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<sst xmlns="http://schemas.openxmlformats.org/spreadsheetml/2006/main" count="1100" uniqueCount="590">
  <si>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</si>
  <si>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</si>
  <si>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</si>
  <si>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</si>
  <si>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</si>
  <si>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</si>
  <si>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</si>
  <si>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</si>
  <si>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</si>
  <si>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</si>
  <si>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</si>
  <si>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</si>
  <si>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</si>
  <si>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</si>
  <si>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</si>
  <si>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</si>
  <si>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</si>
  <si>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</si>
  <si>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</si>
  <si>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</si>
  <si>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</si>
  <si>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</si>
  <si>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</si>
  <si>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</si>
  <si>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</si>
  <si>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</si>
  <si>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</si>
  <si>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</si>
  <si>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</si>
  <si>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</si>
  <si>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</si>
  <si>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</si>
  <si>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</si>
  <si>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</si>
  <si>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</si>
  <si>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</si>
  <si>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</si>
  <si>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</si>
  <si>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</si>
  <si>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</si>
  <si>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</si>
  <si>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</si>
  <si>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</si>
  <si>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</si>
  <si>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</si>
  <si>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</si>
  <si>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</si>
  <si>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</si>
  <si>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</si>
  <si>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</si>
  <si>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</si>
  <si>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</si>
  <si>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</si>
  <si>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</si>
  <si>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</si>
  <si>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</si>
  <si>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</si>
  <si>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</si>
  <si>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</si>
  <si>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</si>
  <si>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</si>
  <si>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</si>
  <si>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</si>
  <si>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</si>
  <si>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</si>
  <si>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</si>
  <si>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</si>
  <si>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</si>
  <si>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</si>
  <si>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</si>
  <si>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</si>
  <si>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</si>
  <si>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</si>
  <si>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</si>
  <si>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</si>
  <si>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</si>
  <si>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</si>
  <si>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</si>
  <si>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</si>
  <si>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</si>
  <si>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</si>
  <si>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</si>
  <si>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</si>
  <si>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</si>
  <si>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</si>
  <si>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</si>
  <si>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</si>
  <si>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</si>
  <si>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</si>
  <si>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</si>
  <si>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</si>
  <si>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</si>
  <si>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</si>
  <si>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</si>
  <si>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</si>
  <si>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</si>
  <si>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</si>
  <si>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</si>
  <si>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</si>
  <si>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</si>
  <si>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</si>
  <si>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</si>
  <si>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</si>
  <si>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</si>
  <si>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</si>
  <si>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</si>
  <si>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</si>
  <si>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</si>
  <si>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</si>
  <si>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</si>
  <si>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</si>
  <si>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</si>
  <si>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</si>
  <si>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</si>
  <si>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</si>
  <si>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</si>
  <si>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</si>
  <si>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</si>
  <si>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</si>
  <si>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</si>
  <si>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</si>
  <si>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</si>
  <si>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</si>
  <si>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</si>
  <si>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</si>
  <si>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</si>
  <si>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</si>
  <si>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</si>
  <si>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</si>
  <si>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</si>
  <si>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</si>
  <si>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</si>
  <si>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</si>
  <si>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</si>
  <si>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</si>
  <si>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</si>
  <si>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</si>
  <si>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</si>
  <si>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</si>
  <si>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</si>
  <si>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</si>
  <si>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</si>
  <si>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</si>
  <si>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</si>
  <si>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</si>
  <si>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</si>
  <si>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</si>
  <si>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</si>
  <si>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</si>
  <si>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</si>
  <si>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</si>
  <si>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</si>
  <si>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</si>
  <si>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</si>
  <si>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</si>
  <si>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</si>
  <si>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</si>
  <si>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</si>
  <si>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</si>
  <si>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</si>
  <si>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</si>
  <si>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</si>
  <si>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</si>
  <si>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</si>
  <si>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</si>
  <si>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</si>
  <si>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</si>
  <si>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</si>
  <si>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</si>
  <si>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</si>
  <si>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</si>
  <si>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</si>
  <si>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</si>
  <si>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</si>
  <si>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</si>
  <si>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</si>
  <si>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</si>
  <si>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</si>
  <si>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</si>
  <si>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</si>
  <si>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</si>
  <si>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</si>
  <si>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</si>
  <si>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</si>
  <si>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</si>
  <si>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</si>
  <si>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</si>
  <si>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</si>
  <si>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</si>
  <si>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</si>
  <si>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</si>
  <si>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</si>
  <si>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</si>
  <si>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</si>
  <si>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</si>
  <si>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</si>
  <si>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</si>
  <si>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</si>
  <si>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</si>
  <si>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</si>
  <si>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</si>
  <si>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</si>
  <si>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</si>
  <si>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</si>
  <si>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</si>
  <si>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</si>
  <si>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</si>
  <si>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</si>
  <si>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</si>
  <si>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</si>
  <si>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</si>
  <si>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</si>
  <si>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</si>
  <si>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</si>
  <si>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奈良県黒滝村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</si>
  <si>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</si>
  <si>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</si>
  <si>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</si>
  <si>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</si>
  <si>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</si>
  <si>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</si>
  <si>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</si>
  <si>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</si>
  <si>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</si>
  <si>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</si>
  <si>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</si>
  <si>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</si>
  <si>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</si>
  <si>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</si>
  <si>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</si>
  <si>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</si>
  <si>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</si>
  <si>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</si>
  <si>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</si>
  <si>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</si>
  <si>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</si>
  <si>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</si>
  <si>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</si>
  <si>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</si>
  <si>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</si>
  <si>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</si>
  <si>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</si>
  <si>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</si>
  <si>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</si>
  <si>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</si>
  <si>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</si>
  <si>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</si>
  <si>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</si>
  <si>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</si>
  <si>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</si>
  <si>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</si>
  <si>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</si>
  <si>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</si>
  <si>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</si>
  <si>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</si>
  <si>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</si>
  <si>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</si>
  <si>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</si>
  <si>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</si>
  <si>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</si>
  <si>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</si>
  <si>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</si>
  <si>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</si>
  <si>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</si>
  <si>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</si>
  <si>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</si>
  <si>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</si>
  <si>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</si>
  <si>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</si>
  <si>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</si>
  <si>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</si>
  <si>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</si>
  <si>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</si>
  <si>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</si>
  <si>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</si>
  <si>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</si>
  <si>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</si>
  <si>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</si>
  <si>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</si>
  <si>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</si>
  <si>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</si>
  <si>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</si>
  <si>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</si>
  <si>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</si>
  <si>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</si>
  <si>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</si>
  <si>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</si>
  <si>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</si>
  <si>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</si>
  <si>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</si>
  <si>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</si>
  <si>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</si>
  <si>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</si>
  <si>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</si>
  <si>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</si>
  <si>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</si>
  <si>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</si>
  <si>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</si>
  <si>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</si>
  <si>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</si>
  <si>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</si>
  <si>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</si>
  <si>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</si>
  <si>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</si>
  <si>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</si>
  <si>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</si>
  <si>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</si>
  <si>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</si>
  <si>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</si>
  <si>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</si>
  <si>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</si>
  <si>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</si>
  <si>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</si>
  <si>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</si>
  <si>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</si>
  <si>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</si>
  <si>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</si>
  <si>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</si>
  <si>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</si>
  <si>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</si>
  <si>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</si>
  <si>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</si>
  <si>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</si>
  <si>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</si>
  <si>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</si>
  <si>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</si>
  <si>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</si>
  <si>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</si>
  <si>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</si>
  <si>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</si>
  <si>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</si>
  <si>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</si>
  <si>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</si>
  <si>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</si>
  <si>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</si>
  <si>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</si>
  <si>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</si>
  <si>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</si>
  <si>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</si>
  <si>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</si>
  <si>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</si>
  <si>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</si>
  <si>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</si>
  <si>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</si>
  <si>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</si>
  <si>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</si>
  <si>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</si>
  <si>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</si>
  <si>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</si>
  <si>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</si>
  <si>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</si>
  <si>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</si>
  <si>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</si>
  <si>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</si>
  <si>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</si>
  <si>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</si>
  <si>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</si>
  <si>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</si>
  <si>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</si>
  <si>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</si>
  <si>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</si>
  <si>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</si>
  <si>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</si>
  <si>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奈良県黒滝村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</si>
  <si>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</si>
  <si>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</si>
  <si>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</si>
  <si>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</si>
  <si>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</si>
  <si>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</si>
  <si>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</si>
  <si>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</si>
  <si>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</si>
  <si>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</si>
  <si>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</si>
  <si>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</si>
  <si>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</si>
  <si>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</si>
  <si>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</si>
  <si>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</si>
  <si>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</si>
  <si>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</si>
  <si>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</si>
  <si>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</si>
  <si>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</si>
  <si>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</si>
  <si>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</si>
  <si>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</si>
  <si>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</si>
  <si>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</si>
  <si>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</si>
  <si>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</si>
  <si>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</si>
  <si>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</si>
  <si>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</si>
  <si>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</si>
  <si>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</si>
  <si>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</si>
  <si>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</si>
  <si>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</si>
  <si>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</si>
  <si>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</si>
  <si>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</si>
  <si>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</si>
  <si>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</si>
  <si>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</si>
  <si>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</si>
  <si>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</si>
  <si>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</si>
  <si>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</si>
  <si>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</si>
  <si>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</si>
  <si>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</si>
  <si>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</si>
  <si>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</si>
  <si>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</si>
  <si>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</si>
  <si>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</si>
  <si>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</si>
  <si>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</si>
  <si>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</si>
  <si>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</si>
  <si>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</si>
  <si>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</si>
  <si>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</si>
  <si>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</si>
  <si>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</si>
  <si>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</si>
  <si>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</si>
  <si>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</si>
  <si>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</si>
  <si>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</si>
  <si>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</si>
  <si>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</si>
  <si>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</si>
  <si>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</si>
  <si>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</si>
  <si>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</si>
  <si>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</si>
  <si>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</si>
  <si>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</si>
  <si>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</si>
  <si>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</si>
  <si>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</si>
  <si>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</si>
  <si>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</si>
  <si>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</si>
  <si>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</si>
  <si>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</si>
  <si>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</si>
  <si>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</si>
  <si>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</si>
  <si>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</si>
  <si>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</si>
  <si>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</si>
  <si>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</si>
  <si>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</si>
  <si>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</si>
  <si>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</si>
  <si>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</si>
  <si>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</si>
  <si>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</si>
  <si>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</si>
  <si>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</si>
  <si>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</si>
  <si>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国民健康保険（診療施設勘定）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</si>
  <si>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</si>
  <si>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</si>
  <si>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</si>
  <si>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</si>
  <si>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</si>
  <si>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</si>
  <si>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</si>
  <si>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</si>
  <si>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</si>
  <si>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</si>
  <si>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</si>
  <si>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</si>
  <si>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</si>
  <si>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</si>
  <si>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</si>
  <si>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</si>
  <si>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</si>
  <si>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</si>
  <si>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</si>
  <si>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</si>
  <si>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</si>
  <si>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</si>
  <si>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</si>
  <si>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</si>
  <si>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</si>
  <si>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</si>
  <si>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</si>
  <si>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</si>
  <si>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</si>
  <si>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</si>
  <si>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</si>
  <si>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</si>
  <si>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</si>
  <si>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</si>
  <si>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</si>
  <si>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</si>
  <si>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</si>
  <si>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</si>
  <si>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</si>
  <si>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</si>
  <si>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</si>
  <si>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</si>
  <si>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</si>
  <si>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</si>
  <si>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</si>
  <si>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</si>
  <si>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</si>
  <si>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</si>
  <si>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</si>
  <si>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</si>
  <si>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</si>
  <si>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</si>
  <si>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</si>
  <si>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</si>
  <si>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</si>
  <si>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</si>
  <si>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</si>
  <si>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</si>
  <si>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</si>
  <si>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</si>
  <si>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</si>
  <si>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</si>
  <si>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</si>
  <si>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</si>
  <si>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</si>
  <si>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</si>
  <si>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</si>
  <si>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</si>
  <si>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</si>
  <si>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</si>
  <si>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</si>
  <si>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</si>
  <si>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</si>
  <si>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</si>
  <si>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</si>
  <si>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</si>
  <si>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</si>
  <si>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</si>
  <si>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</si>
  <si>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</si>
  <si>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</si>
  <si>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</si>
  <si>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</si>
  <si>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</si>
  <si>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</si>
  <si>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</si>
  <si>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1.48</t>
  </si>
  <si>
    <t>▲ 4.83</t>
  </si>
  <si>
    <t>一般会計</t>
  </si>
  <si>
    <t>国民健康保険（事業勘定）</t>
  </si>
  <si>
    <t>介護保険事業</t>
  </si>
  <si>
    <t>下水道事業特別会計</t>
  </si>
  <si>
    <t>国民健康保険（診療施設勘定）</t>
  </si>
  <si>
    <t>簡易水道事業特別会計</t>
  </si>
  <si>
    <t>後期高齢者医療事業</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</si>
  <si>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</si>
  <si>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</si>
  <si>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</si>
  <si>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</si>
  <si>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</si>
  <si>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</si>
  <si>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</si>
  <si>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</si>
  <si>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</si>
  <si>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株式会社　黒滝森物語村</t>
    <rPh sb="0" eb="4">
      <t>カブシキガイシャ</t>
    </rPh>
    <rPh sb="5" eb="7">
      <t>クロタキ</t>
    </rPh>
    <rPh sb="7" eb="8">
      <t>モリ</t>
    </rPh>
    <rPh sb="8" eb="10">
      <t>モノガタリ</t>
    </rPh>
    <rPh sb="10" eb="11">
      <t>ムラ</t>
    </rPh>
    <phoneticPr fontId="2"/>
  </si>
  <si>
    <t>ふるさと創生基金</t>
    <rPh sb="4" eb="6">
      <t>ソウセイ</t>
    </rPh>
    <rPh sb="6" eb="8">
      <t>キキン</t>
    </rPh>
    <phoneticPr fontId="11"/>
  </si>
  <si>
    <t>村営住宅基金</t>
    <rPh sb="0" eb="2">
      <t>ソンエイ</t>
    </rPh>
    <rPh sb="2" eb="4">
      <t>ジュウタク</t>
    </rPh>
    <rPh sb="4" eb="6">
      <t>キキン</t>
    </rPh>
    <phoneticPr fontId="11"/>
  </si>
  <si>
    <t>山林造成基金</t>
    <rPh sb="0" eb="2">
      <t>サンリン</t>
    </rPh>
    <rPh sb="2" eb="4">
      <t>ゾウセイ</t>
    </rPh>
    <rPh sb="4" eb="6">
      <t>キキン</t>
    </rPh>
    <phoneticPr fontId="2"/>
  </si>
  <si>
    <t>ふるさと応援基金</t>
    <rPh sb="4" eb="6">
      <t>オウエン</t>
    </rPh>
    <rPh sb="6" eb="8">
      <t>キキン</t>
    </rPh>
    <phoneticPr fontId="11"/>
  </si>
  <si>
    <t>地域振興基金</t>
    <rPh sb="0" eb="2">
      <t>チイキ</t>
    </rPh>
    <rPh sb="2" eb="4">
      <t>シンコウ</t>
    </rPh>
    <rPh sb="4" eb="6">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</si>
  <si>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</si>
  <si>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</si>
  <si>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</si>
  <si>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</si>
  <si>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</si>
  <si>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平成25年度から南和広域医療企業団（前・南和広域医療組合）が行う救急病院等施設整備事業に対する多額の地方債借入を行っていることなどから、今後、比率の急激な増加が見込まれるので、新規に発行する地方債の抑制に努め、将来世代の負担の減少を目指す。
　一方で、整備されてから年数が経ち、老朽化している建物が多いと思われるので有形固定資産減価償却率が類似団体平均を上回っている。
　今後、公共施設等総合管理計画に基づき、施設等の点検・診断等の実施により、早期段階において予防的な修繕を実施し、大規模な改修等が必要にならないよう機能の保持、回復を図り、経費の縮減に努める。
</t>
    <rPh sb="123" eb="125">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</si>
  <si>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</si>
  <si>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</si>
  <si>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</si>
  <si>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</si>
  <si>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</si>
  <si>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</si>
  <si>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平成29年度は4.3％となり、昨年度より0.9ポイント減少した。交付税算入公債費は減少していく一方において、交付税算入率の高い過疎、辺地債の償還割合が増えている。しかし、平成25年度より南和広域医療企業団（前・南和広域医療組合）が行う救急病院整備事業等に対する多額の地方債借入を行っており、据置期間が終了し元金償還が始まることから、再び比率が増加する見込みであ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</si>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</sst>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CD98-42EC-A435-B7297F0937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152940</c:v>
                </c:pt>
                <c:pt idx="1">
                  <c:v>169329</c:v>
                </c:pt>
                <c:pt idx="2">
                  <c:v>195831</c:v>
                </c:pt>
                <c:pt idx="3">
                  <c:v>292385</c:v>
                </c:pt>
                <c:pt idx="4">
                  <c:v>352936</c:v>
                </c:pt>
              </c:numCache>
            </c:numRef>
          </c:val>
          <c:smooth val="0"/>
          <c:extLst xmlns:c16r2="http://schemas.microsoft.com/office/drawing/2015/06/chart">
            <c:ext xmlns:c16="http://schemas.microsoft.com/office/drawing/2014/chart" uri="{C3380CC4-5D6E-409C-BE32-E72D297353CC}">
              <c16:uniqueId val="{00000001-CD98-42EC-A435-B7297F093723}"/>
            </c:ext>
          </c:extLst>
        </c:ser>
        <c:dLbls>
          <c:showLegendKey val="0"/>
          <c:showVal val="0"/>
          <c:showCatName val="0"/>
          <c:showSerName val="0"/>
          <c:showPercent val="0"/>
          <c:showBubbleSize val="0"/>
        </c:dLbls>
        <c:marker val="1"/>
        <c:smooth val="0"/>
        <c:axId val="514428376"/>
        <c:axId val="514430336"/>
      </c:lineChart>
      <c:catAx>
        <c:axId val="514428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4430336"/>
        <c:crosses val="autoZero"/>
        <c:auto val="1"/>
        <c:lblAlgn val="ctr"/>
        <c:lblOffset val="100"/>
        <c:tickLblSkip val="1"/>
        <c:tickMarkSkip val="1"/>
        <c:noMultiLvlLbl val="0"/>
      </c:catAx>
      <c:valAx>
        <c:axId val="514430336"/>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4428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7.29</c:v>
                </c:pt>
                <c:pt idx="1">
                  <c:v>7.84</c:v>
                </c:pt>
                <c:pt idx="2">
                  <c:v>8.7899999999999991</c:v>
                </c:pt>
                <c:pt idx="3">
                  <c:v>10.64</c:v>
                </c:pt>
                <c:pt idx="4">
                  <c:v>6.74</c:v>
                </c:pt>
              </c:numCache>
            </c:numRef>
          </c:val>
          <c:extLst xmlns:c16r2="http://schemas.microsoft.com/office/drawing/2015/06/chart">
            <c:ext xmlns:c16="http://schemas.microsoft.com/office/drawing/2014/chart" uri="{C3380CC4-5D6E-409C-BE32-E72D297353CC}">
              <c16:uniqueId val="{00000000-CF7A-4C0C-98A9-CC3CE9C0F3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86.27</c:v>
                </c:pt>
                <c:pt idx="1">
                  <c:v>88.37</c:v>
                </c:pt>
                <c:pt idx="2">
                  <c:v>84.02</c:v>
                </c:pt>
                <c:pt idx="3">
                  <c:v>90.02</c:v>
                </c:pt>
                <c:pt idx="4">
                  <c:v>98.05</c:v>
                </c:pt>
              </c:numCache>
            </c:numRef>
          </c:val>
          <c:extLst xmlns:c16r2="http://schemas.microsoft.com/office/drawing/2015/06/chart">
            <c:ext xmlns:c16="http://schemas.microsoft.com/office/drawing/2014/chart" uri="{C3380CC4-5D6E-409C-BE32-E72D297353CC}">
              <c16:uniqueId val="{00000001-CF7A-4C0C-98A9-CC3CE9C0F363}"/>
            </c:ext>
          </c:extLst>
        </c:ser>
        <c:dLbls>
          <c:showLegendKey val="0"/>
          <c:showVal val="0"/>
          <c:showCatName val="0"/>
          <c:showSerName val="0"/>
          <c:showPercent val="0"/>
          <c:showBubbleSize val="0"/>
        </c:dLbls>
        <c:gapWidth val="250"/>
        <c:overlap val="100"/>
        <c:axId val="514426024"/>
        <c:axId val="514429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-1.48</c:v>
                </c:pt>
                <c:pt idx="1">
                  <c:v>0.38</c:v>
                </c:pt>
                <c:pt idx="2">
                  <c:v>1.35</c:v>
                </c:pt>
                <c:pt idx="3">
                  <c:v>2.23</c:v>
                </c:pt>
                <c:pt idx="4">
                  <c:v>-4.83</c:v>
                </c:pt>
              </c:numCache>
            </c:numRef>
          </c:val>
          <c:smooth val="0"/>
          <c:extLst xmlns:c16r2="http://schemas.microsoft.com/office/drawing/2015/06/chart">
            <c:ext xmlns:c16="http://schemas.microsoft.com/office/drawing/2014/chart" uri="{C3380CC4-5D6E-409C-BE32-E72D297353CC}">
              <c16:uniqueId val="{00000002-CF7A-4C0C-98A9-CC3CE9C0F363}"/>
            </c:ext>
          </c:extLst>
        </c:ser>
        <c:dLbls>
          <c:showLegendKey val="0"/>
          <c:showVal val="0"/>
          <c:showCatName val="0"/>
          <c:showSerName val="0"/>
          <c:showPercent val="0"/>
          <c:showBubbleSize val="0"/>
        </c:dLbls>
        <c:marker val="1"/>
        <c:smooth val="0"/>
        <c:axId val="514426024"/>
        <c:axId val="514429944"/>
      </c:lineChart>
      <c:catAx>
        <c:axId val="514426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4429944"/>
        <c:crosses val="autoZero"/>
        <c:auto val="1"/>
        <c:lblAlgn val="ctr"/>
        <c:lblOffset val="100"/>
        <c:tickLblSkip val="1"/>
        <c:tickMarkSkip val="1"/>
        <c:noMultiLvlLbl val="0"/>
      </c:catAx>
      <c:valAx>
        <c:axId val="514429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26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987-4B31-9D3A-DE5CEF3942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87-4B31-9D3A-DE5CEF3942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987-4B31-9D3A-DE5CEF3942D4}"/>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0.08</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987-4B31-9D3A-DE5CEF3942D4}"/>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7987-4B31-9D3A-DE5CEF3942D4}"/>
            </c:ext>
          </c:extLst>
        </c:ser>
        <c:ser>
          <c:idx val="5"/>
          <c:order val="5"/>
          <c:tx>
            <c:strRef>
              <c:f>データシート!$A$32</c:f>
              <c:strCache>
                <c:ptCount val="1"/>
                <c:pt idx="0">
                  <c:v>国民健康保険（診療施設勘定）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0.2</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7987-4B31-9D3A-DE5CEF3942D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0.12</c:v>
                </c:pt>
                <c:pt idx="4">
                  <c:v>#N/A</c:v>
                </c:pt>
                <c:pt idx="5">
                  <c:v>0.12</c:v>
                </c:pt>
                <c:pt idx="6">
                  <c:v>#N/A</c:v>
                </c:pt>
                <c:pt idx="7">
                  <c:v>0</c:v>
                </c:pt>
                <c:pt idx="8">
                  <c:v>#N/A</c:v>
                </c:pt>
                <c:pt idx="9">
                  <c:v>0.05</c:v>
                </c:pt>
              </c:numCache>
            </c:numRef>
          </c:val>
          <c:extLst xmlns:c16r2="http://schemas.microsoft.com/office/drawing/2015/06/chart">
            <c:ext xmlns:c16="http://schemas.microsoft.com/office/drawing/2014/chart" uri="{C3380CC4-5D6E-409C-BE32-E72D297353CC}">
              <c16:uniqueId val="{00000006-7987-4B31-9D3A-DE5CEF3942D4}"/>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0.01</c:v>
                </c:pt>
                <c:pt idx="2">
                  <c:v>#N/A</c:v>
                </c:pt>
                <c:pt idx="3">
                  <c:v>0.01</c:v>
                </c:pt>
                <c:pt idx="4">
                  <c:v>#N/A</c:v>
                </c:pt>
                <c:pt idx="5">
                  <c:v>0.57999999999999996</c:v>
                </c:pt>
                <c:pt idx="6">
                  <c:v>#N/A</c:v>
                </c:pt>
                <c:pt idx="7">
                  <c:v>0.7</c:v>
                </c:pt>
                <c:pt idx="8">
                  <c:v>#N/A</c:v>
                </c:pt>
                <c:pt idx="9">
                  <c:v>0.88</c:v>
                </c:pt>
              </c:numCache>
            </c:numRef>
          </c:val>
          <c:extLst xmlns:c16r2="http://schemas.microsoft.com/office/drawing/2015/06/chart">
            <c:ext xmlns:c16="http://schemas.microsoft.com/office/drawing/2014/chart" uri="{C3380CC4-5D6E-409C-BE32-E72D297353CC}">
              <c16:uniqueId val="{00000007-7987-4B31-9D3A-DE5CEF3942D4}"/>
            </c:ext>
          </c:extLst>
        </c:ser>
        <c:ser>
          <c:idx val="8"/>
          <c:order val="8"/>
          <c:tx>
            <c:strRef>
              <c:f>データシート!$A$35</c:f>
              <c:strCache>
                <c:ptCount val="1"/>
                <c:pt idx="0">
                  <c:v>国民健康保険（事業勘定）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2.44</c:v>
                </c:pt>
                <c:pt idx="2">
                  <c:v>#N/A</c:v>
                </c:pt>
                <c:pt idx="3">
                  <c:v>1.17</c:v>
                </c:pt>
                <c:pt idx="4">
                  <c:v>#N/A</c:v>
                </c:pt>
                <c:pt idx="5">
                  <c:v>0.52</c:v>
                </c:pt>
                <c:pt idx="6">
                  <c:v>#N/A</c:v>
                </c:pt>
                <c:pt idx="7">
                  <c:v>0.8</c:v>
                </c:pt>
                <c:pt idx="8">
                  <c:v>#N/A</c:v>
                </c:pt>
                <c:pt idx="9">
                  <c:v>1.6</c:v>
                </c:pt>
              </c:numCache>
            </c:numRef>
          </c:val>
          <c:extLst xmlns:c16r2="http://schemas.microsoft.com/office/drawing/2015/06/chart">
            <c:ext xmlns:c16="http://schemas.microsoft.com/office/drawing/2014/chart" uri="{C3380CC4-5D6E-409C-BE32-E72D297353CC}">
              <c16:uniqueId val="{00000008-7987-4B31-9D3A-DE5CEF3942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7.29</c:v>
                </c:pt>
                <c:pt idx="2">
                  <c:v>#N/A</c:v>
                </c:pt>
                <c:pt idx="3">
                  <c:v>7.84</c:v>
                </c:pt>
                <c:pt idx="4">
                  <c:v>#N/A</c:v>
                </c:pt>
                <c:pt idx="5">
                  <c:v>8.7899999999999991</c:v>
                </c:pt>
                <c:pt idx="6">
                  <c:v>#N/A</c:v>
                </c:pt>
                <c:pt idx="7">
                  <c:v>10.63</c:v>
                </c:pt>
                <c:pt idx="8">
                  <c:v>#N/A</c:v>
                </c:pt>
                <c:pt idx="9">
                  <c:v>6.73</c:v>
                </c:pt>
              </c:numCache>
            </c:numRef>
          </c:val>
          <c:extLst xmlns:c16r2="http://schemas.microsoft.com/office/drawing/2015/06/chart">
            <c:ext xmlns:c16="http://schemas.microsoft.com/office/drawing/2014/chart" uri="{C3380CC4-5D6E-409C-BE32-E72D297353CC}">
              <c16:uniqueId val="{00000009-7987-4B31-9D3A-DE5CEF3942D4}"/>
            </c:ext>
          </c:extLst>
        </c:ser>
        <c:dLbls>
          <c:showLegendKey val="0"/>
          <c:showVal val="0"/>
          <c:showCatName val="0"/>
          <c:showSerName val="0"/>
          <c:showPercent val="0"/>
          <c:showBubbleSize val="0"/>
        </c:dLbls>
        <c:gapWidth val="150"/>
        <c:overlap val="100"/>
        <c:axId val="514429160"/>
        <c:axId val="514425240"/>
      </c:barChart>
      <c:catAx>
        <c:axId val="51442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425240"/>
        <c:crosses val="autoZero"/>
        <c:auto val="1"/>
        <c:lblAlgn val="ctr"/>
        <c:lblOffset val="100"/>
        <c:tickLblSkip val="1"/>
        <c:tickMarkSkip val="1"/>
        <c:noMultiLvlLbl val="0"/>
      </c:catAx>
      <c:valAx>
        <c:axId val="514425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29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152</c:v>
                </c:pt>
                <c:pt idx="5">
                  <c:v>148</c:v>
                </c:pt>
                <c:pt idx="8">
                  <c:v>117</c:v>
                </c:pt>
                <c:pt idx="11">
                  <c:v>119</c:v>
                </c:pt>
                <c:pt idx="14">
                  <c:v>102</c:v>
                </c:pt>
              </c:numCache>
            </c:numRef>
          </c:val>
          <c:extLst xmlns:c16r2="http://schemas.microsoft.com/office/drawing/2015/06/chart">
            <c:ext xmlns:c16="http://schemas.microsoft.com/office/drawing/2014/chart" uri="{C3380CC4-5D6E-409C-BE32-E72D297353CC}">
              <c16:uniqueId val="{00000000-7FF9-44DA-8B7A-07B6DD0730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FF9-44DA-8B7A-07B6DD0730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FF9-44DA-8B7A-07B6DD0730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c:v>
                </c:pt>
                <c:pt idx="3">
                  <c:v>3</c:v>
                </c:pt>
                <c:pt idx="6">
                  <c:v>4</c:v>
                </c:pt>
                <c:pt idx="9">
                  <c:v>6</c:v>
                </c:pt>
                <c:pt idx="12">
                  <c:v>18</c:v>
                </c:pt>
              </c:numCache>
            </c:numRef>
          </c:val>
          <c:extLst xmlns:c16r2="http://schemas.microsoft.com/office/drawing/2015/06/chart">
            <c:ext xmlns:c16="http://schemas.microsoft.com/office/drawing/2014/chart" uri="{C3380CC4-5D6E-409C-BE32-E72D297353CC}">
              <c16:uniqueId val="{00000003-7FF9-44DA-8B7A-07B6DD0730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c:v>
                </c:pt>
                <c:pt idx="3">
                  <c:v>29</c:v>
                </c:pt>
                <c:pt idx="6">
                  <c:v>22</c:v>
                </c:pt>
                <c:pt idx="9">
                  <c:v>18</c:v>
                </c:pt>
                <c:pt idx="12">
                  <c:v>11</c:v>
                </c:pt>
              </c:numCache>
            </c:numRef>
          </c:val>
          <c:extLst xmlns:c16r2="http://schemas.microsoft.com/office/drawing/2015/06/chart">
            <c:ext xmlns:c16="http://schemas.microsoft.com/office/drawing/2014/chart" uri="{C3380CC4-5D6E-409C-BE32-E72D297353CC}">
              <c16:uniqueId val="{00000004-7FF9-44DA-8B7A-07B6DD0730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FF9-44DA-8B7A-07B6DD0730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FF9-44DA-8B7A-07B6DD0730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166</c:v>
                </c:pt>
                <c:pt idx="3">
                  <c:v>162</c:v>
                </c:pt>
                <c:pt idx="6">
                  <c:v>123</c:v>
                </c:pt>
                <c:pt idx="9">
                  <c:v>127</c:v>
                </c:pt>
                <c:pt idx="12">
                  <c:v>101</c:v>
                </c:pt>
              </c:numCache>
            </c:numRef>
          </c:val>
          <c:extLst xmlns:c16r2="http://schemas.microsoft.com/office/drawing/2015/06/chart">
            <c:ext xmlns:c16="http://schemas.microsoft.com/office/drawing/2014/chart" uri="{C3380CC4-5D6E-409C-BE32-E72D297353CC}">
              <c16:uniqueId val="{00000007-7FF9-44DA-8B7A-07B6DD07305D}"/>
            </c:ext>
          </c:extLst>
        </c:ser>
        <c:dLbls>
          <c:showLegendKey val="0"/>
          <c:showVal val="0"/>
          <c:showCatName val="0"/>
          <c:showSerName val="0"/>
          <c:showPercent val="0"/>
          <c:showBubbleSize val="0"/>
        </c:dLbls>
        <c:gapWidth val="100"/>
        <c:overlap val="100"/>
        <c:axId val="514424456"/>
        <c:axId val="514431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48</c:v>
                </c:pt>
                <c:pt idx="2">
                  <c:v>#N/A</c:v>
                </c:pt>
                <c:pt idx="3">
                  <c:v>#N/A</c:v>
                </c:pt>
                <c:pt idx="4">
                  <c:v>46</c:v>
                </c:pt>
                <c:pt idx="5">
                  <c:v>#N/A</c:v>
                </c:pt>
                <c:pt idx="6">
                  <c:v>#N/A</c:v>
                </c:pt>
                <c:pt idx="7">
                  <c:v>32</c:v>
                </c:pt>
                <c:pt idx="8">
                  <c:v>#N/A</c:v>
                </c:pt>
                <c:pt idx="9">
                  <c:v>#N/A</c:v>
                </c:pt>
                <c:pt idx="10">
                  <c:v>32</c:v>
                </c:pt>
                <c:pt idx="11">
                  <c:v>#N/A</c:v>
                </c:pt>
                <c:pt idx="12">
                  <c:v>#N/A</c:v>
                </c:pt>
                <c:pt idx="13">
                  <c:v>28</c:v>
                </c:pt>
                <c:pt idx="14">
                  <c:v>#N/A</c:v>
                </c:pt>
              </c:numCache>
            </c:numRef>
          </c:val>
          <c:smooth val="0"/>
          <c:extLst xmlns:c16r2="http://schemas.microsoft.com/office/drawing/2015/06/chart">
            <c:ext xmlns:c16="http://schemas.microsoft.com/office/drawing/2014/chart" uri="{C3380CC4-5D6E-409C-BE32-E72D297353CC}">
              <c16:uniqueId val="{00000008-7FF9-44DA-8B7A-07B6DD07305D}"/>
            </c:ext>
          </c:extLst>
        </c:ser>
        <c:dLbls>
          <c:showLegendKey val="0"/>
          <c:showVal val="0"/>
          <c:showCatName val="0"/>
          <c:showSerName val="0"/>
          <c:showPercent val="0"/>
          <c:showBubbleSize val="0"/>
        </c:dLbls>
        <c:marker val="1"/>
        <c:smooth val="0"/>
        <c:axId val="514424456"/>
        <c:axId val="514431512"/>
      </c:lineChart>
      <c:catAx>
        <c:axId val="514424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431512"/>
        <c:crosses val="autoZero"/>
        <c:auto val="1"/>
        <c:lblAlgn val="ctr"/>
        <c:lblOffset val="100"/>
        <c:tickLblSkip val="1"/>
        <c:tickMarkSkip val="1"/>
        <c:noMultiLvlLbl val="0"/>
      </c:catAx>
      <c:valAx>
        <c:axId val="514431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424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961</c:v>
                </c:pt>
                <c:pt idx="5">
                  <c:v>940</c:v>
                </c:pt>
                <c:pt idx="8">
                  <c:v>1085</c:v>
                </c:pt>
                <c:pt idx="11">
                  <c:v>1256</c:v>
                </c:pt>
                <c:pt idx="14">
                  <c:v>1291</c:v>
                </c:pt>
              </c:numCache>
            </c:numRef>
          </c:val>
          <c:extLst xmlns:c16r2="http://schemas.microsoft.com/office/drawing/2015/06/chart">
            <c:ext xmlns:c16="http://schemas.microsoft.com/office/drawing/2014/chart" uri="{C3380CC4-5D6E-409C-BE32-E72D297353CC}">
              <c16:uniqueId val="{00000000-266D-40C3-BBEB-160683E433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c:v>
                </c:pt>
                <c:pt idx="5">
                  <c:v>37</c:v>
                </c:pt>
                <c:pt idx="8">
                  <c:v>111</c:v>
                </c:pt>
                <c:pt idx="11">
                  <c:v>126</c:v>
                </c:pt>
                <c:pt idx="14">
                  <c:v>80</c:v>
                </c:pt>
              </c:numCache>
            </c:numRef>
          </c:val>
          <c:extLst xmlns:c16r2="http://schemas.microsoft.com/office/drawing/2015/06/chart">
            <c:ext xmlns:c16="http://schemas.microsoft.com/office/drawing/2014/chart" uri="{C3380CC4-5D6E-409C-BE32-E72D297353CC}">
              <c16:uniqueId val="{00000001-266D-40C3-BBEB-160683E433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1066</c:v>
                </c:pt>
                <c:pt idx="5">
                  <c:v>1064</c:v>
                </c:pt>
                <c:pt idx="8">
                  <c:v>1063</c:v>
                </c:pt>
                <c:pt idx="11">
                  <c:v>1064</c:v>
                </c:pt>
                <c:pt idx="14">
                  <c:v>1037</c:v>
                </c:pt>
              </c:numCache>
            </c:numRef>
          </c:val>
          <c:extLst xmlns:c16r2="http://schemas.microsoft.com/office/drawing/2015/06/chart">
            <c:ext xmlns:c16="http://schemas.microsoft.com/office/drawing/2014/chart" uri="{C3380CC4-5D6E-409C-BE32-E72D297353CC}">
              <c16:uniqueId val="{00000002-266D-40C3-BBEB-160683E433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6D-40C3-BBEB-160683E433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66D-40C3-BBEB-160683E433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6D-40C3-BBEB-160683E433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446</c:v>
                </c:pt>
                <c:pt idx="3">
                  <c:v>446</c:v>
                </c:pt>
                <c:pt idx="6">
                  <c:v>418</c:v>
                </c:pt>
                <c:pt idx="9">
                  <c:v>391</c:v>
                </c:pt>
                <c:pt idx="12">
                  <c:v>380</c:v>
                </c:pt>
              </c:numCache>
            </c:numRef>
          </c:val>
          <c:extLst xmlns:c16r2="http://schemas.microsoft.com/office/drawing/2015/06/chart">
            <c:ext xmlns:c16="http://schemas.microsoft.com/office/drawing/2014/chart" uri="{C3380CC4-5D6E-409C-BE32-E72D297353CC}">
              <c16:uniqueId val="{00000006-266D-40C3-BBEB-160683E433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20</c:v>
                </c:pt>
                <c:pt idx="3">
                  <c:v>42</c:v>
                </c:pt>
                <c:pt idx="6">
                  <c:v>134</c:v>
                </c:pt>
                <c:pt idx="9">
                  <c:v>228</c:v>
                </c:pt>
                <c:pt idx="12">
                  <c:v>227</c:v>
                </c:pt>
              </c:numCache>
            </c:numRef>
          </c:val>
          <c:extLst xmlns:c16r2="http://schemas.microsoft.com/office/drawing/2015/06/chart">
            <c:ext xmlns:c16="http://schemas.microsoft.com/office/drawing/2014/chart" uri="{C3380CC4-5D6E-409C-BE32-E72D297353CC}">
              <c16:uniqueId val="{00000007-266D-40C3-BBEB-160683E433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167</c:v>
                </c:pt>
                <c:pt idx="3">
                  <c:v>149</c:v>
                </c:pt>
                <c:pt idx="6">
                  <c:v>155</c:v>
                </c:pt>
                <c:pt idx="9">
                  <c:v>284</c:v>
                </c:pt>
                <c:pt idx="12">
                  <c:v>209</c:v>
                </c:pt>
              </c:numCache>
            </c:numRef>
          </c:val>
          <c:extLst xmlns:c16r2="http://schemas.microsoft.com/office/drawing/2015/06/chart">
            <c:ext xmlns:c16="http://schemas.microsoft.com/office/drawing/2014/chart" uri="{C3380CC4-5D6E-409C-BE32-E72D297353CC}">
              <c16:uniqueId val="{00000008-266D-40C3-BBEB-160683E433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296</c:v>
                </c:pt>
                <c:pt idx="3">
                  <c:v>27</c:v>
                </c:pt>
                <c:pt idx="6">
                  <c:v>160</c:v>
                </c:pt>
                <c:pt idx="9">
                  <c:v>93</c:v>
                </c:pt>
                <c:pt idx="12">
                  <c:v>7</c:v>
                </c:pt>
              </c:numCache>
            </c:numRef>
          </c:val>
          <c:extLst xmlns:c16r2="http://schemas.microsoft.com/office/drawing/2015/06/chart">
            <c:ext xmlns:c16="http://schemas.microsoft.com/office/drawing/2014/chart" uri="{C3380CC4-5D6E-409C-BE32-E72D297353CC}">
              <c16:uniqueId val="{00000009-266D-40C3-BBEB-160683E433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1004</c:v>
                </c:pt>
                <c:pt idx="3">
                  <c:v>960</c:v>
                </c:pt>
                <c:pt idx="6">
                  <c:v>1090</c:v>
                </c:pt>
                <c:pt idx="9">
                  <c:v>1158</c:v>
                </c:pt>
                <c:pt idx="12">
                  <c:v>1221</c:v>
                </c:pt>
              </c:numCache>
            </c:numRef>
          </c:val>
          <c:extLst xmlns:c16r2="http://schemas.microsoft.com/office/drawing/2015/06/chart">
            <c:ext xmlns:c16="http://schemas.microsoft.com/office/drawing/2014/chart" uri="{C3380CC4-5D6E-409C-BE32-E72D297353CC}">
              <c16:uniqueId val="{0000000A-266D-40C3-BBEB-160683E4334A}"/>
            </c:ext>
          </c:extLst>
        </c:ser>
        <c:dLbls>
          <c:showLegendKey val="0"/>
          <c:showVal val="0"/>
          <c:showCatName val="0"/>
          <c:showSerName val="0"/>
          <c:showPercent val="0"/>
          <c:showBubbleSize val="0"/>
        </c:dLbls>
        <c:gapWidth val="100"/>
        <c:overlap val="100"/>
        <c:axId val="539641264"/>
        <c:axId val="539637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66D-40C3-BBEB-160683E4334A}"/>
            </c:ext>
          </c:extLst>
        </c:ser>
        <c:dLbls>
          <c:showLegendKey val="0"/>
          <c:showVal val="0"/>
          <c:showCatName val="0"/>
          <c:showSerName val="0"/>
          <c:showPercent val="0"/>
          <c:showBubbleSize val="0"/>
        </c:dLbls>
        <c:marker val="1"/>
        <c:smooth val="0"/>
        <c:axId val="539641264"/>
        <c:axId val="539637736"/>
      </c:lineChart>
      <c:catAx>
        <c:axId val="53964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9637736"/>
        <c:crosses val="autoZero"/>
        <c:auto val="1"/>
        <c:lblAlgn val="ctr"/>
        <c:lblOffset val="100"/>
        <c:tickLblSkip val="1"/>
        <c:tickMarkSkip val="1"/>
        <c:noMultiLvlLbl val="0"/>
      </c:catAx>
      <c:valAx>
        <c:axId val="539637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964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710</c:v>
                </c:pt>
                <c:pt idx="1">
                  <c:v>717</c:v>
                </c:pt>
                <c:pt idx="2">
                  <c:v>718</c:v>
                </c:pt>
              </c:numCache>
            </c:numRef>
          </c:val>
          <c:extLst xmlns:c16r2="http://schemas.microsoft.com/office/drawing/2015/06/chart">
            <c:ext xmlns:c16="http://schemas.microsoft.com/office/drawing/2014/chart" uri="{C3380CC4-5D6E-409C-BE32-E72D297353CC}">
              <c16:uniqueId val="{00000000-09BC-4002-8C72-5232A40CB4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9BC-4002-8C72-5232A40CB4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335</c:v>
                </c:pt>
                <c:pt idx="1">
                  <c:v>327</c:v>
                </c:pt>
                <c:pt idx="2">
                  <c:v>300</c:v>
                </c:pt>
              </c:numCache>
            </c:numRef>
          </c:val>
          <c:extLst xmlns:c16r2="http://schemas.microsoft.com/office/drawing/2015/06/chart">
            <c:ext xmlns:c16="http://schemas.microsoft.com/office/drawing/2014/chart" uri="{C3380CC4-5D6E-409C-BE32-E72D297353CC}">
              <c16:uniqueId val="{00000002-09BC-4002-8C72-5232A40CB460}"/>
            </c:ext>
          </c:extLst>
        </c:ser>
        <c:dLbls>
          <c:showLegendKey val="0"/>
          <c:showVal val="0"/>
          <c:showCatName val="0"/>
          <c:showSerName val="0"/>
          <c:showPercent val="0"/>
          <c:showBubbleSize val="0"/>
        </c:dLbls>
        <c:gapWidth val="120"/>
        <c:overlap val="100"/>
        <c:axId val="539636560"/>
        <c:axId val="539641656"/>
      </c:barChart>
      <c:catAx>
        <c:axId val="53963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9641656"/>
        <c:crosses val="autoZero"/>
        <c:auto val="1"/>
        <c:lblAlgn val="ctr"/>
        <c:lblOffset val="100"/>
        <c:tickLblSkip val="1"/>
        <c:tickMarkSkip val="1"/>
        <c:noMultiLvlLbl val="0"/>
      </c:catAx>
      <c:valAx>
        <c:axId val="5396416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963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384-414A-964F-FC5790E8D5C3}"/>
                </c:ext>
                <c:ext xmlns:c15="http://schemas.microsoft.com/office/drawing/2012/chart" uri="{CE6537A1-D6FC-4f65-9D91-7224C49458BB}">
                  <c15:dlblFieldTable>
                    <c15:dlblFTEntry>
                      <c15:txfldGUID>{97176CFB-B408-48C3-B4EE-4C56BF72E8C2}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384-414A-964F-FC5790E8D5C3}"/>
                </c:ext>
                <c:ext xmlns:c15="http://schemas.microsoft.com/office/drawing/2012/chart" uri="{CE6537A1-D6FC-4f65-9D91-7224C49458BB}">
                  <c15:dlblFieldTable>
                    <c15:dlblFTEntry>
                      <c15:txfldGUID>{C5649EDC-B4D1-494C-8282-3DC44F1EF991}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384-414A-964F-FC5790E8D5C3}"/>
                </c:ext>
                <c:ext xmlns:c15="http://schemas.microsoft.com/office/drawing/2012/chart" uri="{CE6537A1-D6FC-4f65-9D91-7224C49458BB}">
                  <c15:dlblFieldTable>
                    <c15:dlblFTEntry>
                      <c15:txfldGUID>{59340814-27AF-46CD-8A2F-D0BB06109850}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384-414A-964F-FC5790E8D5C3}"/>
                </c:ext>
                <c:ext xmlns:c15="http://schemas.microsoft.com/office/drawing/2012/chart" uri="{CE6537A1-D6FC-4f65-9D91-7224C49458BB}">
                  <c15:dlblFieldTable>
                    <c15:dlblFTEntry>
                      <c15:txfldGUID>{53882F58-9808-4047-8753-6A0F3FED2FE0}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384-414A-964F-FC5790E8D5C3}"/>
                </c:ext>
                <c:ext xmlns:c15="http://schemas.microsoft.com/office/drawing/2012/chart" uri="{CE6537A1-D6FC-4f65-9D91-7224C49458BB}">
                  <c15:dlblFieldTable>
                    <c15:dlblFTEntry>
                      <c15:txfldGUID>{49EFAD1F-2576-4480-A5A8-C4AF0C83B89A}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384-414A-964F-FC5790E8D5C3}"/>
                </c:ext>
                <c:ext xmlns:c15="http://schemas.microsoft.com/office/drawing/2012/chart" uri="{CE6537A1-D6FC-4f65-9D91-7224C49458BB}">
                  <c15:dlblFieldTable>
                    <c15:dlblFTEntry>
                      <c15:txfldGUID>{E4322AEC-A2AB-4C2C-AD95-E63B7979A122}</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384-414A-964F-FC5790E8D5C3}"/>
                </c:ext>
                <c:ext xmlns:c15="http://schemas.microsoft.com/office/drawing/2012/chart" uri="{CE6537A1-D6FC-4f65-9D91-7224C49458BB}">
                  <c15:dlblFieldTable>
                    <c15:dlblFTEntry>
                      <c15:txfldGUID>{F86FDB1A-4758-46FB-8CD7-913D7BA2F62F}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384-414A-964F-FC5790E8D5C3}"/>
                </c:ext>
                <c:ext xmlns:c15="http://schemas.microsoft.com/office/drawing/2012/chart" uri="{CE6537A1-D6FC-4f65-9D91-7224C49458BB}">
                  <c15:dlblFieldTable>
                    <c15:dlblFTEntry>
                      <c15:txfldGUID>{42717716-A0AB-4B9C-9143-55DBC38BDEC9}</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384-414A-964F-FC5790E8D5C3}"/>
                </c:ext>
                <c:ext xmlns:c15="http://schemas.microsoft.com/office/drawing/2012/chart" uri="{CE6537A1-D6FC-4f65-9D91-7224C49458BB}">
                  <c15:dlblFieldTable>
                    <c15:dlblFTEntry>
                      <c15:txfldGUID>{3B806C9E-E1F5-4F8F-A3DF-286C5F859B53}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71.5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384-414A-964F-FC5790E8D5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384-414A-964F-FC5790E8D5C3}"/>
                </c:ext>
                <c:ext xmlns:c15="http://schemas.microsoft.com/office/drawing/2012/chart" uri="{CE6537A1-D6FC-4f65-9D91-7224C49458BB}">
                  <c15:dlblFieldTable>
                    <c15:dlblFTEntry>
                      <c15:txfldGUID>{D5528364-38B8-4B3C-9868-AA45697D74C0}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384-414A-964F-FC5790E8D5C3}"/>
                </c:ext>
                <c:ext xmlns:c15="http://schemas.microsoft.com/office/drawing/2012/chart" uri="{CE6537A1-D6FC-4f65-9D91-7224C49458BB}">
                  <c15:dlblFieldTable>
                    <c15:dlblFTEntry>
                      <c15:txfldGUID>{E8FC0519-7F8D-47EC-8819-71445917C357}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384-414A-964F-FC5790E8D5C3}"/>
                </c:ext>
                <c:ext xmlns:c15="http://schemas.microsoft.com/office/drawing/2012/chart" uri="{CE6537A1-D6FC-4f65-9D91-7224C49458BB}">
                  <c15:dlblFieldTable>
                    <c15:dlblFTEntry>
                      <c15:txfldGUID>{1A630C61-4EDA-46B4-AA2D-A8DCC294B07D}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384-414A-964F-FC5790E8D5C3}"/>
                </c:ext>
                <c:ext xmlns:c15="http://schemas.microsoft.com/office/drawing/2012/chart" uri="{CE6537A1-D6FC-4f65-9D91-7224C49458BB}">
                  <c15:dlblFieldTable>
                    <c15:dlblFTEntry>
                      <c15:txfldGUID>{A7D9FDEA-E915-4804-B745-E60FCD146BEF}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384-414A-964F-FC5790E8D5C3}"/>
                </c:ext>
                <c:ext xmlns:c15="http://schemas.microsoft.com/office/drawing/2012/chart" uri="{CE6537A1-D6FC-4f65-9D91-7224C49458BB}">
                  <c15:dlblFieldTable>
                    <c15:dlblFTEntry>
                      <c15:txfldGUID>{0A6F1EBB-5F06-470A-AFAF-4436F5E10AB6}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384-414A-964F-FC5790E8D5C3}"/>
                </c:ext>
                <c:ext xmlns:c15="http://schemas.microsoft.com/office/drawing/2012/chart" uri="{CE6537A1-D6FC-4f65-9D91-7224C49458BB}">
                  <c15:dlblFieldTable>
                    <c15:dlblFTEntry>
                      <c15:txfldGUID>{41C635CA-A1B0-44CD-933B-221A7586F3AD}</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384-414A-964F-FC5790E8D5C3}"/>
                </c:ext>
                <c:ext xmlns:c15="http://schemas.microsoft.com/office/drawing/2012/chart" uri="{CE6537A1-D6FC-4f65-9D91-7224C49458BB}">
                  <c15:dlblFieldTable>
                    <c15:dlblFTEntry>
                      <c15:txfldGUID>{EBF01641-74B5-47BF-B6E5-C662BA04F8F4}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384-414A-964F-FC5790E8D5C3}"/>
                </c:ext>
                <c:ext xmlns:c15="http://schemas.microsoft.com/office/drawing/2012/chart" uri="{CE6537A1-D6FC-4f65-9D91-7224C49458BB}">
                  <c15:dlblFieldTable>
                    <c15:dlblFTEntry>
                      <c15:txfldGUID>{4EA64C75-42D5-4574-8CEF-0FBCA7A36BE6}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384-414A-964F-FC5790E8D5C3}"/>
                </c:ext>
                <c:ext xmlns:c15="http://schemas.microsoft.com/office/drawing/2012/chart" uri="{CE6537A1-D6FC-4f65-9D91-7224C49458BB}">
                  <c15:dlblFieldTable>
                    <c15:dlblFTEntry>
                      <c15:txfldGUID>{736498A2-616F-4C77-9380-2EBE604D49B3}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B384-414A-964F-FC5790E8D5C3}"/>
            </c:ext>
          </c:extLst>
        </c:ser>
        <c:dLbls>
          <c:showLegendKey val="0"/>
          <c:showVal val="1"/>
          <c:showCatName val="0"/>
          <c:showSerName val="0"/>
          <c:showPercent val="0"/>
          <c:showBubbleSize val="0"/>
        </c:dLbls>
        <c:axId val="539635776"/>
        <c:axId val="539642048"/>
      </c:scatterChart>
      <c:valAx>
        <c:axId val="539635776"/>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642048"/>
        <c:crosses val="autoZero"/>
        <c:crossBetween val="midCat"/>
      </c:valAx>
      <c:valAx>
        <c:axId val="53964204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635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E25-4369-9C31-FA4182730532}"/>
                </c:ext>
                <c:ext xmlns:c15="http://schemas.microsoft.com/office/drawing/2012/chart" uri="{CE6537A1-D6FC-4f65-9D91-7224C49458BB}">
                  <c15:dlblFieldTable>
                    <c15:dlblFTEntry>
                      <c15:txfldGUID>{5CCBA2AB-F523-42EC-BDC8-ECFBD5170F0B}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E25-4369-9C31-FA4182730532}"/>
                </c:ext>
                <c:ext xmlns:c15="http://schemas.microsoft.com/office/drawing/2012/chart" uri="{CE6537A1-D6FC-4f65-9D91-7224C49458BB}">
                  <c15:dlblFieldTable>
                    <c15:dlblFTEntry>
                      <c15:txfldGUID>{219A517C-8DEB-493D-83AD-A082BAFD468B}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E25-4369-9C31-FA4182730532}"/>
                </c:ext>
                <c:ext xmlns:c15="http://schemas.microsoft.com/office/drawing/2012/chart" uri="{CE6537A1-D6FC-4f65-9D91-7224C49458BB}">
                  <c15:dlblFieldTable>
                    <c15:dlblFTEntry>
                      <c15:txfldGUID>{A9C593F5-4F05-4EC4-83BF-433F07BAAD6F}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E25-4369-9C31-FA4182730532}"/>
                </c:ext>
                <c:ext xmlns:c15="http://schemas.microsoft.com/office/drawing/2012/chart" uri="{CE6537A1-D6FC-4f65-9D91-7224C49458BB}">
                  <c15:dlblFieldTable>
                    <c15:dlblFTEntry>
                      <c15:txfldGUID>{3E2D7734-21D9-4AD3-AD64-144048B97AB6}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E25-4369-9C31-FA4182730532}"/>
                </c:ext>
                <c:ext xmlns:c15="http://schemas.microsoft.com/office/drawing/2012/chart" uri="{CE6537A1-D6FC-4f65-9D91-7224C49458BB}">
                  <c15:dlblFieldTable>
                    <c15:dlblFTEntry>
                      <c15:txfldGUID>{7BE86552-BF23-4299-B833-2BD119A5B70B}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E25-4369-9C31-FA4182730532}"/>
                </c:ext>
                <c:ext xmlns:c15="http://schemas.microsoft.com/office/drawing/2012/chart" uri="{CE6537A1-D6FC-4f65-9D91-7224C49458BB}">
                  <c15:dlblFieldTable>
                    <c15:dlblFTEntry>
                      <c15:txfldGUID>{732E8281-66BE-40A8-A593-6D8DEBCDC847}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E25-4369-9C31-FA4182730532}"/>
                </c:ext>
                <c:ext xmlns:c15="http://schemas.microsoft.com/office/drawing/2012/chart" uri="{CE6537A1-D6FC-4f65-9D91-7224C49458BB}">
                  <c15:dlblFieldTable>
                    <c15:dlblFTEntry>
                      <c15:txfldGUID>{C2CC55F2-78D3-41D2-B5BF-2944814CEB41}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E25-4369-9C31-FA4182730532}"/>
                </c:ext>
                <c:ext xmlns:c15="http://schemas.microsoft.com/office/drawing/2012/chart" uri="{CE6537A1-D6FC-4f65-9D91-7224C49458BB}">
                  <c15:dlblFieldTable>
                    <c15:dlblFTEntry>
                      <c15:txfldGUID>{365B0DBC-7382-4824-A646-46ED579B9E9B}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E25-4369-9C31-FA4182730532}"/>
                </c:ext>
                <c:ext xmlns:c15="http://schemas.microsoft.com/office/drawing/2012/chart" uri="{CE6537A1-D6FC-4f65-9D91-7224C49458BB}">
                  <c15:dlblFieldTable>
                    <c15:dlblFTEntry>
                      <c15:txfldGUID>{3123E5E2-AFB8-4077-8695-8D8CF1EEDAB7}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7.2</c:v>
                </c:pt>
                <c:pt idx="16">
                  <c:v>6.1</c:v>
                </c:pt>
                <c:pt idx="24">
                  <c:v>5.2</c:v>
                </c:pt>
                <c:pt idx="32">
                  <c:v>4.3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E25-4369-9C31-FA41827305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E25-4369-9C31-FA4182730532}"/>
                </c:ext>
                <c:ext xmlns:c15="http://schemas.microsoft.com/office/drawing/2012/chart" uri="{CE6537A1-D6FC-4f65-9D91-7224C49458BB}">
                  <c15:dlblFieldTable>
                    <c15:dlblFTEntry>
                      <c15:txfldGUID>{283C849A-E997-4259-9C38-DE20932702B0}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E25-4369-9C31-FA4182730532}"/>
                </c:ext>
                <c:ext xmlns:c15="http://schemas.microsoft.com/office/drawing/2012/chart" uri="{CE6537A1-D6FC-4f65-9D91-7224C49458BB}">
                  <c15:dlblFieldTable>
                    <c15:dlblFTEntry>
                      <c15:txfldGUID>{190DD789-FE01-46AA-89BA-41A186BEEA11}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E25-4369-9C31-FA4182730532}"/>
                </c:ext>
                <c:ext xmlns:c15="http://schemas.microsoft.com/office/drawing/2012/chart" uri="{CE6537A1-D6FC-4f65-9D91-7224C49458BB}">
                  <c15:dlblFieldTable>
                    <c15:dlblFTEntry>
                      <c15:txfldGUID>{D97DF774-C54E-4CF1-BBAA-528E5C964E29}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E25-4369-9C31-FA4182730532}"/>
                </c:ext>
                <c:ext xmlns:c15="http://schemas.microsoft.com/office/drawing/2012/chart" uri="{CE6537A1-D6FC-4f65-9D91-7224C49458BB}">
                  <c15:dlblFieldTable>
                    <c15:dlblFTEntry>
                      <c15:txfldGUID>{DE4FC015-0870-4ECB-AA15-C8FC1061CDD8}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E25-4369-9C31-FA4182730532}"/>
                </c:ext>
                <c:ext xmlns:c15="http://schemas.microsoft.com/office/drawing/2012/chart" uri="{CE6537A1-D6FC-4f65-9D91-7224C49458BB}">
                  <c15:dlblFieldTable>
                    <c15:dlblFTEntry>
                      <c15:txfldGUID>{1259E87C-3EFC-45D1-9A3D-99912BB5E7A1}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E25-4369-9C31-FA4182730532}"/>
                </c:ext>
                <c:ext xmlns:c15="http://schemas.microsoft.com/office/drawing/2012/chart" uri="{CE6537A1-D6FC-4f65-9D91-7224C49458BB}">
                  <c15:dlblFieldTable>
                    <c15:dlblFTEntry>
                      <c15:txfldGUID>{2D434A52-FF5D-4849-9D0B-8C5347C4596F}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E25-4369-9C31-FA4182730532}"/>
                </c:ext>
                <c:ext xmlns:c15="http://schemas.microsoft.com/office/drawing/2012/chart" uri="{CE6537A1-D6FC-4f65-9D91-7224C49458BB}">
                  <c15:dlblFieldTable>
                    <c15:dlblFTEntry>
                      <c15:txfldGUID>{881EF796-F455-4630-92A2-A3B8B7ADCBFD}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E25-4369-9C31-FA4182730532}"/>
                </c:ext>
                <c:ext xmlns:c15="http://schemas.microsoft.com/office/drawing/2012/chart" uri="{CE6537A1-D6FC-4f65-9D91-7224C49458BB}">
                  <c15:dlblFieldTable>
                    <c15:dlblFTEntry>
                      <c15:txfldGUID>{9242A20B-C6C0-4B90-AE3D-81C55B59B827}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E25-4369-9C31-FA4182730532}"/>
                </c:ext>
                <c:ext xmlns:c15="http://schemas.microsoft.com/office/drawing/2012/chart" uri="{CE6537A1-D6FC-4f65-9D91-7224C49458BB}">
                  <c15:dlblFieldTable>
                    <c15:dlblFTEntry>
                      <c15:txfldGUID>{AFFE9EB0-CD1B-4157-8416-A5302BDBDBB4}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E25-4369-9C31-FA4182730532}"/>
            </c:ext>
          </c:extLst>
        </c:ser>
        <c:dLbls>
          <c:showLegendKey val="0"/>
          <c:showVal val="1"/>
          <c:showCatName val="0"/>
          <c:showSerName val="0"/>
          <c:showPercent val="0"/>
          <c:showBubbleSize val="0"/>
        </c:dLbls>
        <c:axId val="539640480"/>
        <c:axId val="539636952"/>
      </c:scatterChart>
      <c:valAx>
        <c:axId val="539640480"/>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9636952"/>
        <c:crosses val="autoZero"/>
        <c:crossBetween val="midCat"/>
      </c:valAx>
      <c:valAx>
        <c:axId val="5396369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9640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FF"/>
              </a:solidFill>
              <a:latin typeface="ＭＳ ゴシック" pitchFamily="49" charset="-128"/>
              <a:ea typeface="ＭＳ ゴシック" pitchFamily="49" charset="-128"/>
            </a:rPr>
            <a:t>　平成</a:t>
          </a:r>
          <a:r>
            <a:rPr kumimoji="1" lang="en-US" altLang="ja-JP" sz="1400">
              <a:solidFill>
                <a:srgbClr val="0000FF"/>
              </a:solidFill>
              <a:latin typeface="ＭＳ ゴシック" pitchFamily="49" charset="-128"/>
              <a:ea typeface="ＭＳ ゴシック" pitchFamily="49" charset="-128"/>
            </a:rPr>
            <a:t>29</a:t>
          </a:r>
          <a:r>
            <a:rPr kumimoji="1" lang="ja-JP" altLang="en-US" sz="1400">
              <a:solidFill>
                <a:srgbClr val="0000FF"/>
              </a:solidFill>
              <a:latin typeface="ＭＳ ゴシック" pitchFamily="49" charset="-128"/>
              <a:ea typeface="ＭＳ ゴシック" pitchFamily="49" charset="-128"/>
            </a:rPr>
            <a:t>年度は</a:t>
          </a:r>
          <a:r>
            <a:rPr kumimoji="1" lang="en-US" altLang="ja-JP" sz="1400">
              <a:solidFill>
                <a:srgbClr val="0000FF"/>
              </a:solidFill>
              <a:latin typeface="ＭＳ ゴシック" pitchFamily="49" charset="-128"/>
              <a:ea typeface="ＭＳ ゴシック" pitchFamily="49" charset="-128"/>
            </a:rPr>
            <a:t>4.3</a:t>
          </a:r>
          <a:r>
            <a:rPr kumimoji="1" lang="ja-JP" altLang="en-US" sz="1400">
              <a:solidFill>
                <a:srgbClr val="0000FF"/>
              </a:solidFill>
              <a:latin typeface="ＭＳ ゴシック" pitchFamily="49" charset="-128"/>
              <a:ea typeface="ＭＳ ゴシック" pitchFamily="49" charset="-128"/>
            </a:rPr>
            <a:t>％となり、昨年度より</a:t>
          </a:r>
          <a:r>
            <a:rPr kumimoji="1" lang="en-US" altLang="ja-JP" sz="1400">
              <a:solidFill>
                <a:srgbClr val="0000FF"/>
              </a:solidFill>
              <a:latin typeface="ＭＳ ゴシック" pitchFamily="49" charset="-128"/>
              <a:ea typeface="ＭＳ ゴシック" pitchFamily="49" charset="-128"/>
            </a:rPr>
            <a:t>0.9</a:t>
          </a:r>
          <a:r>
            <a:rPr kumimoji="1" lang="ja-JP" altLang="en-US" sz="1400">
              <a:solidFill>
                <a:srgbClr val="0000FF"/>
              </a:solidFill>
              <a:latin typeface="ＭＳ ゴシック" pitchFamily="49" charset="-128"/>
              <a:ea typeface="ＭＳ ゴシック" pitchFamily="49" charset="-128"/>
            </a:rPr>
            <a:t>％減少した。交付税算入公債費は減少していく一方において、交付税算入率の高い過疎、辺地債の償還割合が増えている。しかし、平成</a:t>
          </a:r>
          <a:r>
            <a:rPr kumimoji="1" lang="en-US" altLang="ja-JP" sz="1400">
              <a:solidFill>
                <a:srgbClr val="0000FF"/>
              </a:solidFill>
              <a:latin typeface="ＭＳ ゴシック" pitchFamily="49" charset="-128"/>
              <a:ea typeface="ＭＳ ゴシック" pitchFamily="49" charset="-128"/>
            </a:rPr>
            <a:t>25</a:t>
          </a:r>
          <a:r>
            <a:rPr kumimoji="1" lang="ja-JP" altLang="en-US" sz="1400">
              <a:solidFill>
                <a:srgbClr val="0000FF"/>
              </a:solidFill>
              <a:latin typeface="ＭＳ ゴシック" pitchFamily="49" charset="-128"/>
              <a:ea typeface="ＭＳ ゴシック" pitchFamily="49" charset="-128"/>
            </a:rPr>
            <a:t>年度より南和広域医療企業団（前・南和広域医療組合）が行う救急病院整備事業等に対する多額の地方債借入を行っており、据置期間が終了し元金償還が始まることから、再び比率が増加する見込みである。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FF"/>
              </a:solidFill>
              <a:latin typeface="ＭＳ ゴシック" pitchFamily="49" charset="-128"/>
              <a:ea typeface="ＭＳ ゴシック" pitchFamily="49" charset="-128"/>
            </a:rPr>
            <a:t>　元利償還金は平成</a:t>
          </a:r>
          <a:r>
            <a:rPr kumimoji="1" lang="en-US" altLang="ja-JP" sz="1400">
              <a:solidFill>
                <a:srgbClr val="0000FF"/>
              </a:solidFill>
              <a:latin typeface="ＭＳ ゴシック" pitchFamily="49" charset="-128"/>
              <a:ea typeface="ＭＳ ゴシック" pitchFamily="49" charset="-128"/>
            </a:rPr>
            <a:t>13</a:t>
          </a:r>
          <a:r>
            <a:rPr kumimoji="1" lang="ja-JP" altLang="en-US" sz="1400">
              <a:solidFill>
                <a:srgbClr val="0000FF"/>
              </a:solidFill>
              <a:latin typeface="ＭＳ ゴシック" pitchFamily="49" charset="-128"/>
              <a:ea typeface="ＭＳ ゴシック" pitchFamily="49" charset="-128"/>
            </a:rPr>
            <a:t>年度をピークに年々減少傾向である。</a:t>
          </a:r>
        </a:p>
        <a:p>
          <a:r>
            <a:rPr kumimoji="1" lang="ja-JP" altLang="en-US" sz="1400">
              <a:solidFill>
                <a:srgbClr val="0000FF"/>
              </a:solidFill>
              <a:latin typeface="ＭＳ ゴシック" pitchFamily="49" charset="-128"/>
              <a:ea typeface="ＭＳ ゴシック" pitchFamily="49" charset="-128"/>
            </a:rPr>
            <a:t>　また、将来負担額の減少のその他の要因として、平成</a:t>
          </a:r>
          <a:r>
            <a:rPr kumimoji="1" lang="en-US" altLang="ja-JP" sz="1400">
              <a:solidFill>
                <a:srgbClr val="0000FF"/>
              </a:solidFill>
              <a:latin typeface="ＭＳ ゴシック" pitchFamily="49" charset="-128"/>
              <a:ea typeface="ＭＳ ゴシック" pitchFamily="49" charset="-128"/>
            </a:rPr>
            <a:t>10</a:t>
          </a:r>
          <a:r>
            <a:rPr kumimoji="1" lang="ja-JP" altLang="en-US" sz="1400">
              <a:solidFill>
                <a:srgbClr val="0000FF"/>
              </a:solidFill>
              <a:latin typeface="ＭＳ ゴシック" pitchFamily="49" charset="-128"/>
              <a:ea typeface="ＭＳ ゴシック" pitchFamily="49" charset="-128"/>
            </a:rPr>
            <a:t>年度から債務負担行為設定されている老人福祉施設整備事業補助金が平成</a:t>
          </a:r>
          <a:r>
            <a:rPr kumimoji="1" lang="en-US" altLang="ja-JP" sz="1400">
              <a:solidFill>
                <a:srgbClr val="0000FF"/>
              </a:solidFill>
              <a:latin typeface="ＭＳ ゴシック" pitchFamily="49" charset="-128"/>
              <a:ea typeface="ＭＳ ゴシック" pitchFamily="49" charset="-128"/>
            </a:rPr>
            <a:t>30</a:t>
          </a:r>
          <a:r>
            <a:rPr kumimoji="1" lang="ja-JP" altLang="en-US" sz="1400">
              <a:solidFill>
                <a:srgbClr val="0000FF"/>
              </a:solidFill>
              <a:latin typeface="ＭＳ ゴシック" pitchFamily="49" charset="-128"/>
              <a:ea typeface="ＭＳ ゴシック" pitchFamily="49" charset="-128"/>
            </a:rPr>
            <a:t>年度に終了となることが挙げられる。</a:t>
          </a:r>
        </a:p>
        <a:p>
          <a:r>
            <a:rPr kumimoji="1" lang="ja-JP" altLang="en-US" sz="1400">
              <a:solidFill>
                <a:srgbClr val="0000FF"/>
              </a:solidFill>
              <a:latin typeface="ＭＳ ゴシック" pitchFamily="49" charset="-128"/>
              <a:ea typeface="ＭＳ ゴシック" pitchFamily="49" charset="-128"/>
            </a:rPr>
            <a:t>　しかし、平成</a:t>
          </a:r>
          <a:r>
            <a:rPr kumimoji="1" lang="en-US" altLang="ja-JP" sz="1400">
              <a:solidFill>
                <a:srgbClr val="0000FF"/>
              </a:solidFill>
              <a:latin typeface="ＭＳ ゴシック" pitchFamily="49" charset="-128"/>
              <a:ea typeface="ＭＳ ゴシック" pitchFamily="49" charset="-128"/>
            </a:rPr>
            <a:t>25</a:t>
          </a:r>
          <a:r>
            <a:rPr kumimoji="1" lang="ja-JP" altLang="en-US" sz="1400">
              <a:solidFill>
                <a:srgbClr val="0000FF"/>
              </a:solidFill>
              <a:latin typeface="ＭＳ ゴシック" pitchFamily="49" charset="-128"/>
              <a:ea typeface="ＭＳ ゴシック" pitchFamily="49" charset="-128"/>
            </a:rPr>
            <a:t>年度から南和広域医療企業団（前・南和広域医療組合）が行う救急病院整備事業等に対する多額の地方債借入を行って行っており、その据置期間が終了し元金償還が始まっていくことから、今後、再び元利償還金が増額となり、比率が上昇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rgbClr val="0000FF"/>
              </a:solidFill>
              <a:effectLst/>
              <a:latin typeface="ＭＳ ゴシック" panose="020B0609070205080204" pitchFamily="49" charset="-128"/>
              <a:ea typeface="ＭＳ ゴシック" panose="020B0609070205080204" pitchFamily="49" charset="-128"/>
              <a:cs typeface="+mn-cs"/>
            </a:rPr>
            <a:t>　積立は条例に規定されている最低限額の</a:t>
          </a:r>
          <a:r>
            <a:rPr kumimoji="1" lang="en-US" altLang="ja-JP" sz="1300" baseline="0">
              <a:solidFill>
                <a:srgbClr val="0000FF"/>
              </a:solidFill>
              <a:effectLst/>
              <a:latin typeface="ＭＳ ゴシック" panose="020B0609070205080204" pitchFamily="49" charset="-128"/>
              <a:ea typeface="ＭＳ ゴシック" panose="020B0609070205080204" pitchFamily="49" charset="-128"/>
              <a:cs typeface="+mn-cs"/>
            </a:rPr>
            <a:t>4.2</a:t>
          </a:r>
          <a:r>
            <a:rPr kumimoji="1" lang="ja-JP" altLang="en-US" sz="1300" baseline="0">
              <a:solidFill>
                <a:srgbClr val="0000FF"/>
              </a:solidFill>
              <a:effectLst/>
              <a:latin typeface="ＭＳ ゴシック" panose="020B0609070205080204" pitchFamily="49" charset="-128"/>
              <a:ea typeface="ＭＳ ゴシック" panose="020B0609070205080204" pitchFamily="49" charset="-128"/>
              <a:cs typeface="+mn-cs"/>
            </a:rPr>
            <a:t>百万円にとどまり、村営住宅整備に伴い村営住宅基金を</a:t>
          </a:r>
          <a:r>
            <a:rPr kumimoji="1" lang="en-US" altLang="ja-JP" sz="1300" baseline="0">
              <a:solidFill>
                <a:srgbClr val="0000FF"/>
              </a:solidFill>
              <a:effectLst/>
              <a:latin typeface="ＭＳ ゴシック" panose="020B0609070205080204" pitchFamily="49" charset="-128"/>
              <a:ea typeface="ＭＳ ゴシック" panose="020B0609070205080204" pitchFamily="49" charset="-128"/>
              <a:cs typeface="+mn-cs"/>
            </a:rPr>
            <a:t>30.6</a:t>
          </a:r>
          <a:r>
            <a:rPr kumimoji="1" lang="ja-JP" altLang="en-US" sz="1300" baseline="0">
              <a:solidFill>
                <a:srgbClr val="0000FF"/>
              </a:solidFill>
              <a:effectLst/>
              <a:latin typeface="ＭＳ ゴシック" panose="020B0609070205080204" pitchFamily="49" charset="-128"/>
              <a:ea typeface="ＭＳ ゴシック" panose="020B0609070205080204" pitchFamily="49" charset="-128"/>
              <a:cs typeface="+mn-cs"/>
            </a:rPr>
            <a:t>百万円取り崩したことから、基金全体では</a:t>
          </a:r>
          <a:r>
            <a:rPr kumimoji="1" lang="en-US" altLang="ja-JP" sz="1300" baseline="0">
              <a:solidFill>
                <a:srgbClr val="0000FF"/>
              </a:solidFill>
              <a:effectLst/>
              <a:latin typeface="ＭＳ ゴシック" panose="020B0609070205080204" pitchFamily="49" charset="-128"/>
              <a:ea typeface="ＭＳ ゴシック" panose="020B0609070205080204" pitchFamily="49" charset="-128"/>
              <a:cs typeface="+mn-cs"/>
            </a:rPr>
            <a:t>26.4</a:t>
          </a:r>
          <a:r>
            <a:rPr kumimoji="1" lang="ja-JP" altLang="en-US" sz="1300" baseline="0">
              <a:solidFill>
                <a:srgbClr val="0000FF"/>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近年、歳入の落ち込みが激しく、しかしながら歳入減に見合うだけの歳出抑制がなされていない現状、さらに、役場庁舎の維持修繕、長寿命化費用に多額の費用を要する見込みであることから、今後財政調整基金の取り崩しは免れない。</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また、平成</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年度以降村営住宅の建設が予定されており、建設費に充当するため村営住宅基金の取り崩しが見込まれる。</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ふるさと創生基金：ふるさと創生事業の円滑な執行</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村営住宅基金　　：住宅の維持管理建設</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山林造成基金　　：山林造成</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ふるさと応援基金：活力あるふるさとづくり</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村営住宅（</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棟）整備に伴い、村営住宅基金を平成</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年度以降村営住宅の建設が予定されており、建設費に充当するため村営住宅基金の取り崩しが見込まれる。</a:t>
          </a: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決算剰余金もなく、条例規定の</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近年、歳入の落ち込みが激しく、しかしながら歳入減に見合うだけの歳出抑制がなされていない現状、さらに、役場庁舎の維持修繕、長寿命化費用に多額の費用を要する見込みであることから、今後財政調整基金の取り崩しは免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千円の積立。</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FF"/>
              </a:solidFill>
              <a:effectLst/>
              <a:latin typeface="ＭＳ ゴシック" panose="020B0609070205080204" pitchFamily="49" charset="-128"/>
              <a:ea typeface="ＭＳ ゴシック" panose="020B0609070205080204" pitchFamily="49" charset="-128"/>
              <a:cs typeface="+mn-cs"/>
            </a:rPr>
            <a:t>年度以降元利償還金の増加が見込まれるため、今後、基金の取り崩しについて検討していく必要がある。</a:t>
          </a:r>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整備されてから年数が経ち、老朽化している建物が多いと思われるので有形固定資産減価償却率が類似団体平均を上回っている。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今後、公共施設等総合管理計画に基づき、施設等の点検・診断等の実施により、早期段階において予防的な修繕を実施し、大規模な改修等が必要にならないよう機能の保持、回復を図り、経費の縮減に努める。</a:t>
          </a: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0" name="直線コネクタ 69"/>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1"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2" name="直線コネクタ 71"/>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3"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4" name="直線コネクタ 73"/>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5"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6" name="フローチャート: 判断 75"/>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7" name="フローチャート: 判断 76"/>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8" name="フローチャート: 判断 77"/>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167217</xdr:rowOff>
    </xdr:from>
    <xdr:to>
      <xdr:col>19</xdr:col>
      <xdr:colOff>187325</xdr:colOff>
      <xdr:row>28</xdr:row>
      <xdr:rowOff>97367</xdr:rowOff>
    </xdr:to>
    <xdr:sp macro="" textlink="">
      <xdr:nvSpPr>
        <xdr:cNvPr id="84" name="楕円 83"/>
        <xdr:cNvSpPr/>
      </xdr:nvSpPr>
      <xdr:spPr>
        <a:xfrm>
          <a:off x="4000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63517</xdr:rowOff>
    </xdr:from>
    <xdr:ext cx="405111" cy="259045"/>
    <xdr:sp macro="" textlink="">
      <xdr:nvSpPr>
        <xdr:cNvPr id="85"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6"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113894</xdr:rowOff>
    </xdr:from>
    <xdr:ext cx="405111" cy="259045"/>
    <xdr:sp macro="" textlink="">
      <xdr:nvSpPr>
        <xdr:cNvPr id="87" name="n_1mainValue有形固定資産減価償却率"/>
        <xdr:cNvSpPr txBox="1"/>
      </xdr:nvSpPr>
      <xdr:spPr>
        <a:xfrm>
          <a:off x="38360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債務償還可能年数は</a:t>
          </a:r>
          <a:r>
            <a:rPr lang="ja-JP" altLang="en-US" sz="1100">
              <a:solidFill>
                <a:schemeClr val="dk1"/>
              </a:solidFill>
              <a:effectLst/>
              <a:latin typeface="+mn-lt"/>
              <a:ea typeface="+mn-ea"/>
              <a:cs typeface="+mn-cs"/>
            </a:rPr>
            <a:t>類似団体</a:t>
          </a:r>
          <a:r>
            <a:rPr lang="ja-JP" altLang="ja-JP" sz="1100">
              <a:solidFill>
                <a:schemeClr val="dk1"/>
              </a:solidFill>
              <a:effectLst/>
              <a:latin typeface="+mn-lt"/>
              <a:ea typeface="+mn-ea"/>
              <a:cs typeface="+mn-cs"/>
            </a:rPr>
            <a:t>平均を上回っている。</a:t>
          </a:r>
          <a:r>
            <a:rPr lang="ja-JP" altLang="en-US" sz="1100">
              <a:solidFill>
                <a:schemeClr val="dk1"/>
              </a:solidFill>
              <a:effectLst/>
              <a:latin typeface="+mn-lt"/>
              <a:ea typeface="+mn-ea"/>
              <a:cs typeface="+mn-cs"/>
            </a:rPr>
            <a:t>これは</a:t>
          </a:r>
          <a:r>
            <a:rPr lang="ja-JP" altLang="ja-JP" sz="1100">
              <a:solidFill>
                <a:schemeClr val="dk1"/>
              </a:solidFill>
              <a:effectLst/>
              <a:latin typeface="+mn-lt"/>
              <a:ea typeface="+mn-ea"/>
              <a:cs typeface="+mn-cs"/>
            </a:rPr>
            <a:t>地方債発行額や職員数が類似団体より多いことに</a:t>
          </a:r>
          <a:r>
            <a:rPr lang="ja-JP" altLang="en-US" sz="1100">
              <a:solidFill>
                <a:schemeClr val="dk1"/>
              </a:solidFill>
              <a:effectLst/>
              <a:latin typeface="+mn-lt"/>
              <a:ea typeface="+mn-ea"/>
              <a:cs typeface="+mn-cs"/>
            </a:rPr>
            <a:t>より、地方債現在高や</a:t>
          </a:r>
          <a:r>
            <a:rPr lang="ja-JP" altLang="ja-JP" sz="1100">
              <a:solidFill>
                <a:schemeClr val="dk1"/>
              </a:solidFill>
              <a:effectLst/>
              <a:latin typeface="+mn-lt"/>
              <a:ea typeface="+mn-ea"/>
              <a:cs typeface="+mn-cs"/>
            </a:rPr>
            <a:t>退職手当負担見込額</a:t>
          </a:r>
          <a:r>
            <a:rPr lang="ja-JP" altLang="en-US" sz="1100">
              <a:solidFill>
                <a:schemeClr val="dk1"/>
              </a:solidFill>
              <a:effectLst/>
              <a:latin typeface="+mn-lt"/>
              <a:ea typeface="+mn-ea"/>
              <a:cs typeface="+mn-cs"/>
            </a:rPr>
            <a:t>が多額であるのが</a:t>
          </a:r>
          <a:r>
            <a:rPr lang="ja-JP" altLang="ja-JP" sz="1100">
              <a:solidFill>
                <a:schemeClr val="dk1"/>
              </a:solidFill>
              <a:effectLst/>
              <a:latin typeface="+mn-lt"/>
              <a:ea typeface="+mn-ea"/>
              <a:cs typeface="+mn-cs"/>
            </a:rPr>
            <a:t>要因と思われる。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8" name="直線コネクタ 117"/>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1"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2" name="直線コネクタ 121"/>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3" name="債務償還可能年数平均値テキスト"/>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4" name="フローチャート: 判断 123"/>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133803</xdr:rowOff>
    </xdr:from>
    <xdr:to>
      <xdr:col>76</xdr:col>
      <xdr:colOff>73025</xdr:colOff>
      <xdr:row>28</xdr:row>
      <xdr:rowOff>63953</xdr:rowOff>
    </xdr:to>
    <xdr:sp macro="" textlink="">
      <xdr:nvSpPr>
        <xdr:cNvPr id="130" name="楕円 129"/>
        <xdr:cNvSpPr/>
      </xdr:nvSpPr>
      <xdr:spPr>
        <a:xfrm>
          <a:off x="14744700" y="55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156680</xdr:rowOff>
    </xdr:from>
    <xdr:ext cx="340478" cy="259045"/>
    <xdr:sp macro="" textlink="">
      <xdr:nvSpPr>
        <xdr:cNvPr id="131" name="債務償還可能年数該当値テキスト"/>
        <xdr:cNvSpPr txBox="1"/>
      </xdr:nvSpPr>
      <xdr:spPr>
        <a:xfrm>
          <a:off x="14846300" y="5385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114554</xdr:rowOff>
    </xdr:from>
    <xdr:to>
      <xdr:col>20</xdr:col>
      <xdr:colOff>38100</xdr:colOff>
      <xdr:row>39</xdr:row>
      <xdr:rowOff>44704</xdr:rowOff>
    </xdr:to>
    <xdr:sp macro="" textlink="">
      <xdr:nvSpPr>
        <xdr:cNvPr id="68" name="楕円 67"/>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86123</xdr:rowOff>
    </xdr:from>
    <xdr:ext cx="405111" cy="259045"/>
    <xdr:sp macro="" textlink="">
      <xdr:nvSpPr>
        <xdr:cNvPr id="6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0"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61231</xdr:rowOff>
    </xdr:from>
    <xdr:ext cx="405111" cy="259045"/>
    <xdr:sp macro="" textlink="">
      <xdr:nvSpPr>
        <xdr:cNvPr id="71" name="n_1mainValue【道路】&#10;有形固定資産減価償却率"/>
        <xdr:cNvSpPr txBox="1"/>
      </xdr:nvSpPr>
      <xdr:spPr>
        <a:xfrm>
          <a:off x="3582044"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5" name="テキスト ボックス 8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87" name="テキスト ボックス 8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89" name="テキスト ボックス 8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1" name="テキスト ボックス 9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3" name="テキスト ボックス 9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40</xdr:row>
      <xdr:rowOff>164760</xdr:rowOff>
    </xdr:from>
    <xdr:to>
      <xdr:col>54</xdr:col>
      <xdr:colOff>189865</xdr:colOff>
      <xdr:row>42</xdr:row>
      <xdr:rowOff>33035</xdr:rowOff>
    </xdr:to>
    <xdr:cxnSp macro="">
      <xdr:nvCxnSpPr>
        <xdr:cNvPr id="95" name="直線コネクタ 94"/>
        <xdr:cNvCxnSpPr/>
      </xdr:nvCxnSpPr>
      <xdr:spPr>
        <a:xfrm flipV="1">
          <a:off x="10476865" y="7022760"/>
          <a:ext cx="0" cy="21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57949</xdr:rowOff>
    </xdr:from>
    <xdr:ext cx="469744" cy="259045"/>
    <xdr:sp macro="" textlink="">
      <xdr:nvSpPr>
        <xdr:cNvPr id="96" name="【道路】&#10;一人当たり延長最小値テキスト"/>
        <xdr:cNvSpPr txBox="1"/>
      </xdr:nvSpPr>
      <xdr:spPr>
        <a:xfrm>
          <a:off x="10515600" y="725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33035</xdr:rowOff>
    </xdr:from>
    <xdr:to>
      <xdr:col>55</xdr:col>
      <xdr:colOff>88900</xdr:colOff>
      <xdr:row>42</xdr:row>
      <xdr:rowOff>33035</xdr:rowOff>
    </xdr:to>
    <xdr:cxnSp macro="">
      <xdr:nvCxnSpPr>
        <xdr:cNvPr id="97" name="直線コネクタ 96"/>
        <xdr:cNvCxnSpPr/>
      </xdr:nvCxnSpPr>
      <xdr:spPr>
        <a:xfrm>
          <a:off x="10388600" y="723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111437</xdr:rowOff>
    </xdr:from>
    <xdr:ext cx="599010" cy="259045"/>
    <xdr:sp macro="" textlink="">
      <xdr:nvSpPr>
        <xdr:cNvPr id="98" name="【道路】&#10;一人当たり延長最大値テキスト"/>
        <xdr:cNvSpPr txBox="1"/>
      </xdr:nvSpPr>
      <xdr:spPr>
        <a:xfrm>
          <a:off x="10515600" y="679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164760</xdr:rowOff>
    </xdr:from>
    <xdr:to>
      <xdr:col>55</xdr:col>
      <xdr:colOff>88900</xdr:colOff>
      <xdr:row>40</xdr:row>
      <xdr:rowOff>164760</xdr:rowOff>
    </xdr:to>
    <xdr:cxnSp macro="">
      <xdr:nvCxnSpPr>
        <xdr:cNvPr id="99" name="直線コネクタ 98"/>
        <xdr:cNvCxnSpPr/>
      </xdr:nvCxnSpPr>
      <xdr:spPr>
        <a:xfrm>
          <a:off x="10388600" y="702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102399</xdr:rowOff>
    </xdr:from>
    <xdr:ext cx="534377" cy="259045"/>
    <xdr:sp macro="" textlink="">
      <xdr:nvSpPr>
        <xdr:cNvPr id="100" name="【道路】&#10;一人当たり延長平均値テキスト"/>
        <xdr:cNvSpPr txBox="1"/>
      </xdr:nvSpPr>
      <xdr:spPr>
        <a:xfrm>
          <a:off x="10515600" y="7131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123972</xdr:rowOff>
    </xdr:from>
    <xdr:to>
      <xdr:col>55</xdr:col>
      <xdr:colOff>50800</xdr:colOff>
      <xdr:row>42</xdr:row>
      <xdr:rowOff>54122</xdr:rowOff>
    </xdr:to>
    <xdr:sp macro="" textlink="">
      <xdr:nvSpPr>
        <xdr:cNvPr id="101" name="フローチャート: 判断 100"/>
        <xdr:cNvSpPr/>
      </xdr:nvSpPr>
      <xdr:spPr>
        <a:xfrm>
          <a:off x="10426700" y="715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106860</xdr:rowOff>
    </xdr:from>
    <xdr:to>
      <xdr:col>50</xdr:col>
      <xdr:colOff>165100</xdr:colOff>
      <xdr:row>42</xdr:row>
      <xdr:rowOff>37010</xdr:rowOff>
    </xdr:to>
    <xdr:sp macro="" textlink="">
      <xdr:nvSpPr>
        <xdr:cNvPr id="102" name="フローチャート: 判断 101"/>
        <xdr:cNvSpPr/>
      </xdr:nvSpPr>
      <xdr:spPr>
        <a:xfrm>
          <a:off x="9588500" y="71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120710</xdr:rowOff>
    </xdr:from>
    <xdr:to>
      <xdr:col>46</xdr:col>
      <xdr:colOff>38100</xdr:colOff>
      <xdr:row>42</xdr:row>
      <xdr:rowOff>50860</xdr:rowOff>
    </xdr:to>
    <xdr:sp macro="" textlink="">
      <xdr:nvSpPr>
        <xdr:cNvPr id="103" name="フローチャート: 判断 102"/>
        <xdr:cNvSpPr/>
      </xdr:nvSpPr>
      <xdr:spPr>
        <a:xfrm>
          <a:off x="8699500" y="71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11229</xdr:rowOff>
    </xdr:from>
    <xdr:to>
      <xdr:col>50</xdr:col>
      <xdr:colOff>165100</xdr:colOff>
      <xdr:row>33</xdr:row>
      <xdr:rowOff>112829</xdr:rowOff>
    </xdr:to>
    <xdr:sp macro="" textlink="">
      <xdr:nvSpPr>
        <xdr:cNvPr id="109" name="楕円 108"/>
        <xdr:cNvSpPr/>
      </xdr:nvSpPr>
      <xdr:spPr>
        <a:xfrm>
          <a:off x="9588500" y="56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42</xdr:row>
      <xdr:rowOff>28137</xdr:rowOff>
    </xdr:from>
    <xdr:ext cx="534377" cy="259045"/>
    <xdr:sp macro="" textlink="">
      <xdr:nvSpPr>
        <xdr:cNvPr id="110" name="n_1aveValue【道路】&#10;一人当たり延長"/>
        <xdr:cNvSpPr txBox="1"/>
      </xdr:nvSpPr>
      <xdr:spPr>
        <a:xfrm>
          <a:off x="9359411" y="72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67387</xdr:rowOff>
    </xdr:from>
    <xdr:ext cx="534377" cy="259045"/>
    <xdr:sp macro="" textlink="">
      <xdr:nvSpPr>
        <xdr:cNvPr id="111" name="n_2aveValue【道路】&#10;一人当たり延長"/>
        <xdr:cNvSpPr txBox="1"/>
      </xdr:nvSpPr>
      <xdr:spPr>
        <a:xfrm>
          <a:off x="8483111" y="69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31</xdr:row>
      <xdr:rowOff>129356</xdr:rowOff>
    </xdr:from>
    <xdr:ext cx="690189" cy="259045"/>
    <xdr:sp macro="" textlink="">
      <xdr:nvSpPr>
        <xdr:cNvPr id="112" name="n_1mainValue【道路】&#10;一人当たり延長"/>
        <xdr:cNvSpPr txBox="1"/>
      </xdr:nvSpPr>
      <xdr:spPr>
        <a:xfrm>
          <a:off x="9281505" y="5444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4" name="テキスト ボックス 12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4" name="テキスト ボックス 13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8" name="直線コネクタ 137"/>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9"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0" name="直線コネクタ 139"/>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1"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2" name="直線コネクタ 141"/>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3"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4" name="フローチャート: 判断 143"/>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5" name="フローチャート: 判断 144"/>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6" name="フローチャート: 判断 145"/>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52" name="楕円 151"/>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53357</xdr:rowOff>
    </xdr:from>
    <xdr:ext cx="405111" cy="259045"/>
    <xdr:sp macro="" textlink="">
      <xdr:nvSpPr>
        <xdr:cNvPr id="153" name="n_1aveValue【橋りょう・トンネ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4"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155" name="n_1mainValue【橋りょう・トンネ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9" name="テキスト ボックス 16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1" name="テキスト ボックス 17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3" name="テキスト ボックス 17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5" name="テキスト ボックス 17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7" name="テキスト ボックス 17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9" name="直線コネクタ 178"/>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0"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1" name="直線コネクタ 180"/>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2"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3" name="直線コネクタ 182"/>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4"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5" name="フローチャート: 判断 184"/>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6" name="フローチャート: 判断 185"/>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87" name="フローチャート: 判断 186"/>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39394</xdr:rowOff>
    </xdr:from>
    <xdr:to>
      <xdr:col>50</xdr:col>
      <xdr:colOff>165100</xdr:colOff>
      <xdr:row>58</xdr:row>
      <xdr:rowOff>140994</xdr:rowOff>
    </xdr:to>
    <xdr:sp macro="" textlink="">
      <xdr:nvSpPr>
        <xdr:cNvPr id="193" name="楕円 192"/>
        <xdr:cNvSpPr/>
      </xdr:nvSpPr>
      <xdr:spPr>
        <a:xfrm>
          <a:off x="9588500" y="99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62</xdr:row>
      <xdr:rowOff>150274</xdr:rowOff>
    </xdr:from>
    <xdr:ext cx="690189" cy="259045"/>
    <xdr:sp macro="" textlink="">
      <xdr:nvSpPr>
        <xdr:cNvPr id="194" name="n_1aveValue【橋りょう・トンネル】&#10;一人当たり有形固定資産（償却資産）額"/>
        <xdr:cNvSpPr txBox="1"/>
      </xdr:nvSpPr>
      <xdr:spPr>
        <a:xfrm>
          <a:off x="92815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195"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157521</xdr:rowOff>
    </xdr:from>
    <xdr:ext cx="690189" cy="259045"/>
    <xdr:sp macro="" textlink="">
      <xdr:nvSpPr>
        <xdr:cNvPr id="196" name="n_1mainValue【橋りょう・トンネル】&#10;一人当たり有形固定資産（償却資産）額"/>
        <xdr:cNvSpPr txBox="1"/>
      </xdr:nvSpPr>
      <xdr:spPr>
        <a:xfrm>
          <a:off x="9281505" y="9758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21" name="直線コネクタ 220"/>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2"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3" name="直線コネクタ 222"/>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5" name="直線コネクタ 22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6"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7" name="フローチャート: 判断 226"/>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8" name="フローチャート: 判断 227"/>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29" name="フローチャート: 判断 228"/>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103505</xdr:rowOff>
    </xdr:from>
    <xdr:to>
      <xdr:col>20</xdr:col>
      <xdr:colOff>38100</xdr:colOff>
      <xdr:row>81</xdr:row>
      <xdr:rowOff>33655</xdr:rowOff>
    </xdr:to>
    <xdr:sp macro="" textlink="">
      <xdr:nvSpPr>
        <xdr:cNvPr id="235" name="楕円 234"/>
        <xdr:cNvSpPr/>
      </xdr:nvSpPr>
      <xdr:spPr>
        <a:xfrm>
          <a:off x="3746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51452</xdr:rowOff>
    </xdr:from>
    <xdr:ext cx="405111" cy="259045"/>
    <xdr:sp macro="" textlink="">
      <xdr:nvSpPr>
        <xdr:cNvPr id="236" name="n_1aveValue【公営住宅】&#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37"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50182</xdr:rowOff>
    </xdr:from>
    <xdr:ext cx="405111" cy="259045"/>
    <xdr:sp macro="" textlink="">
      <xdr:nvSpPr>
        <xdr:cNvPr id="238" name="n_1mainValue【公営住宅】&#10;有形固定資産減価償却率"/>
        <xdr:cNvSpPr txBox="1"/>
      </xdr:nvSpPr>
      <xdr:spPr>
        <a:xfrm>
          <a:off x="35820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8" name="テキスト ボックス 25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0" name="テキスト ボックス 25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2" name="直線コネクタ 261"/>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3"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4" name="直線コネクタ 263"/>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5"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6" name="直線コネクタ 265"/>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7"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8" name="フローチャート: 判断 267"/>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9" name="フローチャート: 判断 268"/>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70" name="フローチャート: 判断 269"/>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32765</xdr:rowOff>
    </xdr:from>
    <xdr:to>
      <xdr:col>50</xdr:col>
      <xdr:colOff>165100</xdr:colOff>
      <xdr:row>84</xdr:row>
      <xdr:rowOff>134365</xdr:rowOff>
    </xdr:to>
    <xdr:sp macro="" textlink="">
      <xdr:nvSpPr>
        <xdr:cNvPr id="276" name="楕円 275"/>
        <xdr:cNvSpPr/>
      </xdr:nvSpPr>
      <xdr:spPr>
        <a:xfrm>
          <a:off x="9588500" y="144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66564</xdr:rowOff>
    </xdr:from>
    <xdr:ext cx="469744" cy="259045"/>
    <xdr:sp macro="" textlink="">
      <xdr:nvSpPr>
        <xdr:cNvPr id="277"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78"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125492</xdr:rowOff>
    </xdr:from>
    <xdr:ext cx="469744" cy="259045"/>
    <xdr:sp macro="" textlink="">
      <xdr:nvSpPr>
        <xdr:cNvPr id="279" name="n_1mainValue【公営住宅】&#10;一人当たり面積"/>
        <xdr:cNvSpPr txBox="1"/>
      </xdr:nvSpPr>
      <xdr:spPr>
        <a:xfrm>
          <a:off x="9391727" y="145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21" name="直線コネクタ 320"/>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22"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23" name="直線コネクタ 322"/>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5" name="直線コネクタ 32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26"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7" name="フローチャート: 判断 326"/>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28" name="フローチャート: 判断 327"/>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29" name="フローチャート: 判断 328"/>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35" name="楕円 334"/>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109963</xdr:rowOff>
    </xdr:from>
    <xdr:ext cx="405111" cy="259045"/>
    <xdr:sp macro="" textlink="">
      <xdr:nvSpPr>
        <xdr:cNvPr id="336"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37"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38"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62" name="直線コネクタ 361"/>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63"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64" name="直線コネクタ 363"/>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65"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66" name="直線コネクタ 365"/>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67"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68" name="フローチャート: 判断 367"/>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69" name="フローチャート: 判断 368"/>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70" name="フローチャート: 判断 369"/>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97409</xdr:rowOff>
    </xdr:from>
    <xdr:to>
      <xdr:col>112</xdr:col>
      <xdr:colOff>38100</xdr:colOff>
      <xdr:row>41</xdr:row>
      <xdr:rowOff>27559</xdr:rowOff>
    </xdr:to>
    <xdr:sp macro="" textlink="">
      <xdr:nvSpPr>
        <xdr:cNvPr id="376" name="楕円 375"/>
        <xdr:cNvSpPr/>
      </xdr:nvSpPr>
      <xdr:spPr>
        <a:xfrm>
          <a:off x="21272500" y="69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41</xdr:row>
      <xdr:rowOff>96410</xdr:rowOff>
    </xdr:from>
    <xdr:ext cx="469744" cy="259045"/>
    <xdr:sp macro="" textlink="">
      <xdr:nvSpPr>
        <xdr:cNvPr id="377" name="n_1aveValue【認定こども園・幼稚園・保育所】&#10;一人当たり面積"/>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378"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44086</xdr:rowOff>
    </xdr:from>
    <xdr:ext cx="469744" cy="259045"/>
    <xdr:sp macro="" textlink="">
      <xdr:nvSpPr>
        <xdr:cNvPr id="379" name="n_1mainValue【認定こども園・幼稚園・保育所】&#10;一人当たり面積"/>
        <xdr:cNvSpPr txBox="1"/>
      </xdr:nvSpPr>
      <xdr:spPr>
        <a:xfrm>
          <a:off x="21075727"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0" name="直線コネクタ 3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1" name="テキスト ボックス 39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2" name="直線コネクタ 3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3" name="テキスト ボックス 3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4" name="直線コネクタ 3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5" name="テキスト ボックス 3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6" name="直線コネクタ 3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7" name="テキスト ボックス 3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8" name="直線コネクタ 3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9" name="テキスト ボックス 3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0" name="直線コネクタ 3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1" name="テキスト ボックス 40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3" name="テキスト ボックス 40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05" name="直線コネクタ 404"/>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06"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07" name="直線コネクタ 406"/>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08"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09" name="直線コネクタ 408"/>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10"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11" name="フローチャート: 判断 410"/>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12" name="フローチャート: 判断 411"/>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13" name="フローチャート: 判断 412"/>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166370</xdr:rowOff>
    </xdr:from>
    <xdr:to>
      <xdr:col>81</xdr:col>
      <xdr:colOff>101600</xdr:colOff>
      <xdr:row>57</xdr:row>
      <xdr:rowOff>96520</xdr:rowOff>
    </xdr:to>
    <xdr:sp macro="" textlink="">
      <xdr:nvSpPr>
        <xdr:cNvPr id="419" name="楕円 418"/>
        <xdr:cNvSpPr/>
      </xdr:nvSpPr>
      <xdr:spPr>
        <a:xfrm>
          <a:off x="15430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87647</xdr:rowOff>
    </xdr:from>
    <xdr:ext cx="405111" cy="259045"/>
    <xdr:sp macro="" textlink="">
      <xdr:nvSpPr>
        <xdr:cNvPr id="420"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21" name="n_2ave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113047</xdr:rowOff>
    </xdr:from>
    <xdr:ext cx="405111" cy="259045"/>
    <xdr:sp macro="" textlink="">
      <xdr:nvSpPr>
        <xdr:cNvPr id="422" name="n_1mainValue【学校施設】&#10;有形固定資産減価償却率"/>
        <xdr:cNvSpPr txBox="1"/>
      </xdr:nvSpPr>
      <xdr:spPr>
        <a:xfrm>
          <a:off x="152660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1" name="テキスト ボックス 4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2" name="直線コネクタ 4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3" name="直線コネクタ 43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4" name="テキスト ボックス 43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5" name="直線コネクタ 43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6" name="テキスト ボックス 43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7" name="直線コネクタ 43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8" name="テキスト ボックス 43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9" name="直線コネクタ 43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0" name="テキスト ボックス 43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1" name="直線コネクタ 44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42" name="テキスト ボックス 44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3" name="直線コネクタ 44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4" name="テキスト ボックス 44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6" name="テキスト ボックス 44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48" name="直線コネクタ 447"/>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49"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50" name="直線コネクタ 449"/>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51"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52" name="直線コネクタ 451"/>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53"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54" name="フローチャート: 判断 453"/>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55" name="フローチャート: 判断 454"/>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56" name="フローチャート: 判断 455"/>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118146</xdr:rowOff>
    </xdr:from>
    <xdr:to>
      <xdr:col>112</xdr:col>
      <xdr:colOff>38100</xdr:colOff>
      <xdr:row>62</xdr:row>
      <xdr:rowOff>48296</xdr:rowOff>
    </xdr:to>
    <xdr:sp macro="" textlink="">
      <xdr:nvSpPr>
        <xdr:cNvPr id="462" name="楕円 461"/>
        <xdr:cNvSpPr/>
      </xdr:nvSpPr>
      <xdr:spPr>
        <a:xfrm>
          <a:off x="21272500" y="105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463"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64"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64823</xdr:rowOff>
    </xdr:from>
    <xdr:ext cx="469744" cy="259045"/>
    <xdr:sp macro="" textlink="">
      <xdr:nvSpPr>
        <xdr:cNvPr id="465" name="n_1mainValue【学校施設】&#10;一人当たり面積"/>
        <xdr:cNvSpPr txBox="1"/>
      </xdr:nvSpPr>
      <xdr:spPr>
        <a:xfrm>
          <a:off x="21075727" y="103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1" name="正方形/長方形 4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2" name="直線コネクタ 4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3" name="テキスト ボックス 4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4" name="直線コネクタ 4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5" name="テキスト ボックス 4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6" name="直線コネクタ 4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7" name="テキスト ボックス 4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8" name="直線コネクタ 4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9" name="テキスト ボックス 4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0" name="直線コネクタ 4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1" name="テキスト ボックス 5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2" name="直線コネクタ 5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3" name="テキスト ボックス 5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5" name="テキスト ボックス 5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07" name="直線コネクタ 506"/>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08"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09" name="直線コネクタ 508"/>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1" name="直線コネクタ 51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12"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13" name="フローチャート: 判断 512"/>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14" name="フローチャート: 判断 513"/>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15" name="フローチャート: 判断 514"/>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164193</xdr:rowOff>
    </xdr:from>
    <xdr:to>
      <xdr:col>81</xdr:col>
      <xdr:colOff>101600</xdr:colOff>
      <xdr:row>100</xdr:row>
      <xdr:rowOff>94343</xdr:rowOff>
    </xdr:to>
    <xdr:sp macro="" textlink="">
      <xdr:nvSpPr>
        <xdr:cNvPr id="521" name="楕円 520"/>
        <xdr:cNvSpPr/>
      </xdr:nvSpPr>
      <xdr:spPr>
        <a:xfrm>
          <a:off x="15430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85470</xdr:rowOff>
    </xdr:from>
    <xdr:ext cx="405111" cy="259045"/>
    <xdr:sp macro="" textlink="">
      <xdr:nvSpPr>
        <xdr:cNvPr id="522"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523"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110870</xdr:rowOff>
    </xdr:from>
    <xdr:ext cx="405111" cy="259045"/>
    <xdr:sp macro="" textlink="">
      <xdr:nvSpPr>
        <xdr:cNvPr id="524" name="n_1mainValue【公民館】&#10;有形固定資産減価償却率"/>
        <xdr:cNvSpPr txBox="1"/>
      </xdr:nvSpPr>
      <xdr:spPr>
        <a:xfrm>
          <a:off x="15266044" y="1691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5" name="直線コネクタ 53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6" name="テキスト ボックス 53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7" name="直線コネクタ 53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8" name="テキスト ボックス 53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9" name="直線コネクタ 53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0" name="テキスト ボックス 53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1" name="直線コネクタ 54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2" name="テキスト ボックス 54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46" name="直線コネクタ 545"/>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4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48" name="直線コネクタ 54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49"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50" name="直線コネクタ 549"/>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51"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52" name="フローチャート: 判断 551"/>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53" name="フローチャート: 判断 552"/>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554" name="フローチャート: 判断 553"/>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5" name="テキスト ボックス 5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107011</xdr:rowOff>
    </xdr:from>
    <xdr:to>
      <xdr:col>112</xdr:col>
      <xdr:colOff>38100</xdr:colOff>
      <xdr:row>104</xdr:row>
      <xdr:rowOff>37161</xdr:rowOff>
    </xdr:to>
    <xdr:sp macro="" textlink="">
      <xdr:nvSpPr>
        <xdr:cNvPr id="560" name="楕円 559"/>
        <xdr:cNvSpPr/>
      </xdr:nvSpPr>
      <xdr:spPr>
        <a:xfrm>
          <a:off x="21272500" y="177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99840</xdr:rowOff>
    </xdr:from>
    <xdr:ext cx="469744" cy="259045"/>
    <xdr:sp macro="" textlink="">
      <xdr:nvSpPr>
        <xdr:cNvPr id="561" name="n_1ave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562"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53688</xdr:rowOff>
    </xdr:from>
    <xdr:ext cx="469744" cy="259045"/>
    <xdr:sp macro="" textlink="">
      <xdr:nvSpPr>
        <xdr:cNvPr id="563" name="n_1mainValue【公民館】&#10;一人当たり面積"/>
        <xdr:cNvSpPr txBox="1"/>
      </xdr:nvSpPr>
      <xdr:spPr>
        <a:xfrm>
          <a:off x="21075727" y="175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整備されてから年数が経ち、老朽化している建物が多いと思われるので有形固定資産減価償却率が類似団体平均を上回っている。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今後、公共施設等総合管理計画に基づき、施設等の点検・診断等の実施により、早期段階において予防的な修繕を実施し、大規模な改修等が必要にならないよう機能の保持、回復を図り、経費の縮減に努める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88" name="テキスト ボックス 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89" name="直線コネクタ 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90" name="直線コネクタ 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91" name="テキスト ボックス 9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92" name="直線コネクタ 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93" name="テキスト ボックス 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94" name="直線コネクタ 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95" name="テキスト ボックス 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96" name="直線コネクタ 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97" name="テキスト ボックス 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98" name="直線コネクタ 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99" name="テキスト ボックス 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00" name="直線コネクタ 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01" name="テキスト ボックス 10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02" name="直線コネクタ 1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03" name="テキスト ボックス 1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105" name="直線コネクタ 104"/>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06"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07" name="直線コネクタ 106"/>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108"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109" name="直線コネクタ 108"/>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110"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111" name="フローチャート: 判断 110"/>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112" name="フローチャート: 判断 111"/>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113" name="n_1aveValue【市民会館】&#10;有形固定資産減価償却率"/>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114" name="フローチャート: 判断 113"/>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14532</xdr:rowOff>
    </xdr:from>
    <xdr:ext cx="405111" cy="259045"/>
    <xdr:sp macro="" textlink="">
      <xdr:nvSpPr>
        <xdr:cNvPr id="115"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16" name="テキスト ボックス 1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17" name="テキスト ボックス 1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18" name="テキスト ボックス 1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19" name="テキスト ボックス 1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20" name="テキスト ボックス 1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121" name="楕円 120"/>
        <xdr:cNvSpPr/>
      </xdr:nvSpPr>
      <xdr:spPr>
        <a:xfrm>
          <a:off x="3746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98</xdr:row>
      <xdr:rowOff>12898</xdr:rowOff>
    </xdr:from>
    <xdr:ext cx="469744" cy="259045"/>
    <xdr:sp macro="" textlink="">
      <xdr:nvSpPr>
        <xdr:cNvPr id="122" name="n_1mainValue【市民会館】&#10;有形固定資産減価償却率"/>
        <xdr:cNvSpPr txBox="1"/>
      </xdr:nvSpPr>
      <xdr:spPr>
        <a:xfrm>
          <a:off x="3549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23" name="正方形/長方形 1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24" name="正方形/長方形 1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25" name="正方形/長方形 1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26" name="正方形/長方形 1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27" name="正方形/長方形 1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28" name="正方形/長方形 1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29" name="正方形/長方形 1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0" name="正方形/長方形 1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31" name="テキスト ボックス 1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32" name="直線コネクタ 1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133" name="直線コネクタ 13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134" name="テキスト ボックス 13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135" name="直線コネクタ 13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136" name="テキスト ボックス 13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137" name="直線コネクタ 13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138" name="テキスト ボックス 13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139" name="直線コネクタ 13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140" name="テキスト ボックス 13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141" name="直線コネクタ 14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142" name="テキスト ボックス 14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143" name="直線コネクタ 14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144" name="テキスト ボックス 14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145" name="直線コネクタ 1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146" name="テキスト ボックス 1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1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148" name="直線コネクタ 147"/>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149" name="【市民会館】&#10;一人当たり面積最小値テキスト"/>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150" name="直線コネクタ 149"/>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151" name="【市民会館】&#10;一人当たり面積最大値テキスト"/>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152" name="直線コネクタ 151"/>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153" name="【市民会館】&#10;一人当たり面積平均値テキスト"/>
        <xdr:cNvSpPr txBox="1"/>
      </xdr:nvSpPr>
      <xdr:spPr>
        <a:xfrm>
          <a:off x="10515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154" name="フローチャート: 判断 153"/>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155" name="フローチャート: 判断 154"/>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93997</xdr:rowOff>
    </xdr:from>
    <xdr:ext cx="469744" cy="259045"/>
    <xdr:sp macro="" textlink="">
      <xdr:nvSpPr>
        <xdr:cNvPr id="156" name="n_1aveValue【市民会館】&#10;一人当たり面積"/>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74386</xdr:rowOff>
    </xdr:from>
    <xdr:to>
      <xdr:col>46</xdr:col>
      <xdr:colOff>38100</xdr:colOff>
      <xdr:row>103</xdr:row>
      <xdr:rowOff>4536</xdr:rowOff>
    </xdr:to>
    <xdr:sp macro="" textlink="">
      <xdr:nvSpPr>
        <xdr:cNvPr id="157" name="フローチャート: 判断 156"/>
        <xdr:cNvSpPr/>
      </xdr:nvSpPr>
      <xdr:spPr>
        <a:xfrm>
          <a:off x="8699500"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21063</xdr:rowOff>
    </xdr:from>
    <xdr:ext cx="469744" cy="259045"/>
    <xdr:sp macro="" textlink="">
      <xdr:nvSpPr>
        <xdr:cNvPr id="158" name="n_2aveValue【市民会館】&#10;一人当たり面積"/>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159" name="テキスト ボックス 1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160" name="テキスト ボックス 1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161" name="テキスト ボックス 1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162" name="テキスト ボックス 1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163" name="テキスト ボックス 1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50437</xdr:rowOff>
    </xdr:from>
    <xdr:to>
      <xdr:col>50</xdr:col>
      <xdr:colOff>165100</xdr:colOff>
      <xdr:row>106</xdr:row>
      <xdr:rowOff>152037</xdr:rowOff>
    </xdr:to>
    <xdr:sp macro="" textlink="">
      <xdr:nvSpPr>
        <xdr:cNvPr id="164" name="楕円 163"/>
        <xdr:cNvSpPr/>
      </xdr:nvSpPr>
      <xdr:spPr>
        <a:xfrm>
          <a:off x="9588500" y="18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143164</xdr:rowOff>
    </xdr:from>
    <xdr:ext cx="469744" cy="259045"/>
    <xdr:sp macro="" textlink="">
      <xdr:nvSpPr>
        <xdr:cNvPr id="165" name="n_1mainValue【市民会館】&#10;一人当たり面積"/>
        <xdr:cNvSpPr txBox="1"/>
      </xdr:nvSpPr>
      <xdr:spPr>
        <a:xfrm>
          <a:off x="9391727" y="1831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166" name="正方形/長方形 1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67" name="正方形/長方形 1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68" name="正方形/長方形 1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69" name="正方形/長方形 1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0" name="正方形/長方形 1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1" name="正方形/長方形 1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2" name="正方形/長方形 1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3" name="正方形/長方形 17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4" name="正方形/長方形 1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5" name="正方形/長方形 1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6" name="正方形/長方形 1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77" name="正方形/長方形 1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78" name="正方形/長方形 1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79" name="正方形/長方形 1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0" name="正方形/長方形 1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1" name="正方形/長方形 18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2" name="正方形/長方形 1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3" name="正方形/長方形 1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4" name="正方形/長方形 1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5" name="正方形/長方形 1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6" name="正方形/長方形 1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87" name="正方形/長方形 1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88" name="正方形/長方形 1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89" name="正方形/長方形 18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0" name="正方形/長方形 1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91" name="正方形/長方形 1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92" name="正方形/長方形 1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93" name="正方形/長方形 1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94" name="正方形/長方形 1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95" name="正方形/長方形 1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96" name="正方形/長方形 1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97" name="正方形/長方形 19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98" name="正方形/長方形 1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99" name="正方形/長方形 1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0" name="正方形/長方形 1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1" name="正方形/長方形 2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2" name="正方形/長方形 2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3" name="正方形/長方形 2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4" name="正方形/長方形 2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5" name="正方形/長方形 2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6" name="テキスト ボックス 2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07" name="直線コネクタ 2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08" name="テキスト ボックス 20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09" name="直線コネクタ 2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10" name="テキスト ボックス 20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11" name="直線コネクタ 2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12" name="テキスト ボックス 2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13" name="直線コネクタ 2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14" name="テキスト ボックス 2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15" name="直線コネクタ 2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16" name="テキスト ボックス 2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17" name="直線コネクタ 2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218" name="テキスト ボックス 21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19" name="直線コネクタ 2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20" name="テキスト ボックス 2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222" name="直線コネクタ 221"/>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223"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224" name="直線コネクタ 223"/>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225"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226" name="直線コネクタ 225"/>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227"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228" name="フローチャート: 判断 227"/>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229" name="フローチャート: 判断 228"/>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230" name="n_1ave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231" name="フローチャート: 判断 230"/>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15891</xdr:rowOff>
    </xdr:from>
    <xdr:ext cx="405111" cy="259045"/>
    <xdr:sp macro="" textlink="">
      <xdr:nvSpPr>
        <xdr:cNvPr id="232" name="n_2aveValue【消防施設】&#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3" name="テキスト ボックス 2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4" name="テキスト ボックス 2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35" name="テキスト ボックス 2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36" name="テキスト ボックス 2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37" name="テキスト ボックス 2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168275</xdr:rowOff>
    </xdr:from>
    <xdr:to>
      <xdr:col>81</xdr:col>
      <xdr:colOff>101600</xdr:colOff>
      <xdr:row>80</xdr:row>
      <xdr:rowOff>98425</xdr:rowOff>
    </xdr:to>
    <xdr:sp macro="" textlink="">
      <xdr:nvSpPr>
        <xdr:cNvPr id="238" name="楕円 237"/>
        <xdr:cNvSpPr/>
      </xdr:nvSpPr>
      <xdr:spPr>
        <a:xfrm>
          <a:off x="15430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114952</xdr:rowOff>
    </xdr:from>
    <xdr:ext cx="405111" cy="259045"/>
    <xdr:sp macro="" textlink="">
      <xdr:nvSpPr>
        <xdr:cNvPr id="239" name="n_1mainValue【消防施設】&#10;有形固定資産減価償却率"/>
        <xdr:cNvSpPr txBox="1"/>
      </xdr:nvSpPr>
      <xdr:spPr>
        <a:xfrm>
          <a:off x="152660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40" name="正方形/長方形 2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1" name="正方形/長方形 2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2" name="正方形/長方形 2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3" name="正方形/長方形 2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44" name="正方形/長方形 2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45" name="正方形/長方形 2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46" name="正方形/長方形 2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7" name="正方形/長方形 2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48" name="テキスト ボックス 2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49" name="直線コネクタ 2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250" name="直線コネクタ 2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251" name="テキスト ボックス 2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252" name="直線コネクタ 2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253" name="テキスト ボックス 2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254" name="直線コネクタ 2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255" name="テキスト ボックス 2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256" name="直線コネクタ 2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257" name="テキスト ボックス 2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58" name="直線コネクタ 2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59" name="テキスト ボックス 2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261" name="直線コネクタ 260"/>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262"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263" name="直線コネクタ 262"/>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264"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265" name="直線コネクタ 264"/>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266"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267" name="フローチャート: 判断 266"/>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268" name="フローチャート: 判断 267"/>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269" name="n_1ave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270" name="フローチャート: 判断 269"/>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271" name="n_2aveValue【消防施設】&#10;一人当たり面積"/>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72" name="テキスト ボックス 2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73" name="テキスト ボックス 2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74" name="テキスト ボックス 2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75" name="テキスト ボックス 2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76" name="テキスト ボックス 2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161950</xdr:rowOff>
    </xdr:from>
    <xdr:to>
      <xdr:col>112</xdr:col>
      <xdr:colOff>38100</xdr:colOff>
      <xdr:row>84</xdr:row>
      <xdr:rowOff>92100</xdr:rowOff>
    </xdr:to>
    <xdr:sp macro="" textlink="">
      <xdr:nvSpPr>
        <xdr:cNvPr id="277" name="楕円 276"/>
        <xdr:cNvSpPr/>
      </xdr:nvSpPr>
      <xdr:spPr>
        <a:xfrm>
          <a:off x="21272500" y="143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108627</xdr:rowOff>
    </xdr:from>
    <xdr:ext cx="469744" cy="259045"/>
    <xdr:sp macro="" textlink="">
      <xdr:nvSpPr>
        <xdr:cNvPr id="278" name="n_1mainValue【消防施設】&#10;一人当たり面積"/>
        <xdr:cNvSpPr txBox="1"/>
      </xdr:nvSpPr>
      <xdr:spPr>
        <a:xfrm>
          <a:off x="21075727" y="141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79" name="正方形/長方形 2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80" name="正方形/長方形 2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81" name="正方形/長方形 2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82" name="正方形/長方形 2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83" name="正方形/長方形 2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84" name="正方形/長方形 2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85" name="正方形/長方形 2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86" name="正方形/長方形 2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87" name="テキスト ボックス 2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88" name="直線コネクタ 2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89" name="直線コネクタ 2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90" name="テキスト ボックス 2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91" name="直線コネクタ 2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92" name="テキスト ボックス 2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93" name="直線コネクタ 2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94" name="テキスト ボックス 2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95" name="直線コネクタ 2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96" name="テキスト ボックス 2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97" name="直線コネクタ 2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98" name="テキスト ボックス 2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99" name="直線コネクタ 2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00" name="テキスト ボックス 2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01" name="直線コネクタ 3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02" name="テキスト ボックス 3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04" name="直線コネクタ 303"/>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05"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06" name="直線コネクタ 30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07"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08" name="直線コネクタ 307"/>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09"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10" name="フローチャート: 判断 309"/>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11" name="フローチャート: 判断 310"/>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312"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313" name="フローチャート: 判断 312"/>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314"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15" name="テキスト ボックス 3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16" name="テキスト ボックス 3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17" name="テキスト ボックス 3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18" name="テキスト ボックス 3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19" name="テキスト ボックス 3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320" name="楕円 319"/>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166388</xdr:rowOff>
    </xdr:from>
    <xdr:ext cx="405111" cy="259045"/>
    <xdr:sp macro="" textlink="">
      <xdr:nvSpPr>
        <xdr:cNvPr id="321" name="n_1mainValue【庁舎】&#10;有形固定資産減価償却率"/>
        <xdr:cNvSpPr txBox="1"/>
      </xdr:nvSpPr>
      <xdr:spPr>
        <a:xfrm>
          <a:off x="15266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22" name="正方形/長方形 3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3" name="正方形/長方形 3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24" name="正方形/長方形 3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25" name="正方形/長方形 3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26" name="正方形/長方形 3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27" name="正方形/長方形 3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28" name="正方形/長方形 3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29" name="正方形/長方形 3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30" name="テキスト ボックス 3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31" name="直線コネクタ 3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32" name="直線コネクタ 3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33" name="テキスト ボックス 3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34" name="直線コネクタ 3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35" name="テキスト ボックス 3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36" name="直線コネクタ 3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37" name="テキスト ボックス 3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38" name="直線コネクタ 3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39" name="テキスト ボックス 3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40" name="直線コネクタ 3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41" name="テキスト ボックス 3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42" name="直線コネクタ 3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43" name="テキスト ボックス 34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44" name="直線コネクタ 3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45" name="テキスト ボックス 34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347" name="直線コネクタ 346"/>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348"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349" name="直線コネクタ 348"/>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350"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351" name="直線コネクタ 350"/>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352"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353" name="フローチャート: 判断 352"/>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354" name="フローチャート: 判断 353"/>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355"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356" name="フローチャート: 判断 355"/>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357" name="n_2aveValue【庁舎】&#10;一人当たり面積"/>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58" name="テキスト ボックス 3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59" name="テキスト ボックス 3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60" name="テキスト ボックス 3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61" name="テキスト ボックス 3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62" name="テキスト ボックス 3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119779</xdr:rowOff>
    </xdr:from>
    <xdr:to>
      <xdr:col>112</xdr:col>
      <xdr:colOff>38100</xdr:colOff>
      <xdr:row>107</xdr:row>
      <xdr:rowOff>49929</xdr:rowOff>
    </xdr:to>
    <xdr:sp macro="" textlink="">
      <xdr:nvSpPr>
        <xdr:cNvPr id="363" name="楕円 362"/>
        <xdr:cNvSpPr/>
      </xdr:nvSpPr>
      <xdr:spPr>
        <a:xfrm>
          <a:off x="21272500" y="1829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66456</xdr:rowOff>
    </xdr:from>
    <xdr:ext cx="469744" cy="259045"/>
    <xdr:sp macro="" textlink="">
      <xdr:nvSpPr>
        <xdr:cNvPr id="364" name="n_1mainValue【庁舎】&#10;一人当たり面積"/>
        <xdr:cNvSpPr txBox="1"/>
      </xdr:nvSpPr>
      <xdr:spPr>
        <a:xfrm>
          <a:off x="21075727" y="1806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65" name="正方形/長方形 3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66" name="正方形/長方形 3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67" name="テキスト ボックス 3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整備されてから年数が経ち、老朽化している建物が多いと思われるので有形固定資産減価償却率が類似団体平均を上回っている。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今後、公共施設等総合管理計画に基づき、施設等の点検・診断等の実施により、早期段階において予防的な修繕を実施し、大規模な改修等が必要にならないよう機能の保持、回復を図り、経費の縮減に努める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税収基盤が元々弱く、更に人口減少や少子高齢化に加え、村の主産業である林業が低迷し類似団体平均を下回っている。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村税は口座振替の推進と徴収体制の強化を行っているが、決算額に対する村税構成比は</a:t>
          </a:r>
          <a:r>
            <a:rPr kumimoji="1" lang="en-US" altLang="ja-JP" sz="1300">
              <a:solidFill>
                <a:srgbClr val="0000FF"/>
              </a:solidFill>
              <a:latin typeface="ＭＳ Ｐゴシック" panose="020B0600070205080204" pitchFamily="50" charset="-128"/>
              <a:ea typeface="ＭＳ Ｐゴシック" panose="020B0600070205080204" pitchFamily="50" charset="-128"/>
            </a:rPr>
            <a:t>4.9</a:t>
          </a:r>
          <a:r>
            <a:rPr kumimoji="1" lang="ja-JP" altLang="en-US" sz="1300">
              <a:solidFill>
                <a:srgbClr val="0000FF"/>
              </a:solidFill>
              <a:latin typeface="ＭＳ Ｐゴシック" panose="020B0600070205080204" pitchFamily="50" charset="-128"/>
              <a:ea typeface="ＭＳ Ｐゴシック" panose="020B0600070205080204" pitchFamily="50" charset="-128"/>
            </a:rPr>
            <a:t>％であり、歳入は交付税に頼らざるを得ないのが現状である。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1" name="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3" name="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5" name="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年度は</a:t>
          </a:r>
          <a:r>
            <a:rPr kumimoji="1" lang="en-US" altLang="ja-JP" sz="1300">
              <a:solidFill>
                <a:srgbClr val="0000FF"/>
              </a:solidFill>
              <a:latin typeface="ＭＳ Ｐゴシック" panose="020B0600070205080204" pitchFamily="50" charset="-128"/>
              <a:ea typeface="ＭＳ Ｐゴシック" panose="020B0600070205080204" pitchFamily="50" charset="-128"/>
            </a:rPr>
            <a:t>100.7</a:t>
          </a:r>
          <a:r>
            <a:rPr kumimoji="1" lang="ja-JP" altLang="en-US" sz="1300">
              <a:solidFill>
                <a:srgbClr val="0000FF"/>
              </a:solidFill>
              <a:latin typeface="ＭＳ Ｐゴシック" panose="020B0600070205080204" pitchFamily="50" charset="-128"/>
              <a:ea typeface="ＭＳ Ｐゴシック" panose="020B0600070205080204" pitchFamily="50" charset="-128"/>
            </a:rPr>
            <a:t>％で、昨年度より</a:t>
          </a:r>
          <a:r>
            <a:rPr kumimoji="1" lang="en-US" altLang="ja-JP" sz="1300">
              <a:solidFill>
                <a:srgbClr val="0000FF"/>
              </a:solidFill>
              <a:latin typeface="ＭＳ Ｐゴシック" panose="020B0600070205080204" pitchFamily="50" charset="-128"/>
              <a:ea typeface="ＭＳ Ｐゴシック" panose="020B0600070205080204" pitchFamily="50" charset="-128"/>
            </a:rPr>
            <a:t>2.8</a:t>
          </a:r>
          <a:r>
            <a:rPr kumimoji="1" lang="ja-JP" altLang="en-US" sz="1300">
              <a:solidFill>
                <a:srgbClr val="0000FF"/>
              </a:solidFill>
              <a:latin typeface="ＭＳ Ｐゴシック" panose="020B0600070205080204" pitchFamily="50" charset="-128"/>
              <a:ea typeface="ＭＳ Ｐゴシック" panose="020B0600070205080204" pitchFamily="50" charset="-128"/>
            </a:rPr>
            <a:t>％上昇した。</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高齢化による医療費負担、電算経費等、様々な増加要因が存在しているため、その抑制に向けて今後も引き続き経費の削減に努める。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152527</xdr:rowOff>
    </xdr:from>
    <xdr:to>
      <xdr:col>23</xdr:col>
      <xdr:colOff>133350</xdr:colOff>
      <xdr:row>67</xdr:row>
      <xdr:rowOff>48641</xdr:rowOff>
    </xdr:to>
    <xdr:cxnSp macro="">
      <xdr:nvCxnSpPr>
        <xdr:cNvPr id="129" name="直線コネクタ 128"/>
        <xdr:cNvCxnSpPr/>
      </xdr:nvCxnSpPr>
      <xdr:spPr>
        <a:xfrm>
          <a:off x="4114800" y="11468227"/>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99441</xdr:rowOff>
    </xdr:from>
    <xdr:to>
      <xdr:col>19</xdr:col>
      <xdr:colOff>133350</xdr:colOff>
      <xdr:row>66</xdr:row>
      <xdr:rowOff>152527</xdr:rowOff>
    </xdr:to>
    <xdr:cxnSp macro="">
      <xdr:nvCxnSpPr>
        <xdr:cNvPr id="132" name="直線コネクタ 131"/>
        <xdr:cNvCxnSpPr/>
      </xdr:nvCxnSpPr>
      <xdr:spPr>
        <a:xfrm>
          <a:off x="3225800" y="1141514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99441</xdr:rowOff>
    </xdr:from>
    <xdr:to>
      <xdr:col>15</xdr:col>
      <xdr:colOff>82550</xdr:colOff>
      <xdr:row>66</xdr:row>
      <xdr:rowOff>118745</xdr:rowOff>
    </xdr:to>
    <xdr:cxnSp macro="">
      <xdr:nvCxnSpPr>
        <xdr:cNvPr id="135" name="直線コネクタ 134"/>
        <xdr:cNvCxnSpPr/>
      </xdr:nvCxnSpPr>
      <xdr:spPr>
        <a:xfrm flipV="1">
          <a:off x="2336800" y="1141514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84963</xdr:rowOff>
    </xdr:from>
    <xdr:to>
      <xdr:col>11</xdr:col>
      <xdr:colOff>31750</xdr:colOff>
      <xdr:row>66</xdr:row>
      <xdr:rowOff>118745</xdr:rowOff>
    </xdr:to>
    <xdr:cxnSp macro="">
      <xdr:nvCxnSpPr>
        <xdr:cNvPr id="138" name="直線コネクタ 137"/>
        <xdr:cNvCxnSpPr/>
      </xdr:nvCxnSpPr>
      <xdr:spPr>
        <a:xfrm>
          <a:off x="1447800" y="1140066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169291</xdr:rowOff>
    </xdr:from>
    <xdr:to>
      <xdr:col>23</xdr:col>
      <xdr:colOff>184150</xdr:colOff>
      <xdr:row>67</xdr:row>
      <xdr:rowOff>99441</xdr:rowOff>
    </xdr:to>
    <xdr:sp macro="" textlink="">
      <xdr:nvSpPr>
        <xdr:cNvPr id="148" name="楕円 147"/>
        <xdr:cNvSpPr/>
      </xdr:nvSpPr>
      <xdr:spPr>
        <a:xfrm>
          <a:off x="4902200" y="114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65168</xdr:rowOff>
    </xdr:from>
    <xdr:ext cx="762000" cy="259045"/>
    <xdr:sp macro="" textlink="">
      <xdr:nvSpPr>
        <xdr:cNvPr id="149" name="財政構造の弾力性該当値テキスト"/>
        <xdr:cNvSpPr txBox="1"/>
      </xdr:nvSpPr>
      <xdr:spPr>
        <a:xfrm>
          <a:off x="5041900" y="113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101727</xdr:rowOff>
    </xdr:from>
    <xdr:to>
      <xdr:col>19</xdr:col>
      <xdr:colOff>184150</xdr:colOff>
      <xdr:row>67</xdr:row>
      <xdr:rowOff>31877</xdr:rowOff>
    </xdr:to>
    <xdr:sp macro="" textlink="">
      <xdr:nvSpPr>
        <xdr:cNvPr id="150" name="楕円 149"/>
        <xdr:cNvSpPr/>
      </xdr:nvSpPr>
      <xdr:spPr>
        <a:xfrm>
          <a:off x="4064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16654</xdr:rowOff>
    </xdr:from>
    <xdr:ext cx="736600" cy="259045"/>
    <xdr:sp macro="" textlink="">
      <xdr:nvSpPr>
        <xdr:cNvPr id="151" name="テキスト ボックス 150"/>
        <xdr:cNvSpPr txBox="1"/>
      </xdr:nvSpPr>
      <xdr:spPr>
        <a:xfrm>
          <a:off x="3733800" y="1150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48641</xdr:rowOff>
    </xdr:from>
    <xdr:to>
      <xdr:col>15</xdr:col>
      <xdr:colOff>133350</xdr:colOff>
      <xdr:row>66</xdr:row>
      <xdr:rowOff>150241</xdr:rowOff>
    </xdr:to>
    <xdr:sp macro="" textlink="">
      <xdr:nvSpPr>
        <xdr:cNvPr id="152" name="楕円 151"/>
        <xdr:cNvSpPr/>
      </xdr:nvSpPr>
      <xdr:spPr>
        <a:xfrm>
          <a:off x="3175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135018</xdr:rowOff>
    </xdr:from>
    <xdr:ext cx="762000" cy="259045"/>
    <xdr:sp macro="" textlink="">
      <xdr:nvSpPr>
        <xdr:cNvPr id="153" name="テキスト ボックス 152"/>
        <xdr:cNvSpPr txBox="1"/>
      </xdr:nvSpPr>
      <xdr:spPr>
        <a:xfrm>
          <a:off x="2844800" y="1145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67945</xdr:rowOff>
    </xdr:from>
    <xdr:to>
      <xdr:col>11</xdr:col>
      <xdr:colOff>82550</xdr:colOff>
      <xdr:row>66</xdr:row>
      <xdr:rowOff>169545</xdr:rowOff>
    </xdr:to>
    <xdr:sp macro="" textlink="">
      <xdr:nvSpPr>
        <xdr:cNvPr id="154" name="楕円 153"/>
        <xdr:cNvSpPr/>
      </xdr:nvSpPr>
      <xdr:spPr>
        <a:xfrm>
          <a:off x="2286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154322</xdr:rowOff>
    </xdr:from>
    <xdr:ext cx="762000" cy="259045"/>
    <xdr:sp macro="" textlink="">
      <xdr:nvSpPr>
        <xdr:cNvPr id="155" name="テキスト ボックス 154"/>
        <xdr:cNvSpPr txBox="1"/>
      </xdr:nvSpPr>
      <xdr:spPr>
        <a:xfrm>
          <a:off x="1955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34163</xdr:rowOff>
    </xdr:from>
    <xdr:to>
      <xdr:col>7</xdr:col>
      <xdr:colOff>31750</xdr:colOff>
      <xdr:row>66</xdr:row>
      <xdr:rowOff>135763</xdr:rowOff>
    </xdr:to>
    <xdr:sp macro="" textlink="">
      <xdr:nvSpPr>
        <xdr:cNvPr id="156" name="楕円 155"/>
        <xdr:cNvSpPr/>
      </xdr:nvSpPr>
      <xdr:spPr>
        <a:xfrm>
          <a:off x="13970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120540</xdr:rowOff>
    </xdr:from>
    <xdr:ext cx="762000" cy="259045"/>
    <xdr:sp macro="" textlink="">
      <xdr:nvSpPr>
        <xdr:cNvPr id="157" name="テキスト ボックス 156"/>
        <xdr:cNvSpPr txBox="1"/>
      </xdr:nvSpPr>
      <xdr:spPr>
        <a:xfrm>
          <a:off x="1066800" y="1143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経常収支比率と同様に経費の削減に努める。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37574</xdr:rowOff>
    </xdr:from>
    <xdr:to>
      <xdr:col>23</xdr:col>
      <xdr:colOff>133350</xdr:colOff>
      <xdr:row>83</xdr:row>
      <xdr:rowOff>45603</xdr:rowOff>
    </xdr:to>
    <xdr:cxnSp macro="">
      <xdr:nvCxnSpPr>
        <xdr:cNvPr id="189" name="直線コネクタ 188"/>
        <xdr:cNvCxnSpPr/>
      </xdr:nvCxnSpPr>
      <xdr:spPr>
        <a:xfrm flipV="1">
          <a:off x="4114800" y="14267924"/>
          <a:ext cx="8382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25107</xdr:rowOff>
    </xdr:from>
    <xdr:to>
      <xdr:col>19</xdr:col>
      <xdr:colOff>133350</xdr:colOff>
      <xdr:row>83</xdr:row>
      <xdr:rowOff>45603</xdr:rowOff>
    </xdr:to>
    <xdr:cxnSp macro="">
      <xdr:nvCxnSpPr>
        <xdr:cNvPr id="192" name="直線コネクタ 191"/>
        <xdr:cNvCxnSpPr/>
      </xdr:nvCxnSpPr>
      <xdr:spPr>
        <a:xfrm>
          <a:off x="3225800" y="14255457"/>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134969</xdr:rowOff>
    </xdr:from>
    <xdr:to>
      <xdr:col>15</xdr:col>
      <xdr:colOff>82550</xdr:colOff>
      <xdr:row>83</xdr:row>
      <xdr:rowOff>25107</xdr:rowOff>
    </xdr:to>
    <xdr:cxnSp macro="">
      <xdr:nvCxnSpPr>
        <xdr:cNvPr id="195" name="直線コネクタ 194"/>
        <xdr:cNvCxnSpPr/>
      </xdr:nvCxnSpPr>
      <xdr:spPr>
        <a:xfrm>
          <a:off x="2336800" y="14193869"/>
          <a:ext cx="889000" cy="6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99209</xdr:rowOff>
    </xdr:from>
    <xdr:to>
      <xdr:col>11</xdr:col>
      <xdr:colOff>31750</xdr:colOff>
      <xdr:row>82</xdr:row>
      <xdr:rowOff>134969</xdr:rowOff>
    </xdr:to>
    <xdr:cxnSp macro="">
      <xdr:nvCxnSpPr>
        <xdr:cNvPr id="198" name="直線コネクタ 197"/>
        <xdr:cNvCxnSpPr/>
      </xdr:nvCxnSpPr>
      <xdr:spPr>
        <a:xfrm>
          <a:off x="1447800" y="14158109"/>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158224</xdr:rowOff>
    </xdr:from>
    <xdr:to>
      <xdr:col>23</xdr:col>
      <xdr:colOff>184150</xdr:colOff>
      <xdr:row>83</xdr:row>
      <xdr:rowOff>88374</xdr:rowOff>
    </xdr:to>
    <xdr:sp macro="" textlink="">
      <xdr:nvSpPr>
        <xdr:cNvPr id="208" name="楕円 207"/>
        <xdr:cNvSpPr/>
      </xdr:nvSpPr>
      <xdr:spPr>
        <a:xfrm>
          <a:off x="4902200" y="142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130301</xdr:rowOff>
    </xdr:from>
    <xdr:ext cx="762000" cy="259045"/>
    <xdr:sp macro="" textlink="">
      <xdr:nvSpPr>
        <xdr:cNvPr id="209" name="人件費・物件費等の状況該当値テキスト"/>
        <xdr:cNvSpPr txBox="1"/>
      </xdr:nvSpPr>
      <xdr:spPr>
        <a:xfrm>
          <a:off x="5041900" y="1418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166253</xdr:rowOff>
    </xdr:from>
    <xdr:to>
      <xdr:col>19</xdr:col>
      <xdr:colOff>184150</xdr:colOff>
      <xdr:row>83</xdr:row>
      <xdr:rowOff>96403</xdr:rowOff>
    </xdr:to>
    <xdr:sp macro="" textlink="">
      <xdr:nvSpPr>
        <xdr:cNvPr id="210" name="楕円 209"/>
        <xdr:cNvSpPr/>
      </xdr:nvSpPr>
      <xdr:spPr>
        <a:xfrm>
          <a:off x="4064000" y="14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81180</xdr:rowOff>
    </xdr:from>
    <xdr:ext cx="736600" cy="259045"/>
    <xdr:sp macro="" textlink="">
      <xdr:nvSpPr>
        <xdr:cNvPr id="211" name="テキスト ボックス 210"/>
        <xdr:cNvSpPr txBox="1"/>
      </xdr:nvSpPr>
      <xdr:spPr>
        <a:xfrm>
          <a:off x="3733800" y="14311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145757</xdr:rowOff>
    </xdr:from>
    <xdr:to>
      <xdr:col>15</xdr:col>
      <xdr:colOff>133350</xdr:colOff>
      <xdr:row>83</xdr:row>
      <xdr:rowOff>75907</xdr:rowOff>
    </xdr:to>
    <xdr:sp macro="" textlink="">
      <xdr:nvSpPr>
        <xdr:cNvPr id="212" name="楕円 211"/>
        <xdr:cNvSpPr/>
      </xdr:nvSpPr>
      <xdr:spPr>
        <a:xfrm>
          <a:off x="3175000" y="142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60684</xdr:rowOff>
    </xdr:from>
    <xdr:ext cx="762000" cy="259045"/>
    <xdr:sp macro="" textlink="">
      <xdr:nvSpPr>
        <xdr:cNvPr id="213" name="テキスト ボックス 212"/>
        <xdr:cNvSpPr txBox="1"/>
      </xdr:nvSpPr>
      <xdr:spPr>
        <a:xfrm>
          <a:off x="2844800" y="142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84169</xdr:rowOff>
    </xdr:from>
    <xdr:to>
      <xdr:col>11</xdr:col>
      <xdr:colOff>82550</xdr:colOff>
      <xdr:row>83</xdr:row>
      <xdr:rowOff>14319</xdr:rowOff>
    </xdr:to>
    <xdr:sp macro="" textlink="">
      <xdr:nvSpPr>
        <xdr:cNvPr id="214" name="楕円 213"/>
        <xdr:cNvSpPr/>
      </xdr:nvSpPr>
      <xdr:spPr>
        <a:xfrm>
          <a:off x="2286000" y="141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170546</xdr:rowOff>
    </xdr:from>
    <xdr:ext cx="762000" cy="259045"/>
    <xdr:sp macro="" textlink="">
      <xdr:nvSpPr>
        <xdr:cNvPr id="215" name="テキスト ボックス 214"/>
        <xdr:cNvSpPr txBox="1"/>
      </xdr:nvSpPr>
      <xdr:spPr>
        <a:xfrm>
          <a:off x="1955800" y="1422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48409</xdr:rowOff>
    </xdr:from>
    <xdr:to>
      <xdr:col>7</xdr:col>
      <xdr:colOff>31750</xdr:colOff>
      <xdr:row>82</xdr:row>
      <xdr:rowOff>150009</xdr:rowOff>
    </xdr:to>
    <xdr:sp macro="" textlink="">
      <xdr:nvSpPr>
        <xdr:cNvPr id="216" name="楕円 215"/>
        <xdr:cNvSpPr/>
      </xdr:nvSpPr>
      <xdr:spPr>
        <a:xfrm>
          <a:off x="1397000" y="141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134786</xdr:rowOff>
    </xdr:from>
    <xdr:ext cx="762000" cy="259045"/>
    <xdr:sp macro="" textlink="">
      <xdr:nvSpPr>
        <xdr:cNvPr id="217" name="テキスト ボックス 216"/>
        <xdr:cNvSpPr txBox="1"/>
      </xdr:nvSpPr>
      <xdr:spPr>
        <a:xfrm>
          <a:off x="1066800" y="141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en-US" altLang="ja-JP" sz="1300">
              <a:solidFill>
                <a:srgbClr val="0000FF"/>
              </a:solidFill>
              <a:latin typeface="ＭＳ Ｐゴシック" panose="020B0600070205080204" pitchFamily="50" charset="-128"/>
              <a:ea typeface="ＭＳ Ｐゴシック" panose="020B0600070205080204" pitchFamily="50" charset="-128"/>
            </a:rPr>
            <a:t>93.2</a:t>
          </a:r>
          <a:r>
            <a:rPr kumimoji="1" lang="ja-JP" altLang="en-US" sz="1300">
              <a:solidFill>
                <a:srgbClr val="0000FF"/>
              </a:solidFill>
              <a:latin typeface="ＭＳ Ｐゴシック" panose="020B0600070205080204" pitchFamily="50" charset="-128"/>
              <a:ea typeface="ＭＳ Ｐゴシック" panose="020B0600070205080204" pitchFamily="50" charset="-128"/>
            </a:rPr>
            <a:t>％と国家公務員給与より抑制されており、類似団体平均の</a:t>
          </a:r>
          <a:r>
            <a:rPr kumimoji="1" lang="en-US" altLang="ja-JP" sz="1300">
              <a:solidFill>
                <a:srgbClr val="0000FF"/>
              </a:solidFill>
              <a:latin typeface="ＭＳ Ｐゴシック" panose="020B0600070205080204" pitchFamily="50" charset="-128"/>
              <a:ea typeface="ＭＳ Ｐゴシック" panose="020B0600070205080204" pitchFamily="50" charset="-128"/>
            </a:rPr>
            <a:t>94.0</a:t>
          </a:r>
          <a:r>
            <a:rPr kumimoji="1" lang="ja-JP" altLang="en-US" sz="1300">
              <a:solidFill>
                <a:srgbClr val="0000FF"/>
              </a:solidFill>
              <a:latin typeface="ＭＳ Ｐゴシック" panose="020B0600070205080204" pitchFamily="50" charset="-128"/>
              <a:ea typeface="ＭＳ Ｐゴシック" panose="020B0600070205080204" pitchFamily="50" charset="-128"/>
            </a:rPr>
            <a:t>％を下回った。今後とも財政事情等を勘案し、より一層の給与適正化に努める。</a:t>
          </a:r>
          <a:endParaRPr kumimoji="1" lang="en-US" altLang="ja-JP" sz="1300">
            <a:solidFill>
              <a:srgbClr val="0000FF"/>
            </a:solidFill>
            <a:latin typeface="ＭＳ Ｐゴシック" panose="020B0600070205080204" pitchFamily="50" charset="-128"/>
            <a:ea typeface="ＭＳ Ｐゴシック" panose="020B0600070205080204" pitchFamily="50" charset="-128"/>
          </a:endParaRPr>
        </a:p>
        <a:p>
          <a:endParaRPr kumimoji="1" lang="en-US" altLang="ja-JP" sz="1300">
            <a:solidFill>
              <a:srgbClr val="0000FF"/>
            </a:solidFill>
            <a:latin typeface="ＭＳ Ｐゴシック" panose="020B0600070205080204" pitchFamily="50" charset="-128"/>
            <a:ea typeface="ＭＳ Ｐゴシック" panose="020B0600070205080204" pitchFamily="50" charset="-128"/>
          </a:endParaRPr>
        </a:p>
        <a:p>
          <a:r>
            <a:rPr kumimoji="1" lang="en-US" altLang="ja-JP" sz="1300">
              <a:solidFill>
                <a:srgbClr val="0000FF"/>
              </a:solidFill>
              <a:latin typeface="ＭＳ Ｐゴシック" panose="020B0600070205080204" pitchFamily="50" charset="-128"/>
              <a:ea typeface="ＭＳ Ｐゴシック" panose="020B0600070205080204" pitchFamily="50" charset="-128"/>
            </a:rPr>
            <a:t>※</a:t>
          </a:r>
          <a:r>
            <a:rPr kumimoji="1" lang="ja-JP" altLang="en-US" sz="1300">
              <a:solidFill>
                <a:srgbClr val="0000FF"/>
              </a:solidFill>
              <a:latin typeface="ＭＳ Ｐゴシック" panose="020B0600070205080204" pitchFamily="50" charset="-128"/>
              <a:ea typeface="ＭＳ Ｐゴシック" panose="020B0600070205080204" pitchFamily="50" charset="-128"/>
            </a:rPr>
            <a:t>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53339</xdr:rowOff>
    </xdr:to>
    <xdr:cxnSp macro="">
      <xdr:nvCxnSpPr>
        <xdr:cNvPr id="247" name="直線コネクタ 246"/>
        <xdr:cNvCxnSpPr/>
      </xdr:nvCxnSpPr>
      <xdr:spPr>
        <a:xfrm>
          <a:off x="161798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53339</xdr:rowOff>
    </xdr:to>
    <xdr:cxnSp macro="">
      <xdr:nvCxnSpPr>
        <xdr:cNvPr id="250" name="直線コネクタ 249"/>
        <xdr:cNvCxnSpPr/>
      </xdr:nvCxnSpPr>
      <xdr:spPr>
        <a:xfrm>
          <a:off x="15290800" y="1478597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41275</xdr:rowOff>
    </xdr:to>
    <xdr:cxnSp macro="">
      <xdr:nvCxnSpPr>
        <xdr:cNvPr id="253" name="直線コネクタ 252"/>
        <xdr:cNvCxnSpPr/>
      </xdr:nvCxnSpPr>
      <xdr:spPr>
        <a:xfrm>
          <a:off x="14401800" y="1474374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85</xdr:row>
      <xdr:rowOff>170498</xdr:rowOff>
    </xdr:to>
    <xdr:cxnSp macro="">
      <xdr:nvCxnSpPr>
        <xdr:cNvPr id="256" name="直線コネクタ 255"/>
        <xdr:cNvCxnSpPr/>
      </xdr:nvCxnSpPr>
      <xdr:spPr>
        <a:xfrm>
          <a:off x="13512800" y="146713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6" name="楕円 265"/>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7" name="給与水準   （国との比較）該当値テキスト"/>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68" name="楕円 267"/>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69" name="テキスト ボックス 268"/>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0" name="楕円 269"/>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71" name="テキスト ボックス 270"/>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119698</xdr:rowOff>
    </xdr:from>
    <xdr:to>
      <xdr:col>68</xdr:col>
      <xdr:colOff>203200</xdr:colOff>
      <xdr:row>86</xdr:row>
      <xdr:rowOff>49848</xdr:rowOff>
    </xdr:to>
    <xdr:sp macro="" textlink="">
      <xdr:nvSpPr>
        <xdr:cNvPr id="272" name="楕円 271"/>
        <xdr:cNvSpPr/>
      </xdr:nvSpPr>
      <xdr:spPr>
        <a:xfrm>
          <a:off x="14351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60025</xdr:rowOff>
    </xdr:from>
    <xdr:ext cx="762000" cy="259045"/>
    <xdr:sp macro="" textlink="">
      <xdr:nvSpPr>
        <xdr:cNvPr id="273" name="テキスト ボックス 272"/>
        <xdr:cNvSpPr txBox="1"/>
      </xdr:nvSpPr>
      <xdr:spPr>
        <a:xfrm>
          <a:off x="14020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47307</xdr:rowOff>
    </xdr:from>
    <xdr:to>
      <xdr:col>64</xdr:col>
      <xdr:colOff>152400</xdr:colOff>
      <xdr:row>85</xdr:row>
      <xdr:rowOff>148907</xdr:rowOff>
    </xdr:to>
    <xdr:sp macro="" textlink="">
      <xdr:nvSpPr>
        <xdr:cNvPr id="274" name="楕円 273"/>
        <xdr:cNvSpPr/>
      </xdr:nvSpPr>
      <xdr:spPr>
        <a:xfrm>
          <a:off x="13462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159084</xdr:rowOff>
    </xdr:from>
    <xdr:ext cx="762000" cy="259045"/>
    <xdr:sp macro="" textlink="">
      <xdr:nvSpPr>
        <xdr:cNvPr id="275" name="テキスト ボックス 274"/>
        <xdr:cNvSpPr txBox="1"/>
      </xdr:nvSpPr>
      <xdr:spPr>
        <a:xfrm>
          <a:off x="13131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a:t>
          </a:r>
          <a:r>
            <a:rPr kumimoji="1" lang="en-US" altLang="ja-JP" sz="1300">
              <a:solidFill>
                <a:srgbClr val="0000FF"/>
              </a:solidFill>
              <a:latin typeface="ＭＳ Ｐゴシック" panose="020B0600070205080204" pitchFamily="50" charset="-128"/>
              <a:ea typeface="ＭＳ Ｐゴシック" panose="020B0600070205080204" pitchFamily="50" charset="-128"/>
            </a:rPr>
            <a:t>4</a:t>
          </a:r>
          <a:r>
            <a:rPr kumimoji="1" lang="ja-JP" altLang="en-US" sz="1300">
              <a:solidFill>
                <a:srgbClr val="0000FF"/>
              </a:solidFill>
              <a:latin typeface="ＭＳ Ｐゴシック" panose="020B0600070205080204" pitchFamily="50" charset="-128"/>
              <a:ea typeface="ＭＳ Ｐゴシック" panose="020B0600070205080204" pitchFamily="50" charset="-128"/>
            </a:rPr>
            <a:t>月</a:t>
          </a:r>
          <a:r>
            <a:rPr kumimoji="1" lang="en-US" altLang="ja-JP" sz="1300">
              <a:solidFill>
                <a:srgbClr val="0000FF"/>
              </a:solidFill>
              <a:latin typeface="ＭＳ Ｐゴシック" panose="020B0600070205080204" pitchFamily="50" charset="-128"/>
              <a:ea typeface="ＭＳ Ｐゴシック" panose="020B0600070205080204" pitchFamily="50" charset="-128"/>
            </a:rPr>
            <a:t>1</a:t>
          </a:r>
          <a:r>
            <a:rPr kumimoji="1" lang="ja-JP" altLang="en-US" sz="1300">
              <a:solidFill>
                <a:srgbClr val="0000FF"/>
              </a:solidFill>
              <a:latin typeface="ＭＳ Ｐゴシック" panose="020B0600070205080204" pitchFamily="50" charset="-128"/>
              <a:ea typeface="ＭＳ Ｐゴシック" panose="020B0600070205080204" pitchFamily="50" charset="-128"/>
            </a:rPr>
            <a:t>日現在で</a:t>
          </a:r>
          <a:r>
            <a:rPr kumimoji="1" lang="en-US" altLang="ja-JP" sz="1300">
              <a:solidFill>
                <a:srgbClr val="0000FF"/>
              </a:solidFill>
              <a:latin typeface="ＭＳ Ｐゴシック" panose="020B0600070205080204" pitchFamily="50" charset="-128"/>
              <a:ea typeface="ＭＳ Ｐゴシック" panose="020B0600070205080204" pitchFamily="50" charset="-128"/>
            </a:rPr>
            <a:t>34</a:t>
          </a:r>
          <a:r>
            <a:rPr kumimoji="1" lang="ja-JP" altLang="en-US" sz="1300">
              <a:solidFill>
                <a:srgbClr val="0000FF"/>
              </a:solidFill>
              <a:latin typeface="ＭＳ Ｐゴシック" panose="020B0600070205080204" pitchFamily="50" charset="-128"/>
              <a:ea typeface="ＭＳ Ｐゴシック" panose="020B0600070205080204" pitchFamily="50" charset="-128"/>
            </a:rPr>
            <a:t>人（一般職）。勧奨退職制度の導入（平成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16</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などにより職員数の削減を図っている。引き続き、人件費及び定数の削減に努めているが、少子化による複式学級解消のための臨時職員採用やこども園運営スタッフ充実化、さらには人口の自然減に伴い、人口千人当たり職員数の増加は避けられない。</a:t>
          </a:r>
          <a:endParaRPr kumimoji="1" lang="en-US" altLang="ja-JP" sz="1300">
            <a:solidFill>
              <a:srgbClr val="0000FF"/>
            </a:solidFill>
            <a:latin typeface="ＭＳ Ｐゴシック" panose="020B0600070205080204" pitchFamily="50" charset="-128"/>
            <a:ea typeface="ＭＳ Ｐゴシック" panose="020B0600070205080204" pitchFamily="50" charset="-128"/>
          </a:endParaRPr>
        </a:p>
        <a:p>
          <a:endParaRPr kumimoji="1" lang="en-US" altLang="ja-JP" sz="1300">
            <a:solidFill>
              <a:srgbClr val="0000FF"/>
            </a:solidFill>
            <a:latin typeface="ＭＳ Ｐゴシック" panose="020B0600070205080204" pitchFamily="50" charset="-128"/>
            <a:ea typeface="ＭＳ Ｐゴシック" panose="020B0600070205080204" pitchFamily="50" charset="-128"/>
          </a:endParaRPr>
        </a:p>
        <a:p>
          <a:r>
            <a:rPr kumimoji="1" lang="en-US" altLang="ja-JP" sz="1300">
              <a:solidFill>
                <a:srgbClr val="0000FF"/>
              </a:solidFill>
              <a:latin typeface="ＭＳ Ｐゴシック" panose="020B0600070205080204" pitchFamily="50" charset="-128"/>
              <a:ea typeface="ＭＳ Ｐゴシック" panose="020B0600070205080204" pitchFamily="50" charset="-128"/>
            </a:rPr>
            <a:t>※</a:t>
          </a:r>
          <a:r>
            <a:rPr kumimoji="1" lang="ja-JP" altLang="en-US" sz="1300">
              <a:solidFill>
                <a:srgbClr val="0000FF"/>
              </a:solidFill>
              <a:latin typeface="ＭＳ Ｐゴシック" panose="020B0600070205080204" pitchFamily="50" charset="-128"/>
              <a:ea typeface="ＭＳ Ｐゴシック" panose="020B0600070205080204" pitchFamily="50" charset="-128"/>
            </a:rPr>
            <a:t>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143242</xdr:rowOff>
    </xdr:from>
    <xdr:to>
      <xdr:col>81</xdr:col>
      <xdr:colOff>44450</xdr:colOff>
      <xdr:row>61</xdr:row>
      <xdr:rowOff>150615</xdr:rowOff>
    </xdr:to>
    <xdr:cxnSp macro="">
      <xdr:nvCxnSpPr>
        <xdr:cNvPr id="309" name="直線コネクタ 308"/>
        <xdr:cNvCxnSpPr/>
      </xdr:nvCxnSpPr>
      <xdr:spPr>
        <a:xfrm>
          <a:off x="16179800" y="10601692"/>
          <a:ext cx="8382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121123</xdr:rowOff>
    </xdr:from>
    <xdr:to>
      <xdr:col>77</xdr:col>
      <xdr:colOff>44450</xdr:colOff>
      <xdr:row>61</xdr:row>
      <xdr:rowOff>143242</xdr:rowOff>
    </xdr:to>
    <xdr:cxnSp macro="">
      <xdr:nvCxnSpPr>
        <xdr:cNvPr id="312" name="直線コネクタ 311"/>
        <xdr:cNvCxnSpPr/>
      </xdr:nvCxnSpPr>
      <xdr:spPr>
        <a:xfrm>
          <a:off x="15290800" y="10579573"/>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94177</xdr:rowOff>
    </xdr:from>
    <xdr:to>
      <xdr:col>72</xdr:col>
      <xdr:colOff>203200</xdr:colOff>
      <xdr:row>61</xdr:row>
      <xdr:rowOff>121123</xdr:rowOff>
    </xdr:to>
    <xdr:cxnSp macro="">
      <xdr:nvCxnSpPr>
        <xdr:cNvPr id="315" name="直線コネクタ 314"/>
        <xdr:cNvCxnSpPr/>
      </xdr:nvCxnSpPr>
      <xdr:spPr>
        <a:xfrm>
          <a:off x="14401800" y="10552627"/>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46588</xdr:rowOff>
    </xdr:from>
    <xdr:to>
      <xdr:col>68</xdr:col>
      <xdr:colOff>152400</xdr:colOff>
      <xdr:row>61</xdr:row>
      <xdr:rowOff>94177</xdr:rowOff>
    </xdr:to>
    <xdr:cxnSp macro="">
      <xdr:nvCxnSpPr>
        <xdr:cNvPr id="318" name="直線コネクタ 317"/>
        <xdr:cNvCxnSpPr/>
      </xdr:nvCxnSpPr>
      <xdr:spPr>
        <a:xfrm>
          <a:off x="13512800" y="10505038"/>
          <a:ext cx="889000" cy="4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99815</xdr:rowOff>
    </xdr:from>
    <xdr:to>
      <xdr:col>81</xdr:col>
      <xdr:colOff>95250</xdr:colOff>
      <xdr:row>62</xdr:row>
      <xdr:rowOff>29965</xdr:rowOff>
    </xdr:to>
    <xdr:sp macro="" textlink="">
      <xdr:nvSpPr>
        <xdr:cNvPr id="328" name="楕円 327"/>
        <xdr:cNvSpPr/>
      </xdr:nvSpPr>
      <xdr:spPr>
        <a:xfrm>
          <a:off x="16967200" y="105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71892</xdr:rowOff>
    </xdr:from>
    <xdr:ext cx="762000" cy="259045"/>
    <xdr:sp macro="" textlink="">
      <xdr:nvSpPr>
        <xdr:cNvPr id="329" name="定員管理の状況該当値テキスト"/>
        <xdr:cNvSpPr txBox="1"/>
      </xdr:nvSpPr>
      <xdr:spPr>
        <a:xfrm>
          <a:off x="17106900" y="105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92442</xdr:rowOff>
    </xdr:from>
    <xdr:to>
      <xdr:col>77</xdr:col>
      <xdr:colOff>95250</xdr:colOff>
      <xdr:row>62</xdr:row>
      <xdr:rowOff>22592</xdr:rowOff>
    </xdr:to>
    <xdr:sp macro="" textlink="">
      <xdr:nvSpPr>
        <xdr:cNvPr id="330" name="楕円 329"/>
        <xdr:cNvSpPr/>
      </xdr:nvSpPr>
      <xdr:spPr>
        <a:xfrm>
          <a:off x="16129000" y="10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7369</xdr:rowOff>
    </xdr:from>
    <xdr:ext cx="736600" cy="259045"/>
    <xdr:sp macro="" textlink="">
      <xdr:nvSpPr>
        <xdr:cNvPr id="331" name="テキスト ボックス 330"/>
        <xdr:cNvSpPr txBox="1"/>
      </xdr:nvSpPr>
      <xdr:spPr>
        <a:xfrm>
          <a:off x="15798800" y="10637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70323</xdr:rowOff>
    </xdr:from>
    <xdr:to>
      <xdr:col>73</xdr:col>
      <xdr:colOff>44450</xdr:colOff>
      <xdr:row>62</xdr:row>
      <xdr:rowOff>473</xdr:rowOff>
    </xdr:to>
    <xdr:sp macro="" textlink="">
      <xdr:nvSpPr>
        <xdr:cNvPr id="332" name="楕円 331"/>
        <xdr:cNvSpPr/>
      </xdr:nvSpPr>
      <xdr:spPr>
        <a:xfrm>
          <a:off x="15240000" y="105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156700</xdr:rowOff>
    </xdr:from>
    <xdr:ext cx="762000" cy="259045"/>
    <xdr:sp macro="" textlink="">
      <xdr:nvSpPr>
        <xdr:cNvPr id="333" name="テキスト ボックス 332"/>
        <xdr:cNvSpPr txBox="1"/>
      </xdr:nvSpPr>
      <xdr:spPr>
        <a:xfrm>
          <a:off x="14909800" y="1061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43377</xdr:rowOff>
    </xdr:from>
    <xdr:to>
      <xdr:col>68</xdr:col>
      <xdr:colOff>203200</xdr:colOff>
      <xdr:row>61</xdr:row>
      <xdr:rowOff>144977</xdr:rowOff>
    </xdr:to>
    <xdr:sp macro="" textlink="">
      <xdr:nvSpPr>
        <xdr:cNvPr id="334" name="楕円 333"/>
        <xdr:cNvSpPr/>
      </xdr:nvSpPr>
      <xdr:spPr>
        <a:xfrm>
          <a:off x="14351000" y="105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129754</xdr:rowOff>
    </xdr:from>
    <xdr:ext cx="762000" cy="259045"/>
    <xdr:sp macro="" textlink="">
      <xdr:nvSpPr>
        <xdr:cNvPr id="335" name="テキスト ボックス 334"/>
        <xdr:cNvSpPr txBox="1"/>
      </xdr:nvSpPr>
      <xdr:spPr>
        <a:xfrm>
          <a:off x="14020800" y="1058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167238</xdr:rowOff>
    </xdr:from>
    <xdr:to>
      <xdr:col>64</xdr:col>
      <xdr:colOff>152400</xdr:colOff>
      <xdr:row>61</xdr:row>
      <xdr:rowOff>97388</xdr:rowOff>
    </xdr:to>
    <xdr:sp macro="" textlink="">
      <xdr:nvSpPr>
        <xdr:cNvPr id="336" name="楕円 335"/>
        <xdr:cNvSpPr/>
      </xdr:nvSpPr>
      <xdr:spPr>
        <a:xfrm>
          <a:off x="13462000" y="104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82165</xdr:rowOff>
    </xdr:from>
    <xdr:ext cx="762000" cy="259045"/>
    <xdr:sp macro="" textlink="">
      <xdr:nvSpPr>
        <xdr:cNvPr id="337" name="テキスト ボックス 336"/>
        <xdr:cNvSpPr txBox="1"/>
      </xdr:nvSpPr>
      <xdr:spPr>
        <a:xfrm>
          <a:off x="13131800" y="10540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年度は</a:t>
          </a:r>
          <a:r>
            <a:rPr kumimoji="1" lang="en-US" altLang="ja-JP" sz="1300">
              <a:solidFill>
                <a:srgbClr val="0000FF"/>
              </a:solidFill>
              <a:latin typeface="ＭＳ Ｐゴシック" panose="020B0600070205080204" pitchFamily="50" charset="-128"/>
              <a:ea typeface="ＭＳ Ｐゴシック" panose="020B0600070205080204" pitchFamily="50" charset="-128"/>
            </a:rPr>
            <a:t>4.3</a:t>
          </a:r>
          <a:r>
            <a:rPr kumimoji="1" lang="ja-JP" altLang="en-US" sz="1300">
              <a:solidFill>
                <a:srgbClr val="0000FF"/>
              </a:solidFill>
              <a:latin typeface="ＭＳ Ｐゴシック" panose="020B0600070205080204" pitchFamily="50" charset="-128"/>
              <a:ea typeface="ＭＳ Ｐゴシック" panose="020B0600070205080204" pitchFamily="50" charset="-128"/>
            </a:rPr>
            <a:t>％となり、昨年度より</a:t>
          </a:r>
          <a:r>
            <a:rPr kumimoji="1" lang="en-US" altLang="ja-JP" sz="1300">
              <a:solidFill>
                <a:srgbClr val="0000FF"/>
              </a:solidFill>
              <a:latin typeface="ＭＳ Ｐゴシック" panose="020B0600070205080204" pitchFamily="50" charset="-128"/>
              <a:ea typeface="ＭＳ Ｐゴシック" panose="020B0600070205080204" pitchFamily="50" charset="-128"/>
            </a:rPr>
            <a:t>0.9</a:t>
          </a:r>
          <a:r>
            <a:rPr kumimoji="1" lang="ja-JP" altLang="en-US" sz="1300">
              <a:solidFill>
                <a:srgbClr val="0000FF"/>
              </a:solidFill>
              <a:latin typeface="ＭＳ Ｐゴシック" panose="020B0600070205080204" pitchFamily="50" charset="-128"/>
              <a:ea typeface="ＭＳ Ｐゴシック" panose="020B0600070205080204" pitchFamily="50" charset="-128"/>
            </a:rPr>
            <a:t>％減少した。</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元利償還金は平成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13</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をピークに年々減少傾向であるものの、南和広域医療企業団（前・南和広域医療組合）が行う救急病院整備事業に対する多額の地方債借入を行っていることなどから、今後、再び比率が増加していく見込みであ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143087</xdr:rowOff>
    </xdr:to>
    <xdr:cxnSp macro="">
      <xdr:nvCxnSpPr>
        <xdr:cNvPr id="370" name="直線コネクタ 369"/>
        <xdr:cNvCxnSpPr/>
      </xdr:nvCxnSpPr>
      <xdr:spPr>
        <a:xfrm flipV="1">
          <a:off x="16179800" y="69286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44027</xdr:rowOff>
    </xdr:to>
    <xdr:cxnSp macro="">
      <xdr:nvCxnSpPr>
        <xdr:cNvPr id="373" name="直線コネクタ 372"/>
        <xdr:cNvCxnSpPr/>
      </xdr:nvCxnSpPr>
      <xdr:spPr>
        <a:xfrm flipV="1">
          <a:off x="15290800" y="70010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132504</xdr:rowOff>
    </xdr:to>
    <xdr:cxnSp macro="">
      <xdr:nvCxnSpPr>
        <xdr:cNvPr id="376" name="直線コネクタ 375"/>
        <xdr:cNvCxnSpPr/>
      </xdr:nvCxnSpPr>
      <xdr:spPr>
        <a:xfrm flipV="1">
          <a:off x="14401800" y="70734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41487</xdr:rowOff>
    </xdr:to>
    <xdr:cxnSp macro="">
      <xdr:nvCxnSpPr>
        <xdr:cNvPr id="379" name="直線コネクタ 378"/>
        <xdr:cNvCxnSpPr/>
      </xdr:nvCxnSpPr>
      <xdr:spPr>
        <a:xfrm flipV="1">
          <a:off x="13512800" y="71619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9" name="楕円 388"/>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390"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1" name="楕円 390"/>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2" name="テキスト ボックス 391"/>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393" name="楕円 392"/>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94" name="テキスト ボックス 393"/>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395" name="楕円 394"/>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6" name="テキスト ボックス 395"/>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397" name="楕円 396"/>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102464</xdr:rowOff>
    </xdr:from>
    <xdr:ext cx="762000" cy="259045"/>
    <xdr:sp macro="" textlink="">
      <xdr:nvSpPr>
        <xdr:cNvPr id="398" name="テキスト ボックス 397"/>
        <xdr:cNvSpPr txBox="1"/>
      </xdr:nvSpPr>
      <xdr:spPr>
        <a:xfrm>
          <a:off x="13131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全国平均を大きく下回っている。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しかし、平成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25</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年度から南和広域医療企業団（前・南和広域医療組合）が行う救急病院等施設整備事業に対する多額の地方債借入を行っていることなどから、今後、比率の急激な増加が見込まれる。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a:t>
          </a:r>
          <a:r>
            <a:rPr kumimoji="1" lang="en-US" altLang="ja-JP" sz="1300">
              <a:solidFill>
                <a:srgbClr val="0000FF"/>
              </a:solidFill>
              <a:latin typeface="ＭＳ Ｐゴシック" panose="020B0600070205080204" pitchFamily="50" charset="-128"/>
              <a:ea typeface="ＭＳ Ｐゴシック" panose="020B0600070205080204" pitchFamily="50" charset="-128"/>
            </a:rPr>
            <a:t>4</a:t>
          </a:r>
          <a:r>
            <a:rPr kumimoji="1" lang="ja-JP" altLang="en-US" sz="1300">
              <a:solidFill>
                <a:srgbClr val="0000FF"/>
              </a:solidFill>
              <a:latin typeface="ＭＳ Ｐゴシック" panose="020B0600070205080204" pitchFamily="50" charset="-128"/>
              <a:ea typeface="ＭＳ Ｐゴシック" panose="020B0600070205080204" pitchFamily="50" charset="-128"/>
            </a:rPr>
            <a:t>月から平成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30</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a:t>
          </a:r>
          <a:r>
            <a:rPr kumimoji="1" lang="en-US" altLang="ja-JP" sz="1300">
              <a:solidFill>
                <a:srgbClr val="0000FF"/>
              </a:solidFill>
              <a:latin typeface="ＭＳ Ｐゴシック" panose="020B0600070205080204" pitchFamily="50" charset="-128"/>
              <a:ea typeface="ＭＳ Ｐゴシック" panose="020B0600070205080204" pitchFamily="50" charset="-128"/>
            </a:rPr>
            <a:t>3</a:t>
          </a:r>
          <a:r>
            <a:rPr kumimoji="1" lang="ja-JP" altLang="en-US" sz="1300">
              <a:solidFill>
                <a:srgbClr val="0000FF"/>
              </a:solidFill>
              <a:latin typeface="ＭＳ Ｐゴシック" panose="020B0600070205080204" pitchFamily="50" charset="-128"/>
              <a:ea typeface="ＭＳ Ｐゴシック" panose="020B0600070205080204" pitchFamily="50" charset="-128"/>
            </a:rPr>
            <a:t>月末まで副村長が不在であったこと、こども園職員退職に伴う補充がされていなかったことなどから、昨年度に比べ決算額では約</a:t>
          </a:r>
          <a:r>
            <a:rPr kumimoji="1" lang="en-US" altLang="ja-JP" sz="1300">
              <a:solidFill>
                <a:srgbClr val="0000FF"/>
              </a:solidFill>
              <a:latin typeface="ＭＳ Ｐゴシック" panose="020B0600070205080204" pitchFamily="50" charset="-128"/>
              <a:ea typeface="ＭＳ Ｐゴシック" panose="020B0600070205080204" pitchFamily="50" charset="-128"/>
            </a:rPr>
            <a:t>14</a:t>
          </a:r>
          <a:r>
            <a:rPr kumimoji="1" lang="ja-JP" altLang="en-US" sz="1300">
              <a:solidFill>
                <a:srgbClr val="0000FF"/>
              </a:solidFill>
              <a:latin typeface="ＭＳ Ｐゴシック" panose="020B0600070205080204" pitchFamily="50" charset="-128"/>
              <a:ea typeface="ＭＳ Ｐゴシック" panose="020B0600070205080204" pitchFamily="50" charset="-128"/>
            </a:rPr>
            <a:t>百万円減少したが、公債費決算額の大幅な減額のため、経常収支比率は</a:t>
          </a:r>
          <a:r>
            <a:rPr kumimoji="1" lang="en-US" altLang="ja-JP" sz="1300">
              <a:solidFill>
                <a:srgbClr val="0000FF"/>
              </a:solidFill>
              <a:latin typeface="ＭＳ Ｐゴシック" panose="020B0600070205080204" pitchFamily="50" charset="-128"/>
              <a:ea typeface="ＭＳ Ｐゴシック" panose="020B0600070205080204" pitchFamily="50" charset="-128"/>
            </a:rPr>
            <a:t>1.2</a:t>
          </a:r>
          <a:r>
            <a:rPr kumimoji="1" lang="ja-JP" altLang="en-US" sz="1300">
              <a:solidFill>
                <a:srgbClr val="0000FF"/>
              </a:solidFill>
              <a:latin typeface="ＭＳ Ｐゴシック" panose="020B0600070205080204" pitchFamily="50" charset="-128"/>
              <a:ea typeface="ＭＳ Ｐゴシック" panose="020B0600070205080204" pitchFamily="50" charset="-128"/>
            </a:rPr>
            <a:t>％上昇している（</a:t>
          </a:r>
          <a:r>
            <a:rPr kumimoji="1" lang="en-US" altLang="ja-JP" sz="1300">
              <a:solidFill>
                <a:srgbClr val="0000FF"/>
              </a:solidFill>
              <a:latin typeface="ＭＳ Ｐゴシック" panose="020B0600070205080204" pitchFamily="50" charset="-128"/>
              <a:ea typeface="ＭＳ Ｐゴシック" panose="020B0600070205080204" pitchFamily="50" charset="-128"/>
            </a:rPr>
            <a:t>※</a:t>
          </a:r>
          <a:r>
            <a:rPr kumimoji="1" lang="ja-JP" altLang="en-US" sz="1300">
              <a:solidFill>
                <a:srgbClr val="0000FF"/>
              </a:solidFill>
              <a:latin typeface="ＭＳ Ｐゴシック" panose="020B0600070205080204" pitchFamily="50" charset="-128"/>
              <a:ea typeface="ＭＳ Ｐゴシック" panose="020B0600070205080204" pitchFamily="50" charset="-128"/>
            </a:rPr>
            <a:t>公債費以外の費目で同様の現象が起こっている）。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勤続年数が長い職員の割合が年々増加しているため、職員</a:t>
          </a:r>
          <a:r>
            <a:rPr kumimoji="1" lang="en-US" altLang="ja-JP" sz="1300">
              <a:solidFill>
                <a:srgbClr val="0000FF"/>
              </a:solidFill>
              <a:latin typeface="ＭＳ Ｐゴシック" panose="020B0600070205080204" pitchFamily="50" charset="-128"/>
              <a:ea typeface="ＭＳ Ｐゴシック" panose="020B0600070205080204" pitchFamily="50" charset="-128"/>
            </a:rPr>
            <a:t>1</a:t>
          </a:r>
          <a:r>
            <a:rPr kumimoji="1" lang="ja-JP" altLang="en-US" sz="1300">
              <a:solidFill>
                <a:srgbClr val="0000FF"/>
              </a:solidFill>
              <a:latin typeface="ＭＳ Ｐゴシック" panose="020B0600070205080204" pitchFamily="50" charset="-128"/>
              <a:ea typeface="ＭＳ Ｐゴシック" panose="020B0600070205080204" pitchFamily="50" charset="-128"/>
            </a:rPr>
            <a:t>人当たりの人件費が増加傾向にある。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145288</xdr:rowOff>
    </xdr:to>
    <xdr:cxnSp macro="">
      <xdr:nvCxnSpPr>
        <xdr:cNvPr id="64" name="直線コネクタ 63"/>
        <xdr:cNvCxnSpPr/>
      </xdr:nvCxnSpPr>
      <xdr:spPr>
        <a:xfrm>
          <a:off x="3987800" y="66055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38</xdr:row>
      <xdr:rowOff>90424</xdr:rowOff>
    </xdr:to>
    <xdr:cxnSp macro="">
      <xdr:nvCxnSpPr>
        <xdr:cNvPr id="67" name="直線コネクタ 66"/>
        <xdr:cNvCxnSpPr/>
      </xdr:nvCxnSpPr>
      <xdr:spPr>
        <a:xfrm>
          <a:off x="3098800" y="64226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78994</xdr:rowOff>
    </xdr:to>
    <xdr:cxnSp macro="">
      <xdr:nvCxnSpPr>
        <xdr:cNvPr id="70" name="直線コネクタ 69"/>
        <xdr:cNvCxnSpPr/>
      </xdr:nvCxnSpPr>
      <xdr:spPr>
        <a:xfrm>
          <a:off x="2209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65278</xdr:rowOff>
    </xdr:to>
    <xdr:cxnSp macro="">
      <xdr:nvCxnSpPr>
        <xdr:cNvPr id="73" name="直線コネクタ 72"/>
        <xdr:cNvCxnSpPr/>
      </xdr:nvCxnSpPr>
      <xdr:spPr>
        <a:xfrm flipV="1">
          <a:off x="1320800" y="6399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88" name="テキスト ボックス 87"/>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28</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年度に整備した観光防災</a:t>
          </a:r>
          <a:r>
            <a:rPr kumimoji="1" lang="en-US" altLang="ja-JP" sz="1300">
              <a:solidFill>
                <a:srgbClr val="0000FF"/>
              </a:solidFill>
              <a:latin typeface="ＭＳ Ｐゴシック" panose="020B0600070205080204" pitchFamily="50" charset="-128"/>
              <a:ea typeface="ＭＳ Ｐゴシック" panose="020B0600070205080204" pitchFamily="50" charset="-128"/>
            </a:rPr>
            <a:t>Wi-Fi</a:t>
          </a:r>
          <a:r>
            <a:rPr kumimoji="1" lang="ja-JP" altLang="en-US" sz="1300">
              <a:solidFill>
                <a:srgbClr val="0000FF"/>
              </a:solidFill>
              <a:latin typeface="ＭＳ Ｐゴシック" panose="020B0600070205080204" pitchFamily="50" charset="-128"/>
              <a:ea typeface="ＭＳ Ｐゴシック" panose="020B0600070205080204" pitchFamily="50" charset="-128"/>
            </a:rPr>
            <a:t>ネットワークシステムのインターネット使用料の発生や集団健康教育事業費の増などにより、昨年度に比べ経常一般財源が約</a:t>
          </a:r>
          <a:r>
            <a:rPr kumimoji="1" lang="en-US" altLang="ja-JP" sz="1300">
              <a:solidFill>
                <a:srgbClr val="0000FF"/>
              </a:solidFill>
              <a:latin typeface="ＭＳ Ｐゴシック" panose="020B0600070205080204" pitchFamily="50" charset="-128"/>
              <a:ea typeface="ＭＳ Ｐゴシック" panose="020B0600070205080204" pitchFamily="50" charset="-128"/>
            </a:rPr>
            <a:t>4</a:t>
          </a:r>
          <a:r>
            <a:rPr kumimoji="1" lang="ja-JP" altLang="en-US" sz="1300">
              <a:solidFill>
                <a:srgbClr val="0000FF"/>
              </a:solidFill>
              <a:latin typeface="ＭＳ Ｐゴシック" panose="020B0600070205080204" pitchFamily="50" charset="-128"/>
              <a:ea typeface="ＭＳ Ｐゴシック" panose="020B0600070205080204" pitchFamily="50" charset="-128"/>
            </a:rPr>
            <a:t>百万円増加。</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経費の削減に努めているが、様々な業務で電算化が進み、その運用経費が年々増加している。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18</xdr:row>
      <xdr:rowOff>62992</xdr:rowOff>
    </xdr:to>
    <xdr:cxnSp macro="">
      <xdr:nvCxnSpPr>
        <xdr:cNvPr id="122" name="直線コネクタ 121"/>
        <xdr:cNvCxnSpPr/>
      </xdr:nvCxnSpPr>
      <xdr:spPr>
        <a:xfrm>
          <a:off x="15671800" y="30622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19</xdr:row>
      <xdr:rowOff>56134</xdr:rowOff>
    </xdr:to>
    <xdr:cxnSp macro="">
      <xdr:nvCxnSpPr>
        <xdr:cNvPr id="125" name="直線コネクタ 124"/>
        <xdr:cNvCxnSpPr/>
      </xdr:nvCxnSpPr>
      <xdr:spPr>
        <a:xfrm flipV="1">
          <a:off x="14782800" y="306222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19</xdr:row>
      <xdr:rowOff>56134</xdr:rowOff>
    </xdr:to>
    <xdr:cxnSp macro="">
      <xdr:nvCxnSpPr>
        <xdr:cNvPr id="128" name="直線コネクタ 127"/>
        <xdr:cNvCxnSpPr/>
      </xdr:nvCxnSpPr>
      <xdr:spPr>
        <a:xfrm>
          <a:off x="13893800" y="30942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18</xdr:row>
      <xdr:rowOff>8128</xdr:rowOff>
    </xdr:to>
    <xdr:cxnSp macro="">
      <xdr:nvCxnSpPr>
        <xdr:cNvPr id="131" name="直線コネクタ 130"/>
        <xdr:cNvCxnSpPr/>
      </xdr:nvCxnSpPr>
      <xdr:spPr>
        <a:xfrm>
          <a:off x="13004800" y="3062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1" name="楕円 140"/>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2" name="物件費該当値テキスト"/>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3" name="楕円 142"/>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4" name="テキスト ボックス 143"/>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5" name="楕円 144"/>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6" name="テキスト ボックス 145"/>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47" name="楕円 146"/>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48" name="テキスト ボックス 147"/>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96774</xdr:rowOff>
    </xdr:from>
    <xdr:to>
      <xdr:col>65</xdr:col>
      <xdr:colOff>53975</xdr:colOff>
      <xdr:row>18</xdr:row>
      <xdr:rowOff>26924</xdr:rowOff>
    </xdr:to>
    <xdr:sp macro="" textlink="">
      <xdr:nvSpPr>
        <xdr:cNvPr id="149" name="楕円 148"/>
        <xdr:cNvSpPr/>
      </xdr:nvSpPr>
      <xdr:spPr>
        <a:xfrm>
          <a:off x="12954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11701</xdr:rowOff>
    </xdr:from>
    <xdr:ext cx="762000" cy="259045"/>
    <xdr:sp macro="" textlink="">
      <xdr:nvSpPr>
        <xdr:cNvPr id="150" name="テキスト ボックス 149"/>
        <xdr:cNvSpPr txBox="1"/>
      </xdr:nvSpPr>
      <xdr:spPr>
        <a:xfrm>
          <a:off x="12623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利用者（対象者）の減などにより、平成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年度は昨年度に比べ決算額約</a:t>
          </a:r>
          <a:r>
            <a:rPr kumimoji="1" lang="en-US" altLang="ja-JP" sz="1300">
              <a:solidFill>
                <a:srgbClr val="0000FF"/>
              </a:solidFill>
              <a:latin typeface="ＭＳ Ｐゴシック" panose="020B0600070205080204" pitchFamily="50" charset="-128"/>
              <a:ea typeface="ＭＳ Ｐゴシック" panose="020B0600070205080204" pitchFamily="50" charset="-128"/>
            </a:rPr>
            <a:t>1.6</a:t>
          </a:r>
          <a:r>
            <a:rPr kumimoji="1" lang="ja-JP" altLang="en-US" sz="1300">
              <a:solidFill>
                <a:srgbClr val="0000FF"/>
              </a:solidFill>
              <a:latin typeface="ＭＳ Ｐゴシック" panose="020B0600070205080204" pitchFamily="50" charset="-128"/>
              <a:ea typeface="ＭＳ Ｐゴシック" panose="020B0600070205080204" pitchFamily="50" charset="-128"/>
            </a:rPr>
            <a:t>百万円減少している。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しかしながら、今後、少子高齢化施策、障害福祉施策の充実や利用者（対象者）の増加に伴う増額も見込まれる。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84" name="直線コネクタ 183"/>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7" name="直線コネクタ 186"/>
        <xdr:cNvCxnSpPr/>
      </xdr:nvCxnSpPr>
      <xdr:spPr>
        <a:xfrm flipV="1">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53522</xdr:rowOff>
    </xdr:to>
    <xdr:cxnSp macro="">
      <xdr:nvCxnSpPr>
        <xdr:cNvPr id="190" name="直線コネクタ 189"/>
        <xdr:cNvCxnSpPr/>
      </xdr:nvCxnSpPr>
      <xdr:spPr>
        <a:xfrm flipV="1">
          <a:off x="2209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53522</xdr:rowOff>
    </xdr:to>
    <xdr:cxnSp macro="">
      <xdr:nvCxnSpPr>
        <xdr:cNvPr id="193" name="直線コネクタ 192"/>
        <xdr:cNvCxnSpPr/>
      </xdr:nvCxnSpPr>
      <xdr:spPr>
        <a:xfrm>
          <a:off x="1320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3" name="楕円 202"/>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4"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09" name="楕円 208"/>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0" name="テキスト ボックス 209"/>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12" name="テキスト ボックス 211"/>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今後、施設老朽化に伴う維持補修費の増額が見込まれる。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161290</xdr:rowOff>
    </xdr:to>
    <xdr:cxnSp macro="">
      <xdr:nvCxnSpPr>
        <xdr:cNvPr id="244" name="直線コネクタ 243"/>
        <xdr:cNvCxnSpPr/>
      </xdr:nvCxnSpPr>
      <xdr:spPr>
        <a:xfrm>
          <a:off x="15671800" y="9911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138430</xdr:rowOff>
    </xdr:to>
    <xdr:cxnSp macro="">
      <xdr:nvCxnSpPr>
        <xdr:cNvPr id="247" name="直線コネクタ 246"/>
        <xdr:cNvCxnSpPr/>
      </xdr:nvCxnSpPr>
      <xdr:spPr>
        <a:xfrm>
          <a:off x="14782800" y="9827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69850</xdr:rowOff>
    </xdr:to>
    <xdr:cxnSp macro="">
      <xdr:nvCxnSpPr>
        <xdr:cNvPr id="250" name="直線コネクタ 249"/>
        <xdr:cNvCxnSpPr/>
      </xdr:nvCxnSpPr>
      <xdr:spPr>
        <a:xfrm flipV="1">
          <a:off x="13893800" y="9827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2" name="テキスト ボックス 25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69850</xdr:rowOff>
    </xdr:to>
    <xdr:cxnSp macro="">
      <xdr:nvCxnSpPr>
        <xdr:cNvPr id="253" name="直線コネクタ 252"/>
        <xdr:cNvCxnSpPr/>
      </xdr:nvCxnSpPr>
      <xdr:spPr>
        <a:xfrm>
          <a:off x="13004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3" name="楕円 262"/>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4"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5" name="楕円 264"/>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6" name="テキスト ボックス 265"/>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67" name="楕円 266"/>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68" name="テキスト ボックス 267"/>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9" name="楕円 268"/>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0" name="テキスト ボックス 269"/>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1" name="楕円 270"/>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2" name="テキスト ボックス 271"/>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昨年度よりわずかに増加。今後、さくら広域環境衛生組合が行うごみ処理施設整備事業に対して、数年をかけて多額の負担金が必要となる見込みである。</a:t>
          </a:r>
          <a:endParaRPr kumimoji="1" lang="en-US" altLang="ja-JP" sz="1300">
            <a:solidFill>
              <a:srgbClr val="0000FF"/>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また、村内各種団体に対する補助金等について、運営状況や事業内容等をより精査したうえで補助額を決定していく必要がある。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46990</xdr:rowOff>
    </xdr:to>
    <xdr:cxnSp macro="">
      <xdr:nvCxnSpPr>
        <xdr:cNvPr id="302" name="直線コネクタ 301"/>
        <xdr:cNvCxnSpPr/>
      </xdr:nvCxnSpPr>
      <xdr:spPr>
        <a:xfrm>
          <a:off x="15671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149860</xdr:rowOff>
    </xdr:to>
    <xdr:cxnSp macro="">
      <xdr:nvCxnSpPr>
        <xdr:cNvPr id="305" name="直線コネクタ 304"/>
        <xdr:cNvCxnSpPr/>
      </xdr:nvCxnSpPr>
      <xdr:spPr>
        <a:xfrm>
          <a:off x="14782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94996</xdr:rowOff>
    </xdr:to>
    <xdr:cxnSp macro="">
      <xdr:nvCxnSpPr>
        <xdr:cNvPr id="308" name="直線コネクタ 307"/>
        <xdr:cNvCxnSpPr/>
      </xdr:nvCxnSpPr>
      <xdr:spPr>
        <a:xfrm>
          <a:off x="13893800" y="6267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99568</xdr:rowOff>
    </xdr:to>
    <xdr:cxnSp macro="">
      <xdr:nvCxnSpPr>
        <xdr:cNvPr id="311" name="直線コネクタ 310"/>
        <xdr:cNvCxnSpPr/>
      </xdr:nvCxnSpPr>
      <xdr:spPr>
        <a:xfrm flipV="1">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1" name="楕円 320"/>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2"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24" name="テキスト ボックス 323"/>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5" name="楕円 324"/>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6" name="テキスト ボックス 325"/>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7" name="楕円 326"/>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8" name="テキスト ボックス 32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9" name="楕円 328"/>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0" name="テキスト ボックス 329"/>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a:t>
          </a:r>
          <a:r>
            <a:rPr kumimoji="1" lang="ja-JP" altLang="en-US" sz="1200">
              <a:solidFill>
                <a:srgbClr val="0000FF"/>
              </a:solidFill>
              <a:latin typeface="ＭＳ Ｐゴシック" panose="020B0600070205080204" pitchFamily="50" charset="-128"/>
              <a:ea typeface="ＭＳ Ｐゴシック" panose="020B0600070205080204" pitchFamily="50" charset="-128"/>
            </a:rPr>
            <a:t>平成</a:t>
          </a:r>
          <a:r>
            <a:rPr kumimoji="1" lang="en-US" altLang="ja-JP" sz="1200">
              <a:solidFill>
                <a:srgbClr val="0000FF"/>
              </a:solidFill>
              <a:latin typeface="ＭＳ Ｐゴシック" panose="020B0600070205080204" pitchFamily="50" charset="-128"/>
              <a:ea typeface="ＭＳ Ｐゴシック" panose="020B0600070205080204" pitchFamily="50" charset="-128"/>
            </a:rPr>
            <a:t>29</a:t>
          </a:r>
          <a:r>
            <a:rPr kumimoji="1" lang="ja-JP" altLang="en-US" sz="1200">
              <a:solidFill>
                <a:srgbClr val="0000FF"/>
              </a:solidFill>
              <a:latin typeface="ＭＳ Ｐゴシック" panose="020B0600070205080204" pitchFamily="50" charset="-128"/>
              <a:ea typeface="ＭＳ Ｐゴシック" panose="020B0600070205080204" pitchFamily="50" charset="-128"/>
            </a:rPr>
            <a:t>年度は臨時財政対策債、災害復旧事業債などが増額となったが、元利償還金は平成</a:t>
          </a:r>
          <a:r>
            <a:rPr kumimoji="1" lang="en-US" altLang="ja-JP" sz="1200">
              <a:solidFill>
                <a:srgbClr val="0000FF"/>
              </a:solidFill>
              <a:latin typeface="ＭＳ Ｐゴシック" panose="020B0600070205080204" pitchFamily="50" charset="-128"/>
              <a:ea typeface="ＭＳ Ｐゴシック" panose="020B0600070205080204" pitchFamily="50" charset="-128"/>
            </a:rPr>
            <a:t>13</a:t>
          </a:r>
          <a:r>
            <a:rPr kumimoji="1" lang="ja-JP" altLang="en-US" sz="1200">
              <a:solidFill>
                <a:srgbClr val="0000FF"/>
              </a:solidFill>
              <a:latin typeface="ＭＳ Ｐゴシック" panose="020B0600070205080204" pitchFamily="50" charset="-128"/>
              <a:ea typeface="ＭＳ Ｐゴシック" panose="020B0600070205080204" pitchFamily="50" charset="-128"/>
            </a:rPr>
            <a:t>年度をピークに年々減少している。</a:t>
          </a:r>
          <a:endParaRPr kumimoji="1" lang="en-US" altLang="ja-JP" sz="1200">
            <a:solidFill>
              <a:srgbClr val="0000FF"/>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FF"/>
              </a:solidFill>
              <a:latin typeface="ＭＳ Ｐゴシック" panose="020B0600070205080204" pitchFamily="50" charset="-128"/>
              <a:ea typeface="ＭＳ Ｐゴシック" panose="020B0600070205080204" pitchFamily="50" charset="-128"/>
            </a:rPr>
            <a:t>　平成</a:t>
          </a:r>
          <a:r>
            <a:rPr kumimoji="1" lang="en-US" altLang="ja-JP" sz="1200">
              <a:solidFill>
                <a:srgbClr val="0000FF"/>
              </a:solidFill>
              <a:latin typeface="ＭＳ Ｐゴシック" panose="020B0600070205080204" pitchFamily="50" charset="-128"/>
              <a:ea typeface="ＭＳ Ｐゴシック" panose="020B0600070205080204" pitchFamily="50" charset="-128"/>
            </a:rPr>
            <a:t>25</a:t>
          </a:r>
          <a:r>
            <a:rPr kumimoji="1" lang="ja-JP" altLang="en-US" sz="1200">
              <a:solidFill>
                <a:srgbClr val="0000FF"/>
              </a:solidFill>
              <a:latin typeface="ＭＳ Ｐゴシック" panose="020B0600070205080204" pitchFamily="50" charset="-128"/>
              <a:ea typeface="ＭＳ Ｐゴシック" panose="020B0600070205080204" pitchFamily="50" charset="-128"/>
            </a:rPr>
            <a:t>年度から南和広域医療企業団（前・南和広域医療組合）が行う救急病院整備事業に対する多額の地方債借入を行っており、その元金償還が平成</a:t>
          </a:r>
          <a:r>
            <a:rPr kumimoji="1" lang="en-US" altLang="ja-JP" sz="1200">
              <a:solidFill>
                <a:srgbClr val="0000FF"/>
              </a:solidFill>
              <a:latin typeface="ＭＳ Ｐゴシック" panose="020B0600070205080204" pitchFamily="50" charset="-128"/>
              <a:ea typeface="ＭＳ Ｐゴシック" panose="020B0600070205080204" pitchFamily="50" charset="-128"/>
            </a:rPr>
            <a:t>30</a:t>
          </a:r>
          <a:r>
            <a:rPr kumimoji="1" lang="ja-JP" altLang="en-US" sz="1200">
              <a:solidFill>
                <a:srgbClr val="0000FF"/>
              </a:solidFill>
              <a:latin typeface="ＭＳ Ｐゴシック" panose="020B0600070205080204" pitchFamily="50" charset="-128"/>
              <a:ea typeface="ＭＳ Ｐゴシック" panose="020B0600070205080204" pitchFamily="50" charset="-128"/>
            </a:rPr>
            <a:t>年度から始まること、その他の事業においても地方債借入額が増加傾向にあることなどから、今後は元利償還金が急激に増加していく見込みである。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85089</xdr:rowOff>
    </xdr:to>
    <xdr:cxnSp macro="">
      <xdr:nvCxnSpPr>
        <xdr:cNvPr id="362" name="直線コネクタ 361"/>
        <xdr:cNvCxnSpPr/>
      </xdr:nvCxnSpPr>
      <xdr:spPr>
        <a:xfrm flipV="1">
          <a:off x="3987800" y="130162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85089</xdr:rowOff>
    </xdr:to>
    <xdr:cxnSp macro="">
      <xdr:nvCxnSpPr>
        <xdr:cNvPr id="365" name="直線コネクタ 364"/>
        <xdr:cNvCxnSpPr/>
      </xdr:nvCxnSpPr>
      <xdr:spPr>
        <a:xfrm>
          <a:off x="3098800" y="130581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77</xdr:row>
      <xdr:rowOff>62230</xdr:rowOff>
    </xdr:to>
    <xdr:cxnSp macro="">
      <xdr:nvCxnSpPr>
        <xdr:cNvPr id="368" name="直線コネクタ 367"/>
        <xdr:cNvCxnSpPr/>
      </xdr:nvCxnSpPr>
      <xdr:spPr>
        <a:xfrm flipV="1">
          <a:off x="2209800" y="130581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62230</xdr:rowOff>
    </xdr:to>
    <xdr:cxnSp macro="">
      <xdr:nvCxnSpPr>
        <xdr:cNvPr id="371" name="直線コネクタ 370"/>
        <xdr:cNvCxnSpPr/>
      </xdr:nvCxnSpPr>
      <xdr:spPr>
        <a:xfrm>
          <a:off x="1320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1" name="楕円 380"/>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123207</xdr:rowOff>
    </xdr:from>
    <xdr:ext cx="762000" cy="259045"/>
    <xdr:sp macro="" textlink="">
      <xdr:nvSpPr>
        <xdr:cNvPr id="382" name="公債費該当値テキスト"/>
        <xdr:cNvSpPr txBox="1"/>
      </xdr:nvSpPr>
      <xdr:spPr>
        <a:xfrm>
          <a:off x="4914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3" name="楕円 382"/>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4" name="テキスト ボックス 383"/>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5" name="楕円 38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6" name="テキスト ボックス 38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7" name="楕円 386"/>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8" name="テキスト ボックス 387"/>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89" name="楕円 388"/>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0" name="テキスト ボックス 389"/>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公債費の大幅な減額に伴い、比率が大きく増加した。</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また、交付税額の増減が大きく経常収支に影響する。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高齢化による医療費負担、電算化経費等、様々な増加要因が存在しているため、その抑制に向けて今後も引き続き経費の削減に努める。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110671</xdr:rowOff>
    </xdr:from>
    <xdr:to>
      <xdr:col>82</xdr:col>
      <xdr:colOff>107950</xdr:colOff>
      <xdr:row>81</xdr:row>
      <xdr:rowOff>115570</xdr:rowOff>
    </xdr:to>
    <xdr:cxnSp macro="">
      <xdr:nvCxnSpPr>
        <xdr:cNvPr id="425" name="直線コネクタ 424"/>
        <xdr:cNvCxnSpPr/>
      </xdr:nvCxnSpPr>
      <xdr:spPr>
        <a:xfrm>
          <a:off x="15671800" y="13826671"/>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87812</xdr:rowOff>
    </xdr:from>
    <xdr:to>
      <xdr:col>78</xdr:col>
      <xdr:colOff>69850</xdr:colOff>
      <xdr:row>80</xdr:row>
      <xdr:rowOff>110671</xdr:rowOff>
    </xdr:to>
    <xdr:cxnSp macro="">
      <xdr:nvCxnSpPr>
        <xdr:cNvPr id="428" name="直線コネクタ 427"/>
        <xdr:cNvCxnSpPr/>
      </xdr:nvCxnSpPr>
      <xdr:spPr>
        <a:xfrm>
          <a:off x="14782800" y="138038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109038</xdr:rowOff>
    </xdr:from>
    <xdr:to>
      <xdr:col>73</xdr:col>
      <xdr:colOff>180975</xdr:colOff>
      <xdr:row>80</xdr:row>
      <xdr:rowOff>87812</xdr:rowOff>
    </xdr:to>
    <xdr:cxnSp macro="">
      <xdr:nvCxnSpPr>
        <xdr:cNvPr id="431" name="直線コネクタ 430"/>
        <xdr:cNvCxnSpPr/>
      </xdr:nvCxnSpPr>
      <xdr:spPr>
        <a:xfrm>
          <a:off x="13893800" y="13653588"/>
          <a:ext cx="889000" cy="15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63319</xdr:rowOff>
    </xdr:from>
    <xdr:to>
      <xdr:col>69</xdr:col>
      <xdr:colOff>92075</xdr:colOff>
      <xdr:row>79</xdr:row>
      <xdr:rowOff>109038</xdr:rowOff>
    </xdr:to>
    <xdr:cxnSp macro="">
      <xdr:nvCxnSpPr>
        <xdr:cNvPr id="434" name="直線コネクタ 433"/>
        <xdr:cNvCxnSpPr/>
      </xdr:nvCxnSpPr>
      <xdr:spPr>
        <a:xfrm>
          <a:off x="13004800" y="136078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64770</xdr:rowOff>
    </xdr:from>
    <xdr:to>
      <xdr:col>82</xdr:col>
      <xdr:colOff>158750</xdr:colOff>
      <xdr:row>81</xdr:row>
      <xdr:rowOff>166370</xdr:rowOff>
    </xdr:to>
    <xdr:sp macro="" textlink="">
      <xdr:nvSpPr>
        <xdr:cNvPr id="444" name="楕円 443"/>
        <xdr:cNvSpPr/>
      </xdr:nvSpPr>
      <xdr:spPr>
        <a:xfrm>
          <a:off x="16459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144797</xdr:rowOff>
    </xdr:from>
    <xdr:ext cx="762000" cy="259045"/>
    <xdr:sp macro="" textlink="">
      <xdr:nvSpPr>
        <xdr:cNvPr id="445" name="公債費以外該当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59871</xdr:rowOff>
    </xdr:from>
    <xdr:to>
      <xdr:col>78</xdr:col>
      <xdr:colOff>120650</xdr:colOff>
      <xdr:row>80</xdr:row>
      <xdr:rowOff>161471</xdr:rowOff>
    </xdr:to>
    <xdr:sp macro="" textlink="">
      <xdr:nvSpPr>
        <xdr:cNvPr id="446" name="楕円 445"/>
        <xdr:cNvSpPr/>
      </xdr:nvSpPr>
      <xdr:spPr>
        <a:xfrm>
          <a:off x="15621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146248</xdr:rowOff>
    </xdr:from>
    <xdr:ext cx="736600" cy="259045"/>
    <xdr:sp macro="" textlink="">
      <xdr:nvSpPr>
        <xdr:cNvPr id="447" name="テキスト ボックス 446"/>
        <xdr:cNvSpPr txBox="1"/>
      </xdr:nvSpPr>
      <xdr:spPr>
        <a:xfrm>
          <a:off x="15290800" y="1386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37012</xdr:rowOff>
    </xdr:from>
    <xdr:to>
      <xdr:col>74</xdr:col>
      <xdr:colOff>31750</xdr:colOff>
      <xdr:row>80</xdr:row>
      <xdr:rowOff>138612</xdr:rowOff>
    </xdr:to>
    <xdr:sp macro="" textlink="">
      <xdr:nvSpPr>
        <xdr:cNvPr id="448" name="楕円 447"/>
        <xdr:cNvSpPr/>
      </xdr:nvSpPr>
      <xdr:spPr>
        <a:xfrm>
          <a:off x="14732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123389</xdr:rowOff>
    </xdr:from>
    <xdr:ext cx="762000" cy="259045"/>
    <xdr:sp macro="" textlink="">
      <xdr:nvSpPr>
        <xdr:cNvPr id="449" name="テキスト ボックス 448"/>
        <xdr:cNvSpPr txBox="1"/>
      </xdr:nvSpPr>
      <xdr:spPr>
        <a:xfrm>
          <a:off x="14401800" y="1383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58238</xdr:rowOff>
    </xdr:from>
    <xdr:to>
      <xdr:col>69</xdr:col>
      <xdr:colOff>142875</xdr:colOff>
      <xdr:row>79</xdr:row>
      <xdr:rowOff>159838</xdr:rowOff>
    </xdr:to>
    <xdr:sp macro="" textlink="">
      <xdr:nvSpPr>
        <xdr:cNvPr id="450" name="楕円 449"/>
        <xdr:cNvSpPr/>
      </xdr:nvSpPr>
      <xdr:spPr>
        <a:xfrm>
          <a:off x="138430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144615</xdr:rowOff>
    </xdr:from>
    <xdr:ext cx="762000" cy="259045"/>
    <xdr:sp macro="" textlink="">
      <xdr:nvSpPr>
        <xdr:cNvPr id="451" name="テキスト ボックス 450"/>
        <xdr:cNvSpPr txBox="1"/>
      </xdr:nvSpPr>
      <xdr:spPr>
        <a:xfrm>
          <a:off x="13512800" y="136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12519</xdr:rowOff>
    </xdr:from>
    <xdr:to>
      <xdr:col>65</xdr:col>
      <xdr:colOff>53975</xdr:colOff>
      <xdr:row>79</xdr:row>
      <xdr:rowOff>114119</xdr:rowOff>
    </xdr:to>
    <xdr:sp macro="" textlink="">
      <xdr:nvSpPr>
        <xdr:cNvPr id="452" name="楕円 451"/>
        <xdr:cNvSpPr/>
      </xdr:nvSpPr>
      <xdr:spPr>
        <a:xfrm>
          <a:off x="12954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98896</xdr:rowOff>
    </xdr:from>
    <xdr:ext cx="762000" cy="259045"/>
    <xdr:sp macro="" textlink="">
      <xdr:nvSpPr>
        <xdr:cNvPr id="453" name="テキスト ボックス 452"/>
        <xdr:cNvSpPr txBox="1"/>
      </xdr:nvSpPr>
      <xdr:spPr>
        <a:xfrm>
          <a:off x="12623800" y="13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116432</xdr:rowOff>
    </xdr:from>
    <xdr:to>
      <xdr:col>29</xdr:col>
      <xdr:colOff>127000</xdr:colOff>
      <xdr:row>15</xdr:row>
      <xdr:rowOff>126480</xdr:rowOff>
    </xdr:to>
    <xdr:cxnSp macro="">
      <xdr:nvCxnSpPr>
        <xdr:cNvPr id="51" name="直線コネクタ 50"/>
        <xdr:cNvCxnSpPr/>
      </xdr:nvCxnSpPr>
      <xdr:spPr bwMode="auto">
        <a:xfrm flipV="1">
          <a:off x="5003800" y="2735807"/>
          <a:ext cx="647700" cy="1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126480</xdr:rowOff>
    </xdr:from>
    <xdr:to>
      <xdr:col>26</xdr:col>
      <xdr:colOff>50800</xdr:colOff>
      <xdr:row>16</xdr:row>
      <xdr:rowOff>16568</xdr:rowOff>
    </xdr:to>
    <xdr:cxnSp macro="">
      <xdr:nvCxnSpPr>
        <xdr:cNvPr id="54" name="直線コネクタ 53"/>
        <xdr:cNvCxnSpPr/>
      </xdr:nvCxnSpPr>
      <xdr:spPr bwMode="auto">
        <a:xfrm flipV="1">
          <a:off x="4305300" y="2745855"/>
          <a:ext cx="698500" cy="6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16568</xdr:rowOff>
    </xdr:from>
    <xdr:to>
      <xdr:col>22</xdr:col>
      <xdr:colOff>114300</xdr:colOff>
      <xdr:row>16</xdr:row>
      <xdr:rowOff>77413</xdr:rowOff>
    </xdr:to>
    <xdr:cxnSp macro="">
      <xdr:nvCxnSpPr>
        <xdr:cNvPr id="57" name="直線コネクタ 56"/>
        <xdr:cNvCxnSpPr/>
      </xdr:nvCxnSpPr>
      <xdr:spPr bwMode="auto">
        <a:xfrm flipV="1">
          <a:off x="3606800" y="2807393"/>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77413</xdr:rowOff>
    </xdr:from>
    <xdr:to>
      <xdr:col>18</xdr:col>
      <xdr:colOff>177800</xdr:colOff>
      <xdr:row>16</xdr:row>
      <xdr:rowOff>140653</xdr:rowOff>
    </xdr:to>
    <xdr:cxnSp macro="">
      <xdr:nvCxnSpPr>
        <xdr:cNvPr id="60" name="直線コネクタ 59"/>
        <xdr:cNvCxnSpPr/>
      </xdr:nvCxnSpPr>
      <xdr:spPr bwMode="auto">
        <a:xfrm flipV="1">
          <a:off x="2908300" y="2868238"/>
          <a:ext cx="698500" cy="6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65632</xdr:rowOff>
    </xdr:from>
    <xdr:to>
      <xdr:col>29</xdr:col>
      <xdr:colOff>177800</xdr:colOff>
      <xdr:row>15</xdr:row>
      <xdr:rowOff>167232</xdr:rowOff>
    </xdr:to>
    <xdr:sp macro="" textlink="">
      <xdr:nvSpPr>
        <xdr:cNvPr id="70" name="楕円 69"/>
        <xdr:cNvSpPr/>
      </xdr:nvSpPr>
      <xdr:spPr bwMode="auto">
        <a:xfrm>
          <a:off x="56007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82159</xdr:rowOff>
    </xdr:from>
    <xdr:ext cx="762000" cy="259045"/>
    <xdr:sp macro="" textlink="">
      <xdr:nvSpPr>
        <xdr:cNvPr id="71" name="人口1人当たり決算額の推移該当値テキスト130"/>
        <xdr:cNvSpPr txBox="1"/>
      </xdr:nvSpPr>
      <xdr:spPr>
        <a:xfrm>
          <a:off x="5740400" y="253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75680</xdr:rowOff>
    </xdr:from>
    <xdr:to>
      <xdr:col>26</xdr:col>
      <xdr:colOff>101600</xdr:colOff>
      <xdr:row>16</xdr:row>
      <xdr:rowOff>5830</xdr:rowOff>
    </xdr:to>
    <xdr:sp macro="" textlink="">
      <xdr:nvSpPr>
        <xdr:cNvPr id="72" name="楕円 71"/>
        <xdr:cNvSpPr/>
      </xdr:nvSpPr>
      <xdr:spPr bwMode="auto">
        <a:xfrm>
          <a:off x="49530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16007</xdr:rowOff>
    </xdr:from>
    <xdr:ext cx="736600" cy="259045"/>
    <xdr:sp macro="" textlink="">
      <xdr:nvSpPr>
        <xdr:cNvPr id="73" name="テキスト ボックス 72"/>
        <xdr:cNvSpPr txBox="1"/>
      </xdr:nvSpPr>
      <xdr:spPr>
        <a:xfrm>
          <a:off x="4622800" y="246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137218</xdr:rowOff>
    </xdr:from>
    <xdr:to>
      <xdr:col>22</xdr:col>
      <xdr:colOff>165100</xdr:colOff>
      <xdr:row>16</xdr:row>
      <xdr:rowOff>67368</xdr:rowOff>
    </xdr:to>
    <xdr:sp macro="" textlink="">
      <xdr:nvSpPr>
        <xdr:cNvPr id="74" name="楕円 73"/>
        <xdr:cNvSpPr/>
      </xdr:nvSpPr>
      <xdr:spPr bwMode="auto">
        <a:xfrm>
          <a:off x="4254500" y="27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77545</xdr:rowOff>
    </xdr:from>
    <xdr:ext cx="762000" cy="259045"/>
    <xdr:sp macro="" textlink="">
      <xdr:nvSpPr>
        <xdr:cNvPr id="75" name="テキスト ボックス 74"/>
        <xdr:cNvSpPr txBox="1"/>
      </xdr:nvSpPr>
      <xdr:spPr>
        <a:xfrm>
          <a:off x="3924300" y="25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26613</xdr:rowOff>
    </xdr:from>
    <xdr:to>
      <xdr:col>19</xdr:col>
      <xdr:colOff>38100</xdr:colOff>
      <xdr:row>16</xdr:row>
      <xdr:rowOff>128213</xdr:rowOff>
    </xdr:to>
    <xdr:sp macro="" textlink="">
      <xdr:nvSpPr>
        <xdr:cNvPr id="76" name="楕円 75"/>
        <xdr:cNvSpPr/>
      </xdr:nvSpPr>
      <xdr:spPr bwMode="auto">
        <a:xfrm>
          <a:off x="3556000" y="2817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138390</xdr:rowOff>
    </xdr:from>
    <xdr:ext cx="762000" cy="259045"/>
    <xdr:sp macro="" textlink="">
      <xdr:nvSpPr>
        <xdr:cNvPr id="77" name="テキスト ボックス 76"/>
        <xdr:cNvSpPr txBox="1"/>
      </xdr:nvSpPr>
      <xdr:spPr>
        <a:xfrm>
          <a:off x="3225800" y="25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89853</xdr:rowOff>
    </xdr:from>
    <xdr:to>
      <xdr:col>15</xdr:col>
      <xdr:colOff>101600</xdr:colOff>
      <xdr:row>17</xdr:row>
      <xdr:rowOff>20003</xdr:rowOff>
    </xdr:to>
    <xdr:sp macro="" textlink="">
      <xdr:nvSpPr>
        <xdr:cNvPr id="78" name="楕円 77"/>
        <xdr:cNvSpPr/>
      </xdr:nvSpPr>
      <xdr:spPr bwMode="auto">
        <a:xfrm>
          <a:off x="2857500" y="2880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30180</xdr:rowOff>
    </xdr:from>
    <xdr:ext cx="762000" cy="259045"/>
    <xdr:sp macro="" textlink="">
      <xdr:nvSpPr>
        <xdr:cNvPr id="79" name="テキスト ボックス 78"/>
        <xdr:cNvSpPr txBox="1"/>
      </xdr:nvSpPr>
      <xdr:spPr>
        <a:xfrm>
          <a:off x="2527300" y="26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251617</xdr:rowOff>
    </xdr:from>
    <xdr:to>
      <xdr:col>29</xdr:col>
      <xdr:colOff>127000</xdr:colOff>
      <xdr:row>35</xdr:row>
      <xdr:rowOff>277678</xdr:rowOff>
    </xdr:to>
    <xdr:cxnSp macro="">
      <xdr:nvCxnSpPr>
        <xdr:cNvPr id="112" name="直線コネクタ 111"/>
        <xdr:cNvCxnSpPr/>
      </xdr:nvCxnSpPr>
      <xdr:spPr bwMode="auto">
        <a:xfrm>
          <a:off x="5003800" y="6861967"/>
          <a:ext cx="647700" cy="26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251617</xdr:rowOff>
    </xdr:from>
    <xdr:to>
      <xdr:col>26</xdr:col>
      <xdr:colOff>50800</xdr:colOff>
      <xdr:row>35</xdr:row>
      <xdr:rowOff>260221</xdr:rowOff>
    </xdr:to>
    <xdr:cxnSp macro="">
      <xdr:nvCxnSpPr>
        <xdr:cNvPr id="115" name="直線コネクタ 114"/>
        <xdr:cNvCxnSpPr/>
      </xdr:nvCxnSpPr>
      <xdr:spPr bwMode="auto">
        <a:xfrm flipV="1">
          <a:off x="4305300" y="6861967"/>
          <a:ext cx="698500" cy="8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128639</xdr:rowOff>
    </xdr:from>
    <xdr:to>
      <xdr:col>22</xdr:col>
      <xdr:colOff>114300</xdr:colOff>
      <xdr:row>35</xdr:row>
      <xdr:rowOff>260221</xdr:rowOff>
    </xdr:to>
    <xdr:cxnSp macro="">
      <xdr:nvCxnSpPr>
        <xdr:cNvPr id="118" name="直線コネクタ 117"/>
        <xdr:cNvCxnSpPr/>
      </xdr:nvCxnSpPr>
      <xdr:spPr bwMode="auto">
        <a:xfrm>
          <a:off x="3606800" y="6738989"/>
          <a:ext cx="698500" cy="13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118961</xdr:rowOff>
    </xdr:from>
    <xdr:to>
      <xdr:col>18</xdr:col>
      <xdr:colOff>177800</xdr:colOff>
      <xdr:row>35</xdr:row>
      <xdr:rowOff>128639</xdr:rowOff>
    </xdr:to>
    <xdr:cxnSp macro="">
      <xdr:nvCxnSpPr>
        <xdr:cNvPr id="121" name="直線コネクタ 120"/>
        <xdr:cNvCxnSpPr/>
      </xdr:nvCxnSpPr>
      <xdr:spPr bwMode="auto">
        <a:xfrm>
          <a:off x="2908300" y="6729311"/>
          <a:ext cx="698500" cy="9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226878</xdr:rowOff>
    </xdr:from>
    <xdr:to>
      <xdr:col>29</xdr:col>
      <xdr:colOff>177800</xdr:colOff>
      <xdr:row>35</xdr:row>
      <xdr:rowOff>328478</xdr:rowOff>
    </xdr:to>
    <xdr:sp macro="" textlink="">
      <xdr:nvSpPr>
        <xdr:cNvPr id="131" name="楕円 130"/>
        <xdr:cNvSpPr/>
      </xdr:nvSpPr>
      <xdr:spPr bwMode="auto">
        <a:xfrm>
          <a:off x="5600700" y="683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198955</xdr:rowOff>
    </xdr:from>
    <xdr:ext cx="762000" cy="259045"/>
    <xdr:sp macro="" textlink="">
      <xdr:nvSpPr>
        <xdr:cNvPr id="132" name="人口1人当たり決算額の推移該当値テキスト445"/>
        <xdr:cNvSpPr txBox="1"/>
      </xdr:nvSpPr>
      <xdr:spPr>
        <a:xfrm>
          <a:off x="5740400" y="680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200817</xdr:rowOff>
    </xdr:from>
    <xdr:to>
      <xdr:col>26</xdr:col>
      <xdr:colOff>101600</xdr:colOff>
      <xdr:row>35</xdr:row>
      <xdr:rowOff>302417</xdr:rowOff>
    </xdr:to>
    <xdr:sp macro="" textlink="">
      <xdr:nvSpPr>
        <xdr:cNvPr id="133" name="楕円 132"/>
        <xdr:cNvSpPr/>
      </xdr:nvSpPr>
      <xdr:spPr bwMode="auto">
        <a:xfrm>
          <a:off x="4953000" y="6811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287194</xdr:rowOff>
    </xdr:from>
    <xdr:ext cx="736600" cy="259045"/>
    <xdr:sp macro="" textlink="">
      <xdr:nvSpPr>
        <xdr:cNvPr id="134" name="テキスト ボックス 133"/>
        <xdr:cNvSpPr txBox="1"/>
      </xdr:nvSpPr>
      <xdr:spPr>
        <a:xfrm>
          <a:off x="4622800" y="689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209421</xdr:rowOff>
    </xdr:from>
    <xdr:to>
      <xdr:col>22</xdr:col>
      <xdr:colOff>165100</xdr:colOff>
      <xdr:row>35</xdr:row>
      <xdr:rowOff>311021</xdr:rowOff>
    </xdr:to>
    <xdr:sp macro="" textlink="">
      <xdr:nvSpPr>
        <xdr:cNvPr id="135" name="楕円 134"/>
        <xdr:cNvSpPr/>
      </xdr:nvSpPr>
      <xdr:spPr bwMode="auto">
        <a:xfrm>
          <a:off x="4254500" y="6819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321198</xdr:rowOff>
    </xdr:from>
    <xdr:ext cx="762000" cy="259045"/>
    <xdr:sp macro="" textlink="">
      <xdr:nvSpPr>
        <xdr:cNvPr id="136" name="テキスト ボックス 135"/>
        <xdr:cNvSpPr txBox="1"/>
      </xdr:nvSpPr>
      <xdr:spPr>
        <a:xfrm>
          <a:off x="3924300" y="658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77839</xdr:rowOff>
    </xdr:from>
    <xdr:to>
      <xdr:col>19</xdr:col>
      <xdr:colOff>38100</xdr:colOff>
      <xdr:row>35</xdr:row>
      <xdr:rowOff>179439</xdr:rowOff>
    </xdr:to>
    <xdr:sp macro="" textlink="">
      <xdr:nvSpPr>
        <xdr:cNvPr id="137" name="楕円 136"/>
        <xdr:cNvSpPr/>
      </xdr:nvSpPr>
      <xdr:spPr bwMode="auto">
        <a:xfrm>
          <a:off x="3556000" y="668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189616</xdr:rowOff>
    </xdr:from>
    <xdr:ext cx="762000" cy="259045"/>
    <xdr:sp macro="" textlink="">
      <xdr:nvSpPr>
        <xdr:cNvPr id="138" name="テキスト ボックス 137"/>
        <xdr:cNvSpPr txBox="1"/>
      </xdr:nvSpPr>
      <xdr:spPr>
        <a:xfrm>
          <a:off x="3225800" y="645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68161</xdr:rowOff>
    </xdr:from>
    <xdr:to>
      <xdr:col>15</xdr:col>
      <xdr:colOff>101600</xdr:colOff>
      <xdr:row>35</xdr:row>
      <xdr:rowOff>169761</xdr:rowOff>
    </xdr:to>
    <xdr:sp macro="" textlink="">
      <xdr:nvSpPr>
        <xdr:cNvPr id="139" name="楕円 138"/>
        <xdr:cNvSpPr/>
      </xdr:nvSpPr>
      <xdr:spPr bwMode="auto">
        <a:xfrm>
          <a:off x="2857500" y="667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179938</xdr:rowOff>
    </xdr:from>
    <xdr:ext cx="762000" cy="259045"/>
    <xdr:sp macro="" textlink="">
      <xdr:nvSpPr>
        <xdr:cNvPr id="140" name="テキスト ボックス 139"/>
        <xdr:cNvSpPr txBox="1"/>
      </xdr:nvSpPr>
      <xdr:spPr>
        <a:xfrm>
          <a:off x="2527300" y="64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7780</xdr:rowOff>
    </xdr:from>
    <xdr:to>
      <xdr:col>24</xdr:col>
      <xdr:colOff>63500</xdr:colOff>
      <xdr:row>36</xdr:row>
      <xdr:rowOff>23532</xdr:rowOff>
    </xdr:to>
    <xdr:cxnSp macro="">
      <xdr:nvCxnSpPr>
        <xdr:cNvPr id="60" name="直線コネクタ 59"/>
        <xdr:cNvCxnSpPr/>
      </xdr:nvCxnSpPr>
      <xdr:spPr>
        <a:xfrm>
          <a:off x="3797300" y="6179980"/>
          <a:ext cx="838200" cy="1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7780</xdr:rowOff>
    </xdr:from>
    <xdr:to>
      <xdr:col>19</xdr:col>
      <xdr:colOff>177800</xdr:colOff>
      <xdr:row>36</xdr:row>
      <xdr:rowOff>44268</xdr:rowOff>
    </xdr:to>
    <xdr:cxnSp macro="">
      <xdr:nvCxnSpPr>
        <xdr:cNvPr id="63" name="直線コネクタ 62"/>
        <xdr:cNvCxnSpPr/>
      </xdr:nvCxnSpPr>
      <xdr:spPr>
        <a:xfrm flipV="1">
          <a:off x="2908300" y="6179980"/>
          <a:ext cx="889000" cy="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44268</xdr:rowOff>
    </xdr:from>
    <xdr:to>
      <xdr:col>15</xdr:col>
      <xdr:colOff>50800</xdr:colOff>
      <xdr:row>36</xdr:row>
      <xdr:rowOff>82322</xdr:rowOff>
    </xdr:to>
    <xdr:cxnSp macro="">
      <xdr:nvCxnSpPr>
        <xdr:cNvPr id="66" name="直線コネクタ 65"/>
        <xdr:cNvCxnSpPr/>
      </xdr:nvCxnSpPr>
      <xdr:spPr>
        <a:xfrm flipV="1">
          <a:off x="2019300" y="6216468"/>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82322</xdr:rowOff>
    </xdr:from>
    <xdr:to>
      <xdr:col>10</xdr:col>
      <xdr:colOff>114300</xdr:colOff>
      <xdr:row>36</xdr:row>
      <xdr:rowOff>101678</xdr:rowOff>
    </xdr:to>
    <xdr:cxnSp macro="">
      <xdr:nvCxnSpPr>
        <xdr:cNvPr id="69" name="直線コネクタ 68"/>
        <xdr:cNvCxnSpPr/>
      </xdr:nvCxnSpPr>
      <xdr:spPr>
        <a:xfrm flipV="1">
          <a:off x="1130300" y="6254522"/>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144182</xdr:rowOff>
    </xdr:from>
    <xdr:to>
      <xdr:col>24</xdr:col>
      <xdr:colOff>114300</xdr:colOff>
      <xdr:row>36</xdr:row>
      <xdr:rowOff>74332</xdr:rowOff>
    </xdr:to>
    <xdr:sp macro="" textlink="">
      <xdr:nvSpPr>
        <xdr:cNvPr id="79" name="楕円 78"/>
        <xdr:cNvSpPr/>
      </xdr:nvSpPr>
      <xdr:spPr>
        <a:xfrm>
          <a:off x="4584700" y="614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167059</xdr:rowOff>
    </xdr:from>
    <xdr:ext cx="599010" cy="259045"/>
    <xdr:sp macro="" textlink="">
      <xdr:nvSpPr>
        <xdr:cNvPr id="80" name="人件費該当値テキスト"/>
        <xdr:cNvSpPr txBox="1"/>
      </xdr:nvSpPr>
      <xdr:spPr>
        <a:xfrm>
          <a:off x="4686300" y="599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128430</xdr:rowOff>
    </xdr:from>
    <xdr:to>
      <xdr:col>20</xdr:col>
      <xdr:colOff>38100</xdr:colOff>
      <xdr:row>36</xdr:row>
      <xdr:rowOff>58580</xdr:rowOff>
    </xdr:to>
    <xdr:sp macro="" textlink="">
      <xdr:nvSpPr>
        <xdr:cNvPr id="81" name="楕円 80"/>
        <xdr:cNvSpPr/>
      </xdr:nvSpPr>
      <xdr:spPr>
        <a:xfrm>
          <a:off x="3746500" y="612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75107</xdr:rowOff>
    </xdr:from>
    <xdr:ext cx="599010" cy="259045"/>
    <xdr:sp macro="" textlink="">
      <xdr:nvSpPr>
        <xdr:cNvPr id="82" name="テキスト ボックス 81"/>
        <xdr:cNvSpPr txBox="1"/>
      </xdr:nvSpPr>
      <xdr:spPr>
        <a:xfrm>
          <a:off x="3497795" y="590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164918</xdr:rowOff>
    </xdr:from>
    <xdr:to>
      <xdr:col>15</xdr:col>
      <xdr:colOff>101600</xdr:colOff>
      <xdr:row>36</xdr:row>
      <xdr:rowOff>95068</xdr:rowOff>
    </xdr:to>
    <xdr:sp macro="" textlink="">
      <xdr:nvSpPr>
        <xdr:cNvPr id="83" name="楕円 82"/>
        <xdr:cNvSpPr/>
      </xdr:nvSpPr>
      <xdr:spPr>
        <a:xfrm>
          <a:off x="2857500" y="616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111595</xdr:rowOff>
    </xdr:from>
    <xdr:ext cx="599010" cy="259045"/>
    <xdr:sp macro="" textlink="">
      <xdr:nvSpPr>
        <xdr:cNvPr id="84" name="テキスト ボックス 83"/>
        <xdr:cNvSpPr txBox="1"/>
      </xdr:nvSpPr>
      <xdr:spPr>
        <a:xfrm>
          <a:off x="2608795" y="594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31522</xdr:rowOff>
    </xdr:from>
    <xdr:to>
      <xdr:col>10</xdr:col>
      <xdr:colOff>165100</xdr:colOff>
      <xdr:row>36</xdr:row>
      <xdr:rowOff>133122</xdr:rowOff>
    </xdr:to>
    <xdr:sp macro="" textlink="">
      <xdr:nvSpPr>
        <xdr:cNvPr id="85" name="楕円 84"/>
        <xdr:cNvSpPr/>
      </xdr:nvSpPr>
      <xdr:spPr>
        <a:xfrm>
          <a:off x="1968500" y="62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149649</xdr:rowOff>
    </xdr:from>
    <xdr:ext cx="599010" cy="259045"/>
    <xdr:sp macro="" textlink="">
      <xdr:nvSpPr>
        <xdr:cNvPr id="86" name="テキスト ボックス 85"/>
        <xdr:cNvSpPr txBox="1"/>
      </xdr:nvSpPr>
      <xdr:spPr>
        <a:xfrm>
          <a:off x="1719795" y="597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50878</xdr:rowOff>
    </xdr:from>
    <xdr:to>
      <xdr:col>6</xdr:col>
      <xdr:colOff>38100</xdr:colOff>
      <xdr:row>36</xdr:row>
      <xdr:rowOff>152478</xdr:rowOff>
    </xdr:to>
    <xdr:sp macro="" textlink="">
      <xdr:nvSpPr>
        <xdr:cNvPr id="87" name="楕円 86"/>
        <xdr:cNvSpPr/>
      </xdr:nvSpPr>
      <xdr:spPr>
        <a:xfrm>
          <a:off x="1079500" y="62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169005</xdr:rowOff>
    </xdr:from>
    <xdr:ext cx="599010" cy="259045"/>
    <xdr:sp macro="" textlink="">
      <xdr:nvSpPr>
        <xdr:cNvPr id="88" name="テキスト ボックス 87"/>
        <xdr:cNvSpPr txBox="1"/>
      </xdr:nvSpPr>
      <xdr:spPr>
        <a:xfrm>
          <a:off x="830795" y="599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124339</xdr:rowOff>
    </xdr:from>
    <xdr:to>
      <xdr:col>24</xdr:col>
      <xdr:colOff>63500</xdr:colOff>
      <xdr:row>57</xdr:row>
      <xdr:rowOff>130967</xdr:rowOff>
    </xdr:to>
    <xdr:cxnSp macro="">
      <xdr:nvCxnSpPr>
        <xdr:cNvPr id="115" name="直線コネクタ 114"/>
        <xdr:cNvCxnSpPr/>
      </xdr:nvCxnSpPr>
      <xdr:spPr>
        <a:xfrm>
          <a:off x="3797300" y="9896989"/>
          <a:ext cx="8382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124339</xdr:rowOff>
    </xdr:from>
    <xdr:to>
      <xdr:col>19</xdr:col>
      <xdr:colOff>177800</xdr:colOff>
      <xdr:row>57</xdr:row>
      <xdr:rowOff>133211</xdr:rowOff>
    </xdr:to>
    <xdr:cxnSp macro="">
      <xdr:nvCxnSpPr>
        <xdr:cNvPr id="118" name="直線コネクタ 117"/>
        <xdr:cNvCxnSpPr/>
      </xdr:nvCxnSpPr>
      <xdr:spPr>
        <a:xfrm flipV="1">
          <a:off x="2908300" y="9896989"/>
          <a:ext cx="8890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133211</xdr:rowOff>
    </xdr:from>
    <xdr:to>
      <xdr:col>15</xdr:col>
      <xdr:colOff>50800</xdr:colOff>
      <xdr:row>58</xdr:row>
      <xdr:rowOff>1154</xdr:rowOff>
    </xdr:to>
    <xdr:cxnSp macro="">
      <xdr:nvCxnSpPr>
        <xdr:cNvPr id="121" name="直線コネクタ 120"/>
        <xdr:cNvCxnSpPr/>
      </xdr:nvCxnSpPr>
      <xdr:spPr>
        <a:xfrm flipV="1">
          <a:off x="2019300" y="9905861"/>
          <a:ext cx="889000" cy="3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1154</xdr:rowOff>
    </xdr:from>
    <xdr:to>
      <xdr:col>10</xdr:col>
      <xdr:colOff>114300</xdr:colOff>
      <xdr:row>58</xdr:row>
      <xdr:rowOff>24943</xdr:rowOff>
    </xdr:to>
    <xdr:cxnSp macro="">
      <xdr:nvCxnSpPr>
        <xdr:cNvPr id="124" name="直線コネクタ 123"/>
        <xdr:cNvCxnSpPr/>
      </xdr:nvCxnSpPr>
      <xdr:spPr>
        <a:xfrm flipV="1">
          <a:off x="1130300" y="9945254"/>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80167</xdr:rowOff>
    </xdr:from>
    <xdr:to>
      <xdr:col>24</xdr:col>
      <xdr:colOff>114300</xdr:colOff>
      <xdr:row>58</xdr:row>
      <xdr:rowOff>10317</xdr:rowOff>
    </xdr:to>
    <xdr:sp macro="" textlink="">
      <xdr:nvSpPr>
        <xdr:cNvPr id="134" name="楕円 133"/>
        <xdr:cNvSpPr/>
      </xdr:nvSpPr>
      <xdr:spPr>
        <a:xfrm>
          <a:off x="4584700" y="985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103044</xdr:rowOff>
    </xdr:from>
    <xdr:ext cx="599010" cy="259045"/>
    <xdr:sp macro="" textlink="">
      <xdr:nvSpPr>
        <xdr:cNvPr id="135" name="物件費該当値テキスト"/>
        <xdr:cNvSpPr txBox="1"/>
      </xdr:nvSpPr>
      <xdr:spPr>
        <a:xfrm>
          <a:off x="4686300" y="970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73539</xdr:rowOff>
    </xdr:from>
    <xdr:to>
      <xdr:col>20</xdr:col>
      <xdr:colOff>38100</xdr:colOff>
      <xdr:row>58</xdr:row>
      <xdr:rowOff>3689</xdr:rowOff>
    </xdr:to>
    <xdr:sp macro="" textlink="">
      <xdr:nvSpPr>
        <xdr:cNvPr id="136" name="楕円 135"/>
        <xdr:cNvSpPr/>
      </xdr:nvSpPr>
      <xdr:spPr>
        <a:xfrm>
          <a:off x="3746500" y="98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20216</xdr:rowOff>
    </xdr:from>
    <xdr:ext cx="599010" cy="259045"/>
    <xdr:sp macro="" textlink="">
      <xdr:nvSpPr>
        <xdr:cNvPr id="137" name="テキスト ボックス 136"/>
        <xdr:cNvSpPr txBox="1"/>
      </xdr:nvSpPr>
      <xdr:spPr>
        <a:xfrm>
          <a:off x="3497795" y="962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82411</xdr:rowOff>
    </xdr:from>
    <xdr:to>
      <xdr:col>15</xdr:col>
      <xdr:colOff>101600</xdr:colOff>
      <xdr:row>58</xdr:row>
      <xdr:rowOff>12561</xdr:rowOff>
    </xdr:to>
    <xdr:sp macro="" textlink="">
      <xdr:nvSpPr>
        <xdr:cNvPr id="138" name="楕円 137"/>
        <xdr:cNvSpPr/>
      </xdr:nvSpPr>
      <xdr:spPr>
        <a:xfrm>
          <a:off x="2857500" y="98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29088</xdr:rowOff>
    </xdr:from>
    <xdr:ext cx="599010" cy="259045"/>
    <xdr:sp macro="" textlink="">
      <xdr:nvSpPr>
        <xdr:cNvPr id="139" name="テキスト ボックス 138"/>
        <xdr:cNvSpPr txBox="1"/>
      </xdr:nvSpPr>
      <xdr:spPr>
        <a:xfrm>
          <a:off x="2608795" y="963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121804</xdr:rowOff>
    </xdr:from>
    <xdr:to>
      <xdr:col>10</xdr:col>
      <xdr:colOff>165100</xdr:colOff>
      <xdr:row>58</xdr:row>
      <xdr:rowOff>51954</xdr:rowOff>
    </xdr:to>
    <xdr:sp macro="" textlink="">
      <xdr:nvSpPr>
        <xdr:cNvPr id="140" name="楕円 139"/>
        <xdr:cNvSpPr/>
      </xdr:nvSpPr>
      <xdr:spPr>
        <a:xfrm>
          <a:off x="1968500" y="98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68481</xdr:rowOff>
    </xdr:from>
    <xdr:ext cx="599010" cy="259045"/>
    <xdr:sp macro="" textlink="">
      <xdr:nvSpPr>
        <xdr:cNvPr id="141" name="テキスト ボックス 140"/>
        <xdr:cNvSpPr txBox="1"/>
      </xdr:nvSpPr>
      <xdr:spPr>
        <a:xfrm>
          <a:off x="1719795" y="966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145593</xdr:rowOff>
    </xdr:from>
    <xdr:to>
      <xdr:col>6</xdr:col>
      <xdr:colOff>38100</xdr:colOff>
      <xdr:row>58</xdr:row>
      <xdr:rowOff>75743</xdr:rowOff>
    </xdr:to>
    <xdr:sp macro="" textlink="">
      <xdr:nvSpPr>
        <xdr:cNvPr id="142" name="楕円 141"/>
        <xdr:cNvSpPr/>
      </xdr:nvSpPr>
      <xdr:spPr>
        <a:xfrm>
          <a:off x="1079500" y="99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92270</xdr:rowOff>
    </xdr:from>
    <xdr:ext cx="599010" cy="259045"/>
    <xdr:sp macro="" textlink="">
      <xdr:nvSpPr>
        <xdr:cNvPr id="143" name="テキスト ボックス 142"/>
        <xdr:cNvSpPr txBox="1"/>
      </xdr:nvSpPr>
      <xdr:spPr>
        <a:xfrm>
          <a:off x="830795" y="96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57418</xdr:rowOff>
    </xdr:from>
    <xdr:to>
      <xdr:col>24</xdr:col>
      <xdr:colOff>63500</xdr:colOff>
      <xdr:row>78</xdr:row>
      <xdr:rowOff>62877</xdr:rowOff>
    </xdr:to>
    <xdr:cxnSp macro="">
      <xdr:nvCxnSpPr>
        <xdr:cNvPr id="170" name="直線コネクタ 169"/>
        <xdr:cNvCxnSpPr/>
      </xdr:nvCxnSpPr>
      <xdr:spPr>
        <a:xfrm>
          <a:off x="3797300" y="13430518"/>
          <a:ext cx="8382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57418</xdr:rowOff>
    </xdr:from>
    <xdr:to>
      <xdr:col>19</xdr:col>
      <xdr:colOff>177800</xdr:colOff>
      <xdr:row>78</xdr:row>
      <xdr:rowOff>95782</xdr:rowOff>
    </xdr:to>
    <xdr:cxnSp macro="">
      <xdr:nvCxnSpPr>
        <xdr:cNvPr id="173" name="直線コネクタ 172"/>
        <xdr:cNvCxnSpPr/>
      </xdr:nvCxnSpPr>
      <xdr:spPr>
        <a:xfrm flipV="1">
          <a:off x="2908300" y="13430518"/>
          <a:ext cx="889000" cy="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95782</xdr:rowOff>
    </xdr:from>
    <xdr:to>
      <xdr:col>15</xdr:col>
      <xdr:colOff>50800</xdr:colOff>
      <xdr:row>78</xdr:row>
      <xdr:rowOff>139198</xdr:rowOff>
    </xdr:to>
    <xdr:cxnSp macro="">
      <xdr:nvCxnSpPr>
        <xdr:cNvPr id="176" name="直線コネクタ 175"/>
        <xdr:cNvCxnSpPr/>
      </xdr:nvCxnSpPr>
      <xdr:spPr>
        <a:xfrm flipV="1">
          <a:off x="2019300" y="13468882"/>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138128</xdr:rowOff>
    </xdr:from>
    <xdr:to>
      <xdr:col>10</xdr:col>
      <xdr:colOff>114300</xdr:colOff>
      <xdr:row>78</xdr:row>
      <xdr:rowOff>139198</xdr:rowOff>
    </xdr:to>
    <xdr:cxnSp macro="">
      <xdr:nvCxnSpPr>
        <xdr:cNvPr id="179" name="直線コネクタ 178"/>
        <xdr:cNvCxnSpPr/>
      </xdr:nvCxnSpPr>
      <xdr:spPr>
        <a:xfrm>
          <a:off x="1130300" y="13511228"/>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12077</xdr:rowOff>
    </xdr:from>
    <xdr:to>
      <xdr:col>24</xdr:col>
      <xdr:colOff>114300</xdr:colOff>
      <xdr:row>78</xdr:row>
      <xdr:rowOff>113677</xdr:rowOff>
    </xdr:to>
    <xdr:sp macro="" textlink="">
      <xdr:nvSpPr>
        <xdr:cNvPr id="189" name="楕円 188"/>
        <xdr:cNvSpPr/>
      </xdr:nvSpPr>
      <xdr:spPr>
        <a:xfrm>
          <a:off x="4584700" y="133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132030</xdr:rowOff>
    </xdr:from>
    <xdr:ext cx="534377" cy="259045"/>
    <xdr:sp macro="" textlink="">
      <xdr:nvSpPr>
        <xdr:cNvPr id="190" name="維持補修費該当値テキスト"/>
        <xdr:cNvSpPr txBox="1"/>
      </xdr:nvSpPr>
      <xdr:spPr>
        <a:xfrm>
          <a:off x="4686300" y="133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6618</xdr:rowOff>
    </xdr:from>
    <xdr:to>
      <xdr:col>20</xdr:col>
      <xdr:colOff>38100</xdr:colOff>
      <xdr:row>78</xdr:row>
      <xdr:rowOff>108218</xdr:rowOff>
    </xdr:to>
    <xdr:sp macro="" textlink="">
      <xdr:nvSpPr>
        <xdr:cNvPr id="191" name="楕円 190"/>
        <xdr:cNvSpPr/>
      </xdr:nvSpPr>
      <xdr:spPr>
        <a:xfrm>
          <a:off x="3746500" y="13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99345</xdr:rowOff>
    </xdr:from>
    <xdr:ext cx="534377" cy="259045"/>
    <xdr:sp macro="" textlink="">
      <xdr:nvSpPr>
        <xdr:cNvPr id="192" name="テキスト ボックス 191"/>
        <xdr:cNvSpPr txBox="1"/>
      </xdr:nvSpPr>
      <xdr:spPr>
        <a:xfrm>
          <a:off x="3530111" y="134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44982</xdr:rowOff>
    </xdr:from>
    <xdr:to>
      <xdr:col>15</xdr:col>
      <xdr:colOff>101600</xdr:colOff>
      <xdr:row>78</xdr:row>
      <xdr:rowOff>146582</xdr:rowOff>
    </xdr:to>
    <xdr:sp macro="" textlink="">
      <xdr:nvSpPr>
        <xdr:cNvPr id="193" name="楕円 192"/>
        <xdr:cNvSpPr/>
      </xdr:nvSpPr>
      <xdr:spPr>
        <a:xfrm>
          <a:off x="2857500" y="134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137709</xdr:rowOff>
    </xdr:from>
    <xdr:ext cx="469744" cy="259045"/>
    <xdr:sp macro="" textlink="">
      <xdr:nvSpPr>
        <xdr:cNvPr id="194" name="テキスト ボックス 193"/>
        <xdr:cNvSpPr txBox="1"/>
      </xdr:nvSpPr>
      <xdr:spPr>
        <a:xfrm>
          <a:off x="2673428" y="135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88398</xdr:rowOff>
    </xdr:from>
    <xdr:to>
      <xdr:col>10</xdr:col>
      <xdr:colOff>165100</xdr:colOff>
      <xdr:row>79</xdr:row>
      <xdr:rowOff>18548</xdr:rowOff>
    </xdr:to>
    <xdr:sp macro="" textlink="">
      <xdr:nvSpPr>
        <xdr:cNvPr id="195" name="楕円 194"/>
        <xdr:cNvSpPr/>
      </xdr:nvSpPr>
      <xdr:spPr>
        <a:xfrm>
          <a:off x="1968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9675</xdr:rowOff>
    </xdr:from>
    <xdr:ext cx="378565" cy="259045"/>
    <xdr:sp macro="" textlink="">
      <xdr:nvSpPr>
        <xdr:cNvPr id="196" name="テキスト ボックス 195"/>
        <xdr:cNvSpPr txBox="1"/>
      </xdr:nvSpPr>
      <xdr:spPr>
        <a:xfrm>
          <a:off x="1830017" y="13554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87328</xdr:rowOff>
    </xdr:from>
    <xdr:to>
      <xdr:col>6</xdr:col>
      <xdr:colOff>38100</xdr:colOff>
      <xdr:row>79</xdr:row>
      <xdr:rowOff>17478</xdr:rowOff>
    </xdr:to>
    <xdr:sp macro="" textlink="">
      <xdr:nvSpPr>
        <xdr:cNvPr id="197" name="楕円 196"/>
        <xdr:cNvSpPr/>
      </xdr:nvSpPr>
      <xdr:spPr>
        <a:xfrm>
          <a:off x="1079500" y="134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8605</xdr:rowOff>
    </xdr:from>
    <xdr:ext cx="378565" cy="259045"/>
    <xdr:sp macro="" textlink="">
      <xdr:nvSpPr>
        <xdr:cNvPr id="198" name="テキスト ボックス 197"/>
        <xdr:cNvSpPr txBox="1"/>
      </xdr:nvSpPr>
      <xdr:spPr>
        <a:xfrm>
          <a:off x="941017" y="13553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20720</xdr:rowOff>
    </xdr:from>
    <xdr:to>
      <xdr:col>24</xdr:col>
      <xdr:colOff>63500</xdr:colOff>
      <xdr:row>96</xdr:row>
      <xdr:rowOff>36776</xdr:rowOff>
    </xdr:to>
    <xdr:cxnSp macro="">
      <xdr:nvCxnSpPr>
        <xdr:cNvPr id="229" name="直線コネクタ 228"/>
        <xdr:cNvCxnSpPr/>
      </xdr:nvCxnSpPr>
      <xdr:spPr>
        <a:xfrm>
          <a:off x="3797300" y="16479920"/>
          <a:ext cx="8382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152676</xdr:rowOff>
    </xdr:from>
    <xdr:to>
      <xdr:col>19</xdr:col>
      <xdr:colOff>177800</xdr:colOff>
      <xdr:row>96</xdr:row>
      <xdr:rowOff>20720</xdr:rowOff>
    </xdr:to>
    <xdr:cxnSp macro="">
      <xdr:nvCxnSpPr>
        <xdr:cNvPr id="232" name="直線コネクタ 231"/>
        <xdr:cNvCxnSpPr/>
      </xdr:nvCxnSpPr>
      <xdr:spPr>
        <a:xfrm>
          <a:off x="2908300" y="16440426"/>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38136</xdr:rowOff>
    </xdr:from>
    <xdr:to>
      <xdr:col>15</xdr:col>
      <xdr:colOff>50800</xdr:colOff>
      <xdr:row>95</xdr:row>
      <xdr:rowOff>152676</xdr:rowOff>
    </xdr:to>
    <xdr:cxnSp macro="">
      <xdr:nvCxnSpPr>
        <xdr:cNvPr id="235" name="直線コネクタ 234"/>
        <xdr:cNvCxnSpPr/>
      </xdr:nvCxnSpPr>
      <xdr:spPr>
        <a:xfrm>
          <a:off x="2019300" y="16325886"/>
          <a:ext cx="889000" cy="1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38136</xdr:rowOff>
    </xdr:from>
    <xdr:to>
      <xdr:col>10</xdr:col>
      <xdr:colOff>114300</xdr:colOff>
      <xdr:row>95</xdr:row>
      <xdr:rowOff>132069</xdr:rowOff>
    </xdr:to>
    <xdr:cxnSp macro="">
      <xdr:nvCxnSpPr>
        <xdr:cNvPr id="238" name="直線コネクタ 237"/>
        <xdr:cNvCxnSpPr/>
      </xdr:nvCxnSpPr>
      <xdr:spPr>
        <a:xfrm flipV="1">
          <a:off x="1130300" y="16325886"/>
          <a:ext cx="889000" cy="9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157426</xdr:rowOff>
    </xdr:from>
    <xdr:to>
      <xdr:col>24</xdr:col>
      <xdr:colOff>114300</xdr:colOff>
      <xdr:row>96</xdr:row>
      <xdr:rowOff>87576</xdr:rowOff>
    </xdr:to>
    <xdr:sp macro="" textlink="">
      <xdr:nvSpPr>
        <xdr:cNvPr id="248" name="楕円 247"/>
        <xdr:cNvSpPr/>
      </xdr:nvSpPr>
      <xdr:spPr>
        <a:xfrm>
          <a:off x="4584700"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135853</xdr:rowOff>
    </xdr:from>
    <xdr:ext cx="534377" cy="259045"/>
    <xdr:sp macro="" textlink="">
      <xdr:nvSpPr>
        <xdr:cNvPr id="249" name="扶助費該当値テキスト"/>
        <xdr:cNvSpPr txBox="1"/>
      </xdr:nvSpPr>
      <xdr:spPr>
        <a:xfrm>
          <a:off x="4686300" y="1642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141370</xdr:rowOff>
    </xdr:from>
    <xdr:to>
      <xdr:col>20</xdr:col>
      <xdr:colOff>38100</xdr:colOff>
      <xdr:row>96</xdr:row>
      <xdr:rowOff>71520</xdr:rowOff>
    </xdr:to>
    <xdr:sp macro="" textlink="">
      <xdr:nvSpPr>
        <xdr:cNvPr id="250" name="楕円 249"/>
        <xdr:cNvSpPr/>
      </xdr:nvSpPr>
      <xdr:spPr>
        <a:xfrm>
          <a:off x="3746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62647</xdr:rowOff>
    </xdr:from>
    <xdr:ext cx="534377" cy="259045"/>
    <xdr:sp macro="" textlink="">
      <xdr:nvSpPr>
        <xdr:cNvPr id="251" name="テキスト ボックス 250"/>
        <xdr:cNvSpPr txBox="1"/>
      </xdr:nvSpPr>
      <xdr:spPr>
        <a:xfrm>
          <a:off x="3530111" y="165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101876</xdr:rowOff>
    </xdr:from>
    <xdr:to>
      <xdr:col>15</xdr:col>
      <xdr:colOff>101600</xdr:colOff>
      <xdr:row>96</xdr:row>
      <xdr:rowOff>32026</xdr:rowOff>
    </xdr:to>
    <xdr:sp macro="" textlink="">
      <xdr:nvSpPr>
        <xdr:cNvPr id="252" name="楕円 251"/>
        <xdr:cNvSpPr/>
      </xdr:nvSpPr>
      <xdr:spPr>
        <a:xfrm>
          <a:off x="2857500" y="163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23153</xdr:rowOff>
    </xdr:from>
    <xdr:ext cx="534377" cy="259045"/>
    <xdr:sp macro="" textlink="">
      <xdr:nvSpPr>
        <xdr:cNvPr id="253" name="テキスト ボックス 252"/>
        <xdr:cNvSpPr txBox="1"/>
      </xdr:nvSpPr>
      <xdr:spPr>
        <a:xfrm>
          <a:off x="2641111" y="164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158786</xdr:rowOff>
    </xdr:from>
    <xdr:to>
      <xdr:col>10</xdr:col>
      <xdr:colOff>165100</xdr:colOff>
      <xdr:row>95</xdr:row>
      <xdr:rowOff>88936</xdr:rowOff>
    </xdr:to>
    <xdr:sp macro="" textlink="">
      <xdr:nvSpPr>
        <xdr:cNvPr id="254" name="楕円 253"/>
        <xdr:cNvSpPr/>
      </xdr:nvSpPr>
      <xdr:spPr>
        <a:xfrm>
          <a:off x="1968500" y="16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105463</xdr:rowOff>
    </xdr:from>
    <xdr:ext cx="534377" cy="259045"/>
    <xdr:sp macro="" textlink="">
      <xdr:nvSpPr>
        <xdr:cNvPr id="255" name="テキスト ボックス 254"/>
        <xdr:cNvSpPr txBox="1"/>
      </xdr:nvSpPr>
      <xdr:spPr>
        <a:xfrm>
          <a:off x="1752111" y="160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81269</xdr:rowOff>
    </xdr:from>
    <xdr:to>
      <xdr:col>6</xdr:col>
      <xdr:colOff>38100</xdr:colOff>
      <xdr:row>96</xdr:row>
      <xdr:rowOff>11419</xdr:rowOff>
    </xdr:to>
    <xdr:sp macro="" textlink="">
      <xdr:nvSpPr>
        <xdr:cNvPr id="256" name="楕円 255"/>
        <xdr:cNvSpPr/>
      </xdr:nvSpPr>
      <xdr:spPr>
        <a:xfrm>
          <a:off x="1079500" y="163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27946</xdr:rowOff>
    </xdr:from>
    <xdr:ext cx="534377" cy="259045"/>
    <xdr:sp macro="" textlink="">
      <xdr:nvSpPr>
        <xdr:cNvPr id="257" name="テキスト ボックス 256"/>
        <xdr:cNvSpPr txBox="1"/>
      </xdr:nvSpPr>
      <xdr:spPr>
        <a:xfrm>
          <a:off x="863111" y="161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7310</xdr:rowOff>
    </xdr:from>
    <xdr:to>
      <xdr:col>55</xdr:col>
      <xdr:colOff>0</xdr:colOff>
      <xdr:row>36</xdr:row>
      <xdr:rowOff>148857</xdr:rowOff>
    </xdr:to>
    <xdr:cxnSp macro="">
      <xdr:nvCxnSpPr>
        <xdr:cNvPr id="286" name="直線コネクタ 285"/>
        <xdr:cNvCxnSpPr/>
      </xdr:nvCxnSpPr>
      <xdr:spPr>
        <a:xfrm>
          <a:off x="9639300" y="6179510"/>
          <a:ext cx="838200" cy="1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53825</xdr:rowOff>
    </xdr:from>
    <xdr:to>
      <xdr:col>50</xdr:col>
      <xdr:colOff>114300</xdr:colOff>
      <xdr:row>36</xdr:row>
      <xdr:rowOff>7310</xdr:rowOff>
    </xdr:to>
    <xdr:cxnSp macro="">
      <xdr:nvCxnSpPr>
        <xdr:cNvPr id="289" name="直線コネクタ 288"/>
        <xdr:cNvCxnSpPr/>
      </xdr:nvCxnSpPr>
      <xdr:spPr>
        <a:xfrm>
          <a:off x="8750300" y="6054575"/>
          <a:ext cx="8890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53825</xdr:rowOff>
    </xdr:from>
    <xdr:to>
      <xdr:col>45</xdr:col>
      <xdr:colOff>177800</xdr:colOff>
      <xdr:row>36</xdr:row>
      <xdr:rowOff>124342</xdr:rowOff>
    </xdr:to>
    <xdr:cxnSp macro="">
      <xdr:nvCxnSpPr>
        <xdr:cNvPr id="292" name="直線コネクタ 291"/>
        <xdr:cNvCxnSpPr/>
      </xdr:nvCxnSpPr>
      <xdr:spPr>
        <a:xfrm flipV="1">
          <a:off x="7861300" y="6054575"/>
          <a:ext cx="889000" cy="2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124342</xdr:rowOff>
    </xdr:from>
    <xdr:to>
      <xdr:col>41</xdr:col>
      <xdr:colOff>50800</xdr:colOff>
      <xdr:row>37</xdr:row>
      <xdr:rowOff>81755</xdr:rowOff>
    </xdr:to>
    <xdr:cxnSp macro="">
      <xdr:nvCxnSpPr>
        <xdr:cNvPr id="295" name="直線コネクタ 294"/>
        <xdr:cNvCxnSpPr/>
      </xdr:nvCxnSpPr>
      <xdr:spPr>
        <a:xfrm flipV="1">
          <a:off x="6972300" y="6296542"/>
          <a:ext cx="889000" cy="12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98057</xdr:rowOff>
    </xdr:from>
    <xdr:to>
      <xdr:col>55</xdr:col>
      <xdr:colOff>50800</xdr:colOff>
      <xdr:row>37</xdr:row>
      <xdr:rowOff>28207</xdr:rowOff>
    </xdr:to>
    <xdr:sp macro="" textlink="">
      <xdr:nvSpPr>
        <xdr:cNvPr id="305" name="楕円 304"/>
        <xdr:cNvSpPr/>
      </xdr:nvSpPr>
      <xdr:spPr>
        <a:xfrm>
          <a:off x="10426700" y="62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120934</xdr:rowOff>
    </xdr:from>
    <xdr:ext cx="599010" cy="259045"/>
    <xdr:sp macro="" textlink="">
      <xdr:nvSpPr>
        <xdr:cNvPr id="306" name="補助費等該当値テキスト"/>
        <xdr:cNvSpPr txBox="1"/>
      </xdr:nvSpPr>
      <xdr:spPr>
        <a:xfrm>
          <a:off x="10528300" y="61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127960</xdr:rowOff>
    </xdr:from>
    <xdr:to>
      <xdr:col>50</xdr:col>
      <xdr:colOff>165100</xdr:colOff>
      <xdr:row>36</xdr:row>
      <xdr:rowOff>58110</xdr:rowOff>
    </xdr:to>
    <xdr:sp macro="" textlink="">
      <xdr:nvSpPr>
        <xdr:cNvPr id="307" name="楕円 306"/>
        <xdr:cNvSpPr/>
      </xdr:nvSpPr>
      <xdr:spPr>
        <a:xfrm>
          <a:off x="9588500" y="61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74637</xdr:rowOff>
    </xdr:from>
    <xdr:ext cx="599010" cy="259045"/>
    <xdr:sp macro="" textlink="">
      <xdr:nvSpPr>
        <xdr:cNvPr id="308" name="テキスト ボックス 307"/>
        <xdr:cNvSpPr txBox="1"/>
      </xdr:nvSpPr>
      <xdr:spPr>
        <a:xfrm>
          <a:off x="9339795" y="59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3025</xdr:rowOff>
    </xdr:from>
    <xdr:to>
      <xdr:col>46</xdr:col>
      <xdr:colOff>38100</xdr:colOff>
      <xdr:row>35</xdr:row>
      <xdr:rowOff>104625</xdr:rowOff>
    </xdr:to>
    <xdr:sp macro="" textlink="">
      <xdr:nvSpPr>
        <xdr:cNvPr id="309" name="楕円 308"/>
        <xdr:cNvSpPr/>
      </xdr:nvSpPr>
      <xdr:spPr>
        <a:xfrm>
          <a:off x="8699500" y="6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121152</xdr:rowOff>
    </xdr:from>
    <xdr:ext cx="599010" cy="259045"/>
    <xdr:sp macro="" textlink="">
      <xdr:nvSpPr>
        <xdr:cNvPr id="310" name="テキスト ボックス 309"/>
        <xdr:cNvSpPr txBox="1"/>
      </xdr:nvSpPr>
      <xdr:spPr>
        <a:xfrm>
          <a:off x="8450795" y="5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73542</xdr:rowOff>
    </xdr:from>
    <xdr:to>
      <xdr:col>41</xdr:col>
      <xdr:colOff>101600</xdr:colOff>
      <xdr:row>37</xdr:row>
      <xdr:rowOff>3692</xdr:rowOff>
    </xdr:to>
    <xdr:sp macro="" textlink="">
      <xdr:nvSpPr>
        <xdr:cNvPr id="311" name="楕円 310"/>
        <xdr:cNvSpPr/>
      </xdr:nvSpPr>
      <xdr:spPr>
        <a:xfrm>
          <a:off x="7810500" y="624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20219</xdr:rowOff>
    </xdr:from>
    <xdr:ext cx="599010" cy="259045"/>
    <xdr:sp macro="" textlink="">
      <xdr:nvSpPr>
        <xdr:cNvPr id="312" name="テキスト ボックス 311"/>
        <xdr:cNvSpPr txBox="1"/>
      </xdr:nvSpPr>
      <xdr:spPr>
        <a:xfrm>
          <a:off x="7561795" y="602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30955</xdr:rowOff>
    </xdr:from>
    <xdr:to>
      <xdr:col>36</xdr:col>
      <xdr:colOff>165100</xdr:colOff>
      <xdr:row>37</xdr:row>
      <xdr:rowOff>132555</xdr:rowOff>
    </xdr:to>
    <xdr:sp macro="" textlink="">
      <xdr:nvSpPr>
        <xdr:cNvPr id="313" name="楕円 312"/>
        <xdr:cNvSpPr/>
      </xdr:nvSpPr>
      <xdr:spPr>
        <a:xfrm>
          <a:off x="6921500" y="63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149082</xdr:rowOff>
    </xdr:from>
    <xdr:ext cx="599010" cy="259045"/>
    <xdr:sp macro="" textlink="">
      <xdr:nvSpPr>
        <xdr:cNvPr id="314" name="テキスト ボックス 313"/>
        <xdr:cNvSpPr txBox="1"/>
      </xdr:nvSpPr>
      <xdr:spPr>
        <a:xfrm>
          <a:off x="6672795" y="614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81431</xdr:rowOff>
    </xdr:from>
    <xdr:to>
      <xdr:col>55</xdr:col>
      <xdr:colOff>0</xdr:colOff>
      <xdr:row>58</xdr:row>
      <xdr:rowOff>104501</xdr:rowOff>
    </xdr:to>
    <xdr:cxnSp macro="">
      <xdr:nvCxnSpPr>
        <xdr:cNvPr id="343" name="直線コネクタ 342"/>
        <xdr:cNvCxnSpPr/>
      </xdr:nvCxnSpPr>
      <xdr:spPr>
        <a:xfrm flipV="1">
          <a:off x="9639300" y="10025531"/>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104501</xdr:rowOff>
    </xdr:from>
    <xdr:to>
      <xdr:col>50</xdr:col>
      <xdr:colOff>114300</xdr:colOff>
      <xdr:row>58</xdr:row>
      <xdr:rowOff>141288</xdr:rowOff>
    </xdr:to>
    <xdr:cxnSp macro="">
      <xdr:nvCxnSpPr>
        <xdr:cNvPr id="346" name="直線コネクタ 345"/>
        <xdr:cNvCxnSpPr/>
      </xdr:nvCxnSpPr>
      <xdr:spPr>
        <a:xfrm flipV="1">
          <a:off x="8750300" y="10048601"/>
          <a:ext cx="889000" cy="3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141288</xdr:rowOff>
    </xdr:from>
    <xdr:to>
      <xdr:col>45</xdr:col>
      <xdr:colOff>177800</xdr:colOff>
      <xdr:row>58</xdr:row>
      <xdr:rowOff>151385</xdr:rowOff>
    </xdr:to>
    <xdr:cxnSp macro="">
      <xdr:nvCxnSpPr>
        <xdr:cNvPr id="349" name="直線コネクタ 348"/>
        <xdr:cNvCxnSpPr/>
      </xdr:nvCxnSpPr>
      <xdr:spPr>
        <a:xfrm flipV="1">
          <a:off x="7861300" y="1008538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151385</xdr:rowOff>
    </xdr:from>
    <xdr:to>
      <xdr:col>41</xdr:col>
      <xdr:colOff>50800</xdr:colOff>
      <xdr:row>58</xdr:row>
      <xdr:rowOff>157630</xdr:rowOff>
    </xdr:to>
    <xdr:cxnSp macro="">
      <xdr:nvCxnSpPr>
        <xdr:cNvPr id="352" name="直線コネクタ 351"/>
        <xdr:cNvCxnSpPr/>
      </xdr:nvCxnSpPr>
      <xdr:spPr>
        <a:xfrm flipV="1">
          <a:off x="6972300" y="10095485"/>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30631</xdr:rowOff>
    </xdr:from>
    <xdr:to>
      <xdr:col>55</xdr:col>
      <xdr:colOff>50800</xdr:colOff>
      <xdr:row>58</xdr:row>
      <xdr:rowOff>132231</xdr:rowOff>
    </xdr:to>
    <xdr:sp macro="" textlink="">
      <xdr:nvSpPr>
        <xdr:cNvPr id="362" name="楕円 361"/>
        <xdr:cNvSpPr/>
      </xdr:nvSpPr>
      <xdr:spPr>
        <a:xfrm>
          <a:off x="10426700" y="99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161458</xdr:rowOff>
    </xdr:from>
    <xdr:ext cx="599010" cy="259045"/>
    <xdr:sp macro="" textlink="">
      <xdr:nvSpPr>
        <xdr:cNvPr id="363" name="普通建設事業費該当値テキスト"/>
        <xdr:cNvSpPr txBox="1"/>
      </xdr:nvSpPr>
      <xdr:spPr>
        <a:xfrm>
          <a:off x="10528300" y="976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53701</xdr:rowOff>
    </xdr:from>
    <xdr:to>
      <xdr:col>50</xdr:col>
      <xdr:colOff>165100</xdr:colOff>
      <xdr:row>58</xdr:row>
      <xdr:rowOff>155301</xdr:rowOff>
    </xdr:to>
    <xdr:sp macro="" textlink="">
      <xdr:nvSpPr>
        <xdr:cNvPr id="364" name="楕円 363"/>
        <xdr:cNvSpPr/>
      </xdr:nvSpPr>
      <xdr:spPr>
        <a:xfrm>
          <a:off x="9588500" y="99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146428</xdr:rowOff>
    </xdr:from>
    <xdr:ext cx="599010" cy="259045"/>
    <xdr:sp macro="" textlink="">
      <xdr:nvSpPr>
        <xdr:cNvPr id="365" name="テキスト ボックス 364"/>
        <xdr:cNvSpPr txBox="1"/>
      </xdr:nvSpPr>
      <xdr:spPr>
        <a:xfrm>
          <a:off x="9339795" y="1009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90488</xdr:rowOff>
    </xdr:from>
    <xdr:to>
      <xdr:col>46</xdr:col>
      <xdr:colOff>38100</xdr:colOff>
      <xdr:row>59</xdr:row>
      <xdr:rowOff>20638</xdr:rowOff>
    </xdr:to>
    <xdr:sp macro="" textlink="">
      <xdr:nvSpPr>
        <xdr:cNvPr id="366" name="楕円 365"/>
        <xdr:cNvSpPr/>
      </xdr:nvSpPr>
      <xdr:spPr>
        <a:xfrm>
          <a:off x="8699500" y="100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11765</xdr:rowOff>
    </xdr:from>
    <xdr:ext cx="599010" cy="259045"/>
    <xdr:sp macro="" textlink="">
      <xdr:nvSpPr>
        <xdr:cNvPr id="367" name="テキスト ボックス 366"/>
        <xdr:cNvSpPr txBox="1"/>
      </xdr:nvSpPr>
      <xdr:spPr>
        <a:xfrm>
          <a:off x="8450795" y="101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100585</xdr:rowOff>
    </xdr:from>
    <xdr:to>
      <xdr:col>41</xdr:col>
      <xdr:colOff>101600</xdr:colOff>
      <xdr:row>59</xdr:row>
      <xdr:rowOff>30735</xdr:rowOff>
    </xdr:to>
    <xdr:sp macro="" textlink="">
      <xdr:nvSpPr>
        <xdr:cNvPr id="368" name="楕円 367"/>
        <xdr:cNvSpPr/>
      </xdr:nvSpPr>
      <xdr:spPr>
        <a:xfrm>
          <a:off x="7810500" y="100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21862</xdr:rowOff>
    </xdr:from>
    <xdr:ext cx="599010" cy="259045"/>
    <xdr:sp macro="" textlink="">
      <xdr:nvSpPr>
        <xdr:cNvPr id="369" name="テキスト ボックス 368"/>
        <xdr:cNvSpPr txBox="1"/>
      </xdr:nvSpPr>
      <xdr:spPr>
        <a:xfrm>
          <a:off x="7561795" y="1013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106830</xdr:rowOff>
    </xdr:from>
    <xdr:to>
      <xdr:col>36</xdr:col>
      <xdr:colOff>165100</xdr:colOff>
      <xdr:row>59</xdr:row>
      <xdr:rowOff>36980</xdr:rowOff>
    </xdr:to>
    <xdr:sp macro="" textlink="">
      <xdr:nvSpPr>
        <xdr:cNvPr id="370" name="楕円 369"/>
        <xdr:cNvSpPr/>
      </xdr:nvSpPr>
      <xdr:spPr>
        <a:xfrm>
          <a:off x="6921500" y="100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28107</xdr:rowOff>
    </xdr:from>
    <xdr:ext cx="599010" cy="259045"/>
    <xdr:sp macro="" textlink="">
      <xdr:nvSpPr>
        <xdr:cNvPr id="371" name="テキスト ボックス 370"/>
        <xdr:cNvSpPr txBox="1"/>
      </xdr:nvSpPr>
      <xdr:spPr>
        <a:xfrm>
          <a:off x="6672795" y="1014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66283</xdr:rowOff>
    </xdr:from>
    <xdr:to>
      <xdr:col>55</xdr:col>
      <xdr:colOff>0</xdr:colOff>
      <xdr:row>78</xdr:row>
      <xdr:rowOff>84200</xdr:rowOff>
    </xdr:to>
    <xdr:cxnSp macro="">
      <xdr:nvCxnSpPr>
        <xdr:cNvPr id="402" name="直線コネクタ 401"/>
        <xdr:cNvCxnSpPr/>
      </xdr:nvCxnSpPr>
      <xdr:spPr>
        <a:xfrm>
          <a:off x="9639300" y="13439383"/>
          <a:ext cx="8382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66283</xdr:rowOff>
    </xdr:from>
    <xdr:to>
      <xdr:col>50</xdr:col>
      <xdr:colOff>114300</xdr:colOff>
      <xdr:row>79</xdr:row>
      <xdr:rowOff>92537</xdr:rowOff>
    </xdr:to>
    <xdr:cxnSp macro="">
      <xdr:nvCxnSpPr>
        <xdr:cNvPr id="405" name="直線コネクタ 404"/>
        <xdr:cNvCxnSpPr/>
      </xdr:nvCxnSpPr>
      <xdr:spPr>
        <a:xfrm flipV="1">
          <a:off x="8750300" y="13439383"/>
          <a:ext cx="889000" cy="1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61047</xdr:rowOff>
    </xdr:from>
    <xdr:to>
      <xdr:col>45</xdr:col>
      <xdr:colOff>177800</xdr:colOff>
      <xdr:row>79</xdr:row>
      <xdr:rowOff>92537</xdr:rowOff>
    </xdr:to>
    <xdr:cxnSp macro="">
      <xdr:nvCxnSpPr>
        <xdr:cNvPr id="408" name="直線コネクタ 407"/>
        <xdr:cNvCxnSpPr/>
      </xdr:nvCxnSpPr>
      <xdr:spPr>
        <a:xfrm>
          <a:off x="7861300" y="13605597"/>
          <a:ext cx="8890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33400</xdr:rowOff>
    </xdr:from>
    <xdr:to>
      <xdr:col>55</xdr:col>
      <xdr:colOff>50800</xdr:colOff>
      <xdr:row>78</xdr:row>
      <xdr:rowOff>135000</xdr:rowOff>
    </xdr:to>
    <xdr:sp macro="" textlink="">
      <xdr:nvSpPr>
        <xdr:cNvPr id="418" name="楕円 417"/>
        <xdr:cNvSpPr/>
      </xdr:nvSpPr>
      <xdr:spPr>
        <a:xfrm>
          <a:off x="10426700" y="134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56277</xdr:rowOff>
    </xdr:from>
    <xdr:ext cx="599010" cy="259045"/>
    <xdr:sp macro="" textlink="">
      <xdr:nvSpPr>
        <xdr:cNvPr id="419" name="普通建設事業費 （ うち新規整備　）該当値テキスト"/>
        <xdr:cNvSpPr txBox="1"/>
      </xdr:nvSpPr>
      <xdr:spPr>
        <a:xfrm>
          <a:off x="10528300" y="1325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15483</xdr:rowOff>
    </xdr:from>
    <xdr:to>
      <xdr:col>50</xdr:col>
      <xdr:colOff>165100</xdr:colOff>
      <xdr:row>78</xdr:row>
      <xdr:rowOff>117083</xdr:rowOff>
    </xdr:to>
    <xdr:sp macro="" textlink="">
      <xdr:nvSpPr>
        <xdr:cNvPr id="420" name="楕円 419"/>
        <xdr:cNvSpPr/>
      </xdr:nvSpPr>
      <xdr:spPr>
        <a:xfrm>
          <a:off x="9588500" y="133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133610</xdr:rowOff>
    </xdr:from>
    <xdr:ext cx="599010" cy="259045"/>
    <xdr:sp macro="" textlink="">
      <xdr:nvSpPr>
        <xdr:cNvPr id="421" name="テキスト ボックス 420"/>
        <xdr:cNvSpPr txBox="1"/>
      </xdr:nvSpPr>
      <xdr:spPr>
        <a:xfrm>
          <a:off x="9339795" y="1316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41737</xdr:rowOff>
    </xdr:from>
    <xdr:to>
      <xdr:col>46</xdr:col>
      <xdr:colOff>38100</xdr:colOff>
      <xdr:row>79</xdr:row>
      <xdr:rowOff>143337</xdr:rowOff>
    </xdr:to>
    <xdr:sp macro="" textlink="">
      <xdr:nvSpPr>
        <xdr:cNvPr id="422" name="楕円 421"/>
        <xdr:cNvSpPr/>
      </xdr:nvSpPr>
      <xdr:spPr>
        <a:xfrm>
          <a:off x="8699500" y="135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134464</xdr:rowOff>
    </xdr:from>
    <xdr:ext cx="469744" cy="259045"/>
    <xdr:sp macro="" textlink="">
      <xdr:nvSpPr>
        <xdr:cNvPr id="423" name="テキスト ボックス 422"/>
        <xdr:cNvSpPr txBox="1"/>
      </xdr:nvSpPr>
      <xdr:spPr>
        <a:xfrm>
          <a:off x="8515428" y="1367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10247</xdr:rowOff>
    </xdr:from>
    <xdr:to>
      <xdr:col>41</xdr:col>
      <xdr:colOff>101600</xdr:colOff>
      <xdr:row>79</xdr:row>
      <xdr:rowOff>111847</xdr:rowOff>
    </xdr:to>
    <xdr:sp macro="" textlink="">
      <xdr:nvSpPr>
        <xdr:cNvPr id="424" name="楕円 423"/>
        <xdr:cNvSpPr/>
      </xdr:nvSpPr>
      <xdr:spPr>
        <a:xfrm>
          <a:off x="7810500" y="13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102974</xdr:rowOff>
    </xdr:from>
    <xdr:ext cx="534377" cy="259045"/>
    <xdr:sp macro="" textlink="">
      <xdr:nvSpPr>
        <xdr:cNvPr id="425" name="テキスト ボックス 424"/>
        <xdr:cNvSpPr txBox="1"/>
      </xdr:nvSpPr>
      <xdr:spPr>
        <a:xfrm>
          <a:off x="7594111" y="13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152422</xdr:rowOff>
    </xdr:from>
    <xdr:to>
      <xdr:col>55</xdr:col>
      <xdr:colOff>0</xdr:colOff>
      <xdr:row>97</xdr:row>
      <xdr:rowOff>158556</xdr:rowOff>
    </xdr:to>
    <xdr:cxnSp macro="">
      <xdr:nvCxnSpPr>
        <xdr:cNvPr id="450" name="直線コネクタ 449"/>
        <xdr:cNvCxnSpPr/>
      </xdr:nvCxnSpPr>
      <xdr:spPr>
        <a:xfrm flipV="1">
          <a:off x="9639300" y="16783072"/>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106868</xdr:rowOff>
    </xdr:from>
    <xdr:to>
      <xdr:col>50</xdr:col>
      <xdr:colOff>114300</xdr:colOff>
      <xdr:row>97</xdr:row>
      <xdr:rowOff>158556</xdr:rowOff>
    </xdr:to>
    <xdr:cxnSp macro="">
      <xdr:nvCxnSpPr>
        <xdr:cNvPr id="453" name="直線コネクタ 452"/>
        <xdr:cNvCxnSpPr/>
      </xdr:nvCxnSpPr>
      <xdr:spPr>
        <a:xfrm>
          <a:off x="8750300" y="16737518"/>
          <a:ext cx="8890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106868</xdr:rowOff>
    </xdr:from>
    <xdr:to>
      <xdr:col>45</xdr:col>
      <xdr:colOff>177800</xdr:colOff>
      <xdr:row>97</xdr:row>
      <xdr:rowOff>140579</xdr:rowOff>
    </xdr:to>
    <xdr:cxnSp macro="">
      <xdr:nvCxnSpPr>
        <xdr:cNvPr id="456" name="直線コネクタ 455"/>
        <xdr:cNvCxnSpPr/>
      </xdr:nvCxnSpPr>
      <xdr:spPr>
        <a:xfrm flipV="1">
          <a:off x="7861300" y="16737518"/>
          <a:ext cx="889000" cy="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101622</xdr:rowOff>
    </xdr:from>
    <xdr:to>
      <xdr:col>55</xdr:col>
      <xdr:colOff>50800</xdr:colOff>
      <xdr:row>98</xdr:row>
      <xdr:rowOff>31772</xdr:rowOff>
    </xdr:to>
    <xdr:sp macro="" textlink="">
      <xdr:nvSpPr>
        <xdr:cNvPr id="466" name="楕円 465"/>
        <xdr:cNvSpPr/>
      </xdr:nvSpPr>
      <xdr:spPr>
        <a:xfrm>
          <a:off x="10426700" y="167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29076</xdr:rowOff>
    </xdr:from>
    <xdr:ext cx="534377" cy="259045"/>
    <xdr:sp macro="" textlink="">
      <xdr:nvSpPr>
        <xdr:cNvPr id="467" name="普通建設事業費 （ うち更新整備　）該当値テキスト"/>
        <xdr:cNvSpPr txBox="1"/>
      </xdr:nvSpPr>
      <xdr:spPr>
        <a:xfrm>
          <a:off x="10528300" y="166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107756</xdr:rowOff>
    </xdr:from>
    <xdr:to>
      <xdr:col>50</xdr:col>
      <xdr:colOff>165100</xdr:colOff>
      <xdr:row>98</xdr:row>
      <xdr:rowOff>37906</xdr:rowOff>
    </xdr:to>
    <xdr:sp macro="" textlink="">
      <xdr:nvSpPr>
        <xdr:cNvPr id="468" name="楕円 467"/>
        <xdr:cNvSpPr/>
      </xdr:nvSpPr>
      <xdr:spPr>
        <a:xfrm>
          <a:off x="9588500" y="167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29033</xdr:rowOff>
    </xdr:from>
    <xdr:ext cx="534377" cy="259045"/>
    <xdr:sp macro="" textlink="">
      <xdr:nvSpPr>
        <xdr:cNvPr id="469" name="テキスト ボックス 468"/>
        <xdr:cNvSpPr txBox="1"/>
      </xdr:nvSpPr>
      <xdr:spPr>
        <a:xfrm>
          <a:off x="9372111" y="168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56068</xdr:rowOff>
    </xdr:from>
    <xdr:to>
      <xdr:col>46</xdr:col>
      <xdr:colOff>38100</xdr:colOff>
      <xdr:row>97</xdr:row>
      <xdr:rowOff>157668</xdr:rowOff>
    </xdr:to>
    <xdr:sp macro="" textlink="">
      <xdr:nvSpPr>
        <xdr:cNvPr id="470" name="楕円 469"/>
        <xdr:cNvSpPr/>
      </xdr:nvSpPr>
      <xdr:spPr>
        <a:xfrm>
          <a:off x="8699500" y="166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2745</xdr:rowOff>
    </xdr:from>
    <xdr:ext cx="599010" cy="259045"/>
    <xdr:sp macro="" textlink="">
      <xdr:nvSpPr>
        <xdr:cNvPr id="471" name="テキスト ボックス 470"/>
        <xdr:cNvSpPr txBox="1"/>
      </xdr:nvSpPr>
      <xdr:spPr>
        <a:xfrm>
          <a:off x="8450795" y="1646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89779</xdr:rowOff>
    </xdr:from>
    <xdr:to>
      <xdr:col>41</xdr:col>
      <xdr:colOff>101600</xdr:colOff>
      <xdr:row>98</xdr:row>
      <xdr:rowOff>19929</xdr:rowOff>
    </xdr:to>
    <xdr:sp macro="" textlink="">
      <xdr:nvSpPr>
        <xdr:cNvPr id="472" name="楕円 471"/>
        <xdr:cNvSpPr/>
      </xdr:nvSpPr>
      <xdr:spPr>
        <a:xfrm>
          <a:off x="7810500" y="167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11056</xdr:rowOff>
    </xdr:from>
    <xdr:ext cx="534377" cy="259045"/>
    <xdr:sp macro="" textlink="">
      <xdr:nvSpPr>
        <xdr:cNvPr id="473" name="テキスト ボックス 472"/>
        <xdr:cNvSpPr txBox="1"/>
      </xdr:nvSpPr>
      <xdr:spPr>
        <a:xfrm>
          <a:off x="7594111" y="168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35473</xdr:rowOff>
    </xdr:from>
    <xdr:to>
      <xdr:col>85</xdr:col>
      <xdr:colOff>127000</xdr:colOff>
      <xdr:row>39</xdr:row>
      <xdr:rowOff>38076</xdr:rowOff>
    </xdr:to>
    <xdr:cxnSp macro="">
      <xdr:nvCxnSpPr>
        <xdr:cNvPr id="504" name="直線コネクタ 503"/>
        <xdr:cNvCxnSpPr/>
      </xdr:nvCxnSpPr>
      <xdr:spPr>
        <a:xfrm>
          <a:off x="15481300" y="6722023"/>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5"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46454</xdr:rowOff>
    </xdr:from>
    <xdr:to>
      <xdr:col>81</xdr:col>
      <xdr:colOff>50800</xdr:colOff>
      <xdr:row>39</xdr:row>
      <xdr:rowOff>35473</xdr:rowOff>
    </xdr:to>
    <xdr:cxnSp macro="">
      <xdr:nvCxnSpPr>
        <xdr:cNvPr id="507" name="直線コネクタ 506"/>
        <xdr:cNvCxnSpPr/>
      </xdr:nvCxnSpPr>
      <xdr:spPr>
        <a:xfrm>
          <a:off x="14592300" y="6218654"/>
          <a:ext cx="889000" cy="5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9" name="テキスト ボックス 508"/>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46454</xdr:rowOff>
    </xdr:from>
    <xdr:to>
      <xdr:col>76</xdr:col>
      <xdr:colOff>114300</xdr:colOff>
      <xdr:row>37</xdr:row>
      <xdr:rowOff>104296</xdr:rowOff>
    </xdr:to>
    <xdr:cxnSp macro="">
      <xdr:nvCxnSpPr>
        <xdr:cNvPr id="510" name="直線コネクタ 509"/>
        <xdr:cNvCxnSpPr/>
      </xdr:nvCxnSpPr>
      <xdr:spPr>
        <a:xfrm flipV="1">
          <a:off x="13703300" y="6218654"/>
          <a:ext cx="889000" cy="22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47927</xdr:rowOff>
    </xdr:from>
    <xdr:to>
      <xdr:col>71</xdr:col>
      <xdr:colOff>177800</xdr:colOff>
      <xdr:row>37</xdr:row>
      <xdr:rowOff>104296</xdr:rowOff>
    </xdr:to>
    <xdr:cxnSp macro="">
      <xdr:nvCxnSpPr>
        <xdr:cNvPr id="513" name="直線コネクタ 512"/>
        <xdr:cNvCxnSpPr/>
      </xdr:nvCxnSpPr>
      <xdr:spPr>
        <a:xfrm>
          <a:off x="12814300" y="6220127"/>
          <a:ext cx="889000" cy="2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158726</xdr:rowOff>
    </xdr:from>
    <xdr:to>
      <xdr:col>85</xdr:col>
      <xdr:colOff>177800</xdr:colOff>
      <xdr:row>39</xdr:row>
      <xdr:rowOff>88876</xdr:rowOff>
    </xdr:to>
    <xdr:sp macro="" textlink="">
      <xdr:nvSpPr>
        <xdr:cNvPr id="523" name="楕円 522"/>
        <xdr:cNvSpPr/>
      </xdr:nvSpPr>
      <xdr:spPr>
        <a:xfrm>
          <a:off x="16268700" y="66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118103</xdr:rowOff>
    </xdr:from>
    <xdr:ext cx="534377" cy="259045"/>
    <xdr:sp macro="" textlink="">
      <xdr:nvSpPr>
        <xdr:cNvPr id="524" name="災害復旧事業費該当値テキスト"/>
        <xdr:cNvSpPr txBox="1"/>
      </xdr:nvSpPr>
      <xdr:spPr>
        <a:xfrm>
          <a:off x="16370300" y="64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156123</xdr:rowOff>
    </xdr:from>
    <xdr:to>
      <xdr:col>81</xdr:col>
      <xdr:colOff>101600</xdr:colOff>
      <xdr:row>39</xdr:row>
      <xdr:rowOff>86273</xdr:rowOff>
    </xdr:to>
    <xdr:sp macro="" textlink="">
      <xdr:nvSpPr>
        <xdr:cNvPr id="525" name="楕円 524"/>
        <xdr:cNvSpPr/>
      </xdr:nvSpPr>
      <xdr:spPr>
        <a:xfrm>
          <a:off x="15430500" y="667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102800</xdr:rowOff>
    </xdr:from>
    <xdr:ext cx="534377" cy="259045"/>
    <xdr:sp macro="" textlink="">
      <xdr:nvSpPr>
        <xdr:cNvPr id="526" name="テキスト ボックス 525"/>
        <xdr:cNvSpPr txBox="1"/>
      </xdr:nvSpPr>
      <xdr:spPr>
        <a:xfrm>
          <a:off x="15214111" y="64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167104</xdr:rowOff>
    </xdr:from>
    <xdr:to>
      <xdr:col>76</xdr:col>
      <xdr:colOff>165100</xdr:colOff>
      <xdr:row>36</xdr:row>
      <xdr:rowOff>97254</xdr:rowOff>
    </xdr:to>
    <xdr:sp macro="" textlink="">
      <xdr:nvSpPr>
        <xdr:cNvPr id="527" name="楕円 526"/>
        <xdr:cNvSpPr/>
      </xdr:nvSpPr>
      <xdr:spPr>
        <a:xfrm>
          <a:off x="14541500" y="61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113781</xdr:rowOff>
    </xdr:from>
    <xdr:ext cx="599010" cy="259045"/>
    <xdr:sp macro="" textlink="">
      <xdr:nvSpPr>
        <xdr:cNvPr id="528" name="テキスト ボックス 527"/>
        <xdr:cNvSpPr txBox="1"/>
      </xdr:nvSpPr>
      <xdr:spPr>
        <a:xfrm>
          <a:off x="14292795" y="594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53496</xdr:rowOff>
    </xdr:from>
    <xdr:to>
      <xdr:col>72</xdr:col>
      <xdr:colOff>38100</xdr:colOff>
      <xdr:row>37</xdr:row>
      <xdr:rowOff>155096</xdr:rowOff>
    </xdr:to>
    <xdr:sp macro="" textlink="">
      <xdr:nvSpPr>
        <xdr:cNvPr id="529" name="楕円 528"/>
        <xdr:cNvSpPr/>
      </xdr:nvSpPr>
      <xdr:spPr>
        <a:xfrm>
          <a:off x="13652500" y="63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173</xdr:rowOff>
    </xdr:from>
    <xdr:ext cx="599010" cy="259045"/>
    <xdr:sp macro="" textlink="">
      <xdr:nvSpPr>
        <xdr:cNvPr id="530" name="テキスト ボックス 529"/>
        <xdr:cNvSpPr txBox="1"/>
      </xdr:nvSpPr>
      <xdr:spPr>
        <a:xfrm>
          <a:off x="13403795" y="617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168577</xdr:rowOff>
    </xdr:from>
    <xdr:to>
      <xdr:col>67</xdr:col>
      <xdr:colOff>101600</xdr:colOff>
      <xdr:row>36</xdr:row>
      <xdr:rowOff>98727</xdr:rowOff>
    </xdr:to>
    <xdr:sp macro="" textlink="">
      <xdr:nvSpPr>
        <xdr:cNvPr id="531" name="楕円 530"/>
        <xdr:cNvSpPr/>
      </xdr:nvSpPr>
      <xdr:spPr>
        <a:xfrm>
          <a:off x="12763500" y="616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115254</xdr:rowOff>
    </xdr:from>
    <xdr:ext cx="599010" cy="259045"/>
    <xdr:sp macro="" textlink="">
      <xdr:nvSpPr>
        <xdr:cNvPr id="532" name="テキスト ボックス 531"/>
        <xdr:cNvSpPr txBox="1"/>
      </xdr:nvSpPr>
      <xdr:spPr>
        <a:xfrm>
          <a:off x="12514795" y="594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63201</xdr:rowOff>
    </xdr:from>
    <xdr:to>
      <xdr:col>85</xdr:col>
      <xdr:colOff>127000</xdr:colOff>
      <xdr:row>77</xdr:row>
      <xdr:rowOff>126609</xdr:rowOff>
    </xdr:to>
    <xdr:cxnSp macro="">
      <xdr:nvCxnSpPr>
        <xdr:cNvPr id="610" name="直線コネクタ 609"/>
        <xdr:cNvCxnSpPr/>
      </xdr:nvCxnSpPr>
      <xdr:spPr>
        <a:xfrm>
          <a:off x="15481300" y="13264851"/>
          <a:ext cx="8382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63201</xdr:rowOff>
    </xdr:from>
    <xdr:to>
      <xdr:col>81</xdr:col>
      <xdr:colOff>50800</xdr:colOff>
      <xdr:row>77</xdr:row>
      <xdr:rowOff>85350</xdr:rowOff>
    </xdr:to>
    <xdr:cxnSp macro="">
      <xdr:nvCxnSpPr>
        <xdr:cNvPr id="613" name="直線コネクタ 612"/>
        <xdr:cNvCxnSpPr/>
      </xdr:nvCxnSpPr>
      <xdr:spPr>
        <a:xfrm flipV="1">
          <a:off x="14592300" y="13264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7775</xdr:rowOff>
    </xdr:from>
    <xdr:to>
      <xdr:col>76</xdr:col>
      <xdr:colOff>114300</xdr:colOff>
      <xdr:row>77</xdr:row>
      <xdr:rowOff>85350</xdr:rowOff>
    </xdr:to>
    <xdr:cxnSp macro="">
      <xdr:nvCxnSpPr>
        <xdr:cNvPr id="616" name="直線コネクタ 615"/>
        <xdr:cNvCxnSpPr/>
      </xdr:nvCxnSpPr>
      <xdr:spPr>
        <a:xfrm>
          <a:off x="13703300" y="13209425"/>
          <a:ext cx="889000" cy="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7548</xdr:rowOff>
    </xdr:from>
    <xdr:to>
      <xdr:col>71</xdr:col>
      <xdr:colOff>177800</xdr:colOff>
      <xdr:row>77</xdr:row>
      <xdr:rowOff>7775</xdr:rowOff>
    </xdr:to>
    <xdr:cxnSp macro="">
      <xdr:nvCxnSpPr>
        <xdr:cNvPr id="619" name="直線コネクタ 618"/>
        <xdr:cNvCxnSpPr/>
      </xdr:nvCxnSpPr>
      <xdr:spPr>
        <a:xfrm>
          <a:off x="12814300" y="13209198"/>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75809</xdr:rowOff>
    </xdr:from>
    <xdr:to>
      <xdr:col>85</xdr:col>
      <xdr:colOff>177800</xdr:colOff>
      <xdr:row>78</xdr:row>
      <xdr:rowOff>5959</xdr:rowOff>
    </xdr:to>
    <xdr:sp macro="" textlink="">
      <xdr:nvSpPr>
        <xdr:cNvPr id="629" name="楕円 628"/>
        <xdr:cNvSpPr/>
      </xdr:nvSpPr>
      <xdr:spPr>
        <a:xfrm>
          <a:off x="162687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54236</xdr:rowOff>
    </xdr:from>
    <xdr:ext cx="599010" cy="259045"/>
    <xdr:sp macro="" textlink="">
      <xdr:nvSpPr>
        <xdr:cNvPr id="630" name="公債費該当値テキスト"/>
        <xdr:cNvSpPr txBox="1"/>
      </xdr:nvSpPr>
      <xdr:spPr>
        <a:xfrm>
          <a:off x="16370300" y="1325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12401</xdr:rowOff>
    </xdr:from>
    <xdr:to>
      <xdr:col>81</xdr:col>
      <xdr:colOff>101600</xdr:colOff>
      <xdr:row>77</xdr:row>
      <xdr:rowOff>114001</xdr:rowOff>
    </xdr:to>
    <xdr:sp macro="" textlink="">
      <xdr:nvSpPr>
        <xdr:cNvPr id="631" name="楕円 630"/>
        <xdr:cNvSpPr/>
      </xdr:nvSpPr>
      <xdr:spPr>
        <a:xfrm>
          <a:off x="15430500" y="132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130528</xdr:rowOff>
    </xdr:from>
    <xdr:ext cx="599010" cy="259045"/>
    <xdr:sp macro="" textlink="">
      <xdr:nvSpPr>
        <xdr:cNvPr id="632" name="テキスト ボックス 631"/>
        <xdr:cNvSpPr txBox="1"/>
      </xdr:nvSpPr>
      <xdr:spPr>
        <a:xfrm>
          <a:off x="15181795" y="129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34550</xdr:rowOff>
    </xdr:from>
    <xdr:to>
      <xdr:col>76</xdr:col>
      <xdr:colOff>165100</xdr:colOff>
      <xdr:row>77</xdr:row>
      <xdr:rowOff>136150</xdr:rowOff>
    </xdr:to>
    <xdr:sp macro="" textlink="">
      <xdr:nvSpPr>
        <xdr:cNvPr id="633" name="楕円 632"/>
        <xdr:cNvSpPr/>
      </xdr:nvSpPr>
      <xdr:spPr>
        <a:xfrm>
          <a:off x="14541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152677</xdr:rowOff>
    </xdr:from>
    <xdr:ext cx="599010" cy="259045"/>
    <xdr:sp macro="" textlink="">
      <xdr:nvSpPr>
        <xdr:cNvPr id="634" name="テキスト ボックス 633"/>
        <xdr:cNvSpPr txBox="1"/>
      </xdr:nvSpPr>
      <xdr:spPr>
        <a:xfrm>
          <a:off x="14292795" y="130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128425</xdr:rowOff>
    </xdr:from>
    <xdr:to>
      <xdr:col>72</xdr:col>
      <xdr:colOff>38100</xdr:colOff>
      <xdr:row>77</xdr:row>
      <xdr:rowOff>58575</xdr:rowOff>
    </xdr:to>
    <xdr:sp macro="" textlink="">
      <xdr:nvSpPr>
        <xdr:cNvPr id="635" name="楕円 634"/>
        <xdr:cNvSpPr/>
      </xdr:nvSpPr>
      <xdr:spPr>
        <a:xfrm>
          <a:off x="13652500" y="131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75102</xdr:rowOff>
    </xdr:from>
    <xdr:ext cx="599010" cy="259045"/>
    <xdr:sp macro="" textlink="">
      <xdr:nvSpPr>
        <xdr:cNvPr id="636" name="テキスト ボックス 635"/>
        <xdr:cNvSpPr txBox="1"/>
      </xdr:nvSpPr>
      <xdr:spPr>
        <a:xfrm>
          <a:off x="13403795" y="1293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128198</xdr:rowOff>
    </xdr:from>
    <xdr:to>
      <xdr:col>67</xdr:col>
      <xdr:colOff>101600</xdr:colOff>
      <xdr:row>77</xdr:row>
      <xdr:rowOff>58348</xdr:rowOff>
    </xdr:to>
    <xdr:sp macro="" textlink="">
      <xdr:nvSpPr>
        <xdr:cNvPr id="637" name="楕円 636"/>
        <xdr:cNvSpPr/>
      </xdr:nvSpPr>
      <xdr:spPr>
        <a:xfrm>
          <a:off x="12763500" y="1315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74875</xdr:rowOff>
    </xdr:from>
    <xdr:ext cx="599010" cy="259045"/>
    <xdr:sp macro="" textlink="">
      <xdr:nvSpPr>
        <xdr:cNvPr id="638" name="テキスト ボックス 637"/>
        <xdr:cNvSpPr txBox="1"/>
      </xdr:nvSpPr>
      <xdr:spPr>
        <a:xfrm>
          <a:off x="12514795" y="1293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34849</xdr:rowOff>
    </xdr:from>
    <xdr:to>
      <xdr:col>85</xdr:col>
      <xdr:colOff>127000</xdr:colOff>
      <xdr:row>99</xdr:row>
      <xdr:rowOff>40111</xdr:rowOff>
    </xdr:to>
    <xdr:cxnSp macro="">
      <xdr:nvCxnSpPr>
        <xdr:cNvPr id="667" name="直線コネクタ 666"/>
        <xdr:cNvCxnSpPr/>
      </xdr:nvCxnSpPr>
      <xdr:spPr>
        <a:xfrm>
          <a:off x="15481300" y="17008399"/>
          <a:ext cx="838200" cy="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34849</xdr:rowOff>
    </xdr:from>
    <xdr:to>
      <xdr:col>81</xdr:col>
      <xdr:colOff>50800</xdr:colOff>
      <xdr:row>99</xdr:row>
      <xdr:rowOff>42024</xdr:rowOff>
    </xdr:to>
    <xdr:cxnSp macro="">
      <xdr:nvCxnSpPr>
        <xdr:cNvPr id="670" name="直線コネクタ 669"/>
        <xdr:cNvCxnSpPr/>
      </xdr:nvCxnSpPr>
      <xdr:spPr>
        <a:xfrm flipV="1">
          <a:off x="14592300" y="17008399"/>
          <a:ext cx="8890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42024</xdr:rowOff>
    </xdr:from>
    <xdr:to>
      <xdr:col>76</xdr:col>
      <xdr:colOff>114300</xdr:colOff>
      <xdr:row>99</xdr:row>
      <xdr:rowOff>42207</xdr:rowOff>
    </xdr:to>
    <xdr:cxnSp macro="">
      <xdr:nvCxnSpPr>
        <xdr:cNvPr id="673" name="直線コネクタ 672"/>
        <xdr:cNvCxnSpPr/>
      </xdr:nvCxnSpPr>
      <xdr:spPr>
        <a:xfrm flipV="1">
          <a:off x="13703300" y="1701557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42207</xdr:rowOff>
    </xdr:from>
    <xdr:to>
      <xdr:col>71</xdr:col>
      <xdr:colOff>177800</xdr:colOff>
      <xdr:row>99</xdr:row>
      <xdr:rowOff>42447</xdr:rowOff>
    </xdr:to>
    <xdr:cxnSp macro="">
      <xdr:nvCxnSpPr>
        <xdr:cNvPr id="676" name="直線コネクタ 675"/>
        <xdr:cNvCxnSpPr/>
      </xdr:nvCxnSpPr>
      <xdr:spPr>
        <a:xfrm flipV="1">
          <a:off x="12814300" y="17015757"/>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160761</xdr:rowOff>
    </xdr:from>
    <xdr:to>
      <xdr:col>85</xdr:col>
      <xdr:colOff>177800</xdr:colOff>
      <xdr:row>99</xdr:row>
      <xdr:rowOff>90911</xdr:rowOff>
    </xdr:to>
    <xdr:sp macro="" textlink="">
      <xdr:nvSpPr>
        <xdr:cNvPr id="686" name="楕円 685"/>
        <xdr:cNvSpPr/>
      </xdr:nvSpPr>
      <xdr:spPr>
        <a:xfrm>
          <a:off x="16268700" y="169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469744" cy="259045"/>
    <xdr:sp macro="" textlink="">
      <xdr:nvSpPr>
        <xdr:cNvPr id="687" name="積立金該当値テキスト"/>
        <xdr:cNvSpPr txBox="1"/>
      </xdr:nvSpPr>
      <xdr:spPr>
        <a:xfrm>
          <a:off x="16370300" y="168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155499</xdr:rowOff>
    </xdr:from>
    <xdr:to>
      <xdr:col>81</xdr:col>
      <xdr:colOff>101600</xdr:colOff>
      <xdr:row>99</xdr:row>
      <xdr:rowOff>85649</xdr:rowOff>
    </xdr:to>
    <xdr:sp macro="" textlink="">
      <xdr:nvSpPr>
        <xdr:cNvPr id="688" name="楕円 687"/>
        <xdr:cNvSpPr/>
      </xdr:nvSpPr>
      <xdr:spPr>
        <a:xfrm>
          <a:off x="15430500" y="169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76776</xdr:rowOff>
    </xdr:from>
    <xdr:ext cx="534377" cy="259045"/>
    <xdr:sp macro="" textlink="">
      <xdr:nvSpPr>
        <xdr:cNvPr id="689" name="テキスト ボックス 688"/>
        <xdr:cNvSpPr txBox="1"/>
      </xdr:nvSpPr>
      <xdr:spPr>
        <a:xfrm>
          <a:off x="15214111" y="170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162674</xdr:rowOff>
    </xdr:from>
    <xdr:to>
      <xdr:col>76</xdr:col>
      <xdr:colOff>165100</xdr:colOff>
      <xdr:row>99</xdr:row>
      <xdr:rowOff>92824</xdr:rowOff>
    </xdr:to>
    <xdr:sp macro="" textlink="">
      <xdr:nvSpPr>
        <xdr:cNvPr id="690" name="楕円 689"/>
        <xdr:cNvSpPr/>
      </xdr:nvSpPr>
      <xdr:spPr>
        <a:xfrm>
          <a:off x="14541500" y="1696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83951</xdr:rowOff>
    </xdr:from>
    <xdr:ext cx="469744" cy="259045"/>
    <xdr:sp macro="" textlink="">
      <xdr:nvSpPr>
        <xdr:cNvPr id="691" name="テキスト ボックス 690"/>
        <xdr:cNvSpPr txBox="1"/>
      </xdr:nvSpPr>
      <xdr:spPr>
        <a:xfrm>
          <a:off x="14357428" y="1705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162857</xdr:rowOff>
    </xdr:from>
    <xdr:to>
      <xdr:col>72</xdr:col>
      <xdr:colOff>38100</xdr:colOff>
      <xdr:row>99</xdr:row>
      <xdr:rowOff>93007</xdr:rowOff>
    </xdr:to>
    <xdr:sp macro="" textlink="">
      <xdr:nvSpPr>
        <xdr:cNvPr id="692" name="楕円 691"/>
        <xdr:cNvSpPr/>
      </xdr:nvSpPr>
      <xdr:spPr>
        <a:xfrm>
          <a:off x="13652500" y="1696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84134</xdr:rowOff>
    </xdr:from>
    <xdr:ext cx="469744" cy="259045"/>
    <xdr:sp macro="" textlink="">
      <xdr:nvSpPr>
        <xdr:cNvPr id="693" name="テキスト ボックス 692"/>
        <xdr:cNvSpPr txBox="1"/>
      </xdr:nvSpPr>
      <xdr:spPr>
        <a:xfrm>
          <a:off x="13468428" y="1705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163097</xdr:rowOff>
    </xdr:from>
    <xdr:to>
      <xdr:col>67</xdr:col>
      <xdr:colOff>101600</xdr:colOff>
      <xdr:row>99</xdr:row>
      <xdr:rowOff>93247</xdr:rowOff>
    </xdr:to>
    <xdr:sp macro="" textlink="">
      <xdr:nvSpPr>
        <xdr:cNvPr id="694" name="楕円 693"/>
        <xdr:cNvSpPr/>
      </xdr:nvSpPr>
      <xdr:spPr>
        <a:xfrm>
          <a:off x="12763500" y="169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84374</xdr:rowOff>
    </xdr:from>
    <xdr:ext cx="469744" cy="259045"/>
    <xdr:sp macro="" textlink="">
      <xdr:nvSpPr>
        <xdr:cNvPr id="695" name="テキスト ボックス 694"/>
        <xdr:cNvSpPr txBox="1"/>
      </xdr:nvSpPr>
      <xdr:spPr>
        <a:xfrm>
          <a:off x="12579428" y="1705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84086</xdr:rowOff>
    </xdr:from>
    <xdr:to>
      <xdr:col>116</xdr:col>
      <xdr:colOff>63500</xdr:colOff>
      <xdr:row>76</xdr:row>
      <xdr:rowOff>100031</xdr:rowOff>
    </xdr:to>
    <xdr:cxnSp macro="">
      <xdr:nvCxnSpPr>
        <xdr:cNvPr id="834" name="直線コネクタ 833"/>
        <xdr:cNvCxnSpPr/>
      </xdr:nvCxnSpPr>
      <xdr:spPr>
        <a:xfrm>
          <a:off x="21323300" y="13114286"/>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84086</xdr:rowOff>
    </xdr:from>
    <xdr:to>
      <xdr:col>111</xdr:col>
      <xdr:colOff>177800</xdr:colOff>
      <xdr:row>76</xdr:row>
      <xdr:rowOff>110720</xdr:rowOff>
    </xdr:to>
    <xdr:cxnSp macro="">
      <xdr:nvCxnSpPr>
        <xdr:cNvPr id="837" name="直線コネクタ 836"/>
        <xdr:cNvCxnSpPr/>
      </xdr:nvCxnSpPr>
      <xdr:spPr>
        <a:xfrm flipV="1">
          <a:off x="20434300" y="13114286"/>
          <a:ext cx="8890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67004</xdr:rowOff>
    </xdr:from>
    <xdr:to>
      <xdr:col>107</xdr:col>
      <xdr:colOff>50800</xdr:colOff>
      <xdr:row>76</xdr:row>
      <xdr:rowOff>110720</xdr:rowOff>
    </xdr:to>
    <xdr:cxnSp macro="">
      <xdr:nvCxnSpPr>
        <xdr:cNvPr id="840" name="直線コネクタ 839"/>
        <xdr:cNvCxnSpPr/>
      </xdr:nvCxnSpPr>
      <xdr:spPr>
        <a:xfrm>
          <a:off x="19545300" y="13097204"/>
          <a:ext cx="889000" cy="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67004</xdr:rowOff>
    </xdr:from>
    <xdr:to>
      <xdr:col>102</xdr:col>
      <xdr:colOff>114300</xdr:colOff>
      <xdr:row>76</xdr:row>
      <xdr:rowOff>76161</xdr:rowOff>
    </xdr:to>
    <xdr:cxnSp macro="">
      <xdr:nvCxnSpPr>
        <xdr:cNvPr id="843" name="直線コネクタ 842"/>
        <xdr:cNvCxnSpPr/>
      </xdr:nvCxnSpPr>
      <xdr:spPr>
        <a:xfrm flipV="1">
          <a:off x="18656300" y="13097204"/>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49231</xdr:rowOff>
    </xdr:from>
    <xdr:to>
      <xdr:col>116</xdr:col>
      <xdr:colOff>114300</xdr:colOff>
      <xdr:row>76</xdr:row>
      <xdr:rowOff>150831</xdr:rowOff>
    </xdr:to>
    <xdr:sp macro="" textlink="">
      <xdr:nvSpPr>
        <xdr:cNvPr id="853" name="楕円 852"/>
        <xdr:cNvSpPr/>
      </xdr:nvSpPr>
      <xdr:spPr>
        <a:xfrm>
          <a:off x="22110700" y="1307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72108</xdr:rowOff>
    </xdr:from>
    <xdr:ext cx="599010" cy="259045"/>
    <xdr:sp macro="" textlink="">
      <xdr:nvSpPr>
        <xdr:cNvPr id="854" name="繰出金該当値テキスト"/>
        <xdr:cNvSpPr txBox="1"/>
      </xdr:nvSpPr>
      <xdr:spPr>
        <a:xfrm>
          <a:off x="22212300" y="1293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33286</xdr:rowOff>
    </xdr:from>
    <xdr:to>
      <xdr:col>112</xdr:col>
      <xdr:colOff>38100</xdr:colOff>
      <xdr:row>76</xdr:row>
      <xdr:rowOff>134886</xdr:rowOff>
    </xdr:to>
    <xdr:sp macro="" textlink="">
      <xdr:nvSpPr>
        <xdr:cNvPr id="855" name="楕円 854"/>
        <xdr:cNvSpPr/>
      </xdr:nvSpPr>
      <xdr:spPr>
        <a:xfrm>
          <a:off x="21272500" y="130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151413</xdr:rowOff>
    </xdr:from>
    <xdr:ext cx="599010" cy="259045"/>
    <xdr:sp macro="" textlink="">
      <xdr:nvSpPr>
        <xdr:cNvPr id="856" name="テキスト ボックス 855"/>
        <xdr:cNvSpPr txBox="1"/>
      </xdr:nvSpPr>
      <xdr:spPr>
        <a:xfrm>
          <a:off x="21023795" y="1283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59920</xdr:rowOff>
    </xdr:from>
    <xdr:to>
      <xdr:col>107</xdr:col>
      <xdr:colOff>101600</xdr:colOff>
      <xdr:row>76</xdr:row>
      <xdr:rowOff>161520</xdr:rowOff>
    </xdr:to>
    <xdr:sp macro="" textlink="">
      <xdr:nvSpPr>
        <xdr:cNvPr id="857" name="楕円 856"/>
        <xdr:cNvSpPr/>
      </xdr:nvSpPr>
      <xdr:spPr>
        <a:xfrm>
          <a:off x="20383500" y="130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6597</xdr:rowOff>
    </xdr:from>
    <xdr:ext cx="599010" cy="259045"/>
    <xdr:sp macro="" textlink="">
      <xdr:nvSpPr>
        <xdr:cNvPr id="858" name="テキスト ボックス 857"/>
        <xdr:cNvSpPr txBox="1"/>
      </xdr:nvSpPr>
      <xdr:spPr>
        <a:xfrm>
          <a:off x="20134795" y="1286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16204</xdr:rowOff>
    </xdr:from>
    <xdr:to>
      <xdr:col>102</xdr:col>
      <xdr:colOff>165100</xdr:colOff>
      <xdr:row>76</xdr:row>
      <xdr:rowOff>117804</xdr:rowOff>
    </xdr:to>
    <xdr:sp macro="" textlink="">
      <xdr:nvSpPr>
        <xdr:cNvPr id="859" name="楕円 858"/>
        <xdr:cNvSpPr/>
      </xdr:nvSpPr>
      <xdr:spPr>
        <a:xfrm>
          <a:off x="19494500" y="130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134330</xdr:rowOff>
    </xdr:from>
    <xdr:ext cx="599010" cy="259045"/>
    <xdr:sp macro="" textlink="">
      <xdr:nvSpPr>
        <xdr:cNvPr id="860" name="テキスト ボックス 859"/>
        <xdr:cNvSpPr txBox="1"/>
      </xdr:nvSpPr>
      <xdr:spPr>
        <a:xfrm>
          <a:off x="19245795" y="128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25361</xdr:rowOff>
    </xdr:from>
    <xdr:to>
      <xdr:col>98</xdr:col>
      <xdr:colOff>38100</xdr:colOff>
      <xdr:row>76</xdr:row>
      <xdr:rowOff>126961</xdr:rowOff>
    </xdr:to>
    <xdr:sp macro="" textlink="">
      <xdr:nvSpPr>
        <xdr:cNvPr id="861" name="楕円 860"/>
        <xdr:cNvSpPr/>
      </xdr:nvSpPr>
      <xdr:spPr>
        <a:xfrm>
          <a:off x="18605500" y="1305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143487</xdr:rowOff>
    </xdr:from>
    <xdr:ext cx="599010" cy="259045"/>
    <xdr:sp macro="" textlink="">
      <xdr:nvSpPr>
        <xdr:cNvPr id="862" name="テキスト ボックス 861"/>
        <xdr:cNvSpPr txBox="1"/>
      </xdr:nvSpPr>
      <xdr:spPr>
        <a:xfrm>
          <a:off x="18356795" y="128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FF"/>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rgbClr val="0000FF"/>
              </a:solidFill>
              <a:latin typeface="ＭＳ Ｐゴシック" panose="020B0600070205080204" pitchFamily="50" charset="-128"/>
              <a:ea typeface="ＭＳ Ｐゴシック" panose="020B0600070205080204" pitchFamily="50" charset="-128"/>
            </a:rPr>
            <a:t>1,800,616</a:t>
          </a:r>
          <a:r>
            <a:rPr kumimoji="1" lang="ja-JP" altLang="en-US" sz="1300">
              <a:solidFill>
                <a:srgbClr val="0000FF"/>
              </a:solidFill>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solidFill>
                <a:srgbClr val="0000FF"/>
              </a:solidFill>
              <a:latin typeface="ＭＳ Ｐゴシック" panose="020B0600070205080204" pitchFamily="50" charset="-128"/>
              <a:ea typeface="ＭＳ Ｐゴシック" panose="020B0600070205080204" pitchFamily="50" charset="-128"/>
            </a:rPr>
            <a:t>92,080</a:t>
          </a:r>
          <a:r>
            <a:rPr kumimoji="1" lang="ja-JP" altLang="en-US" sz="1300">
              <a:solidFill>
                <a:srgbClr val="0000FF"/>
              </a:solidFill>
              <a:latin typeface="ＭＳ Ｐゴシック" panose="020B0600070205080204" pitchFamily="50" charset="-128"/>
              <a:ea typeface="ＭＳ Ｐゴシック" panose="020B0600070205080204" pitchFamily="50" charset="-128"/>
            </a:rPr>
            <a:t>円の減少。その主な要因として、南和広域医療企業団（前・南和広域医療組合）が行う救急病院整備事業に対する負担金の減少、平成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23</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紀伊半島大水害をはじめとする災害復旧事業費の減少が挙げられる。しかしながら、類似団体と比較して一人当たりコストが高い状況となっている。これは、人件費が類似団体平均と比べて非常に高い水準にある他、物件費において様々な業務で電算化が進み、その運用経費が年々増大しているためである。</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救急病院施設等整備事業が平成</a:t>
          </a:r>
          <a:r>
            <a:rPr kumimoji="1" lang="en-US" altLang="ja-JP" sz="1300">
              <a:solidFill>
                <a:srgbClr val="0000FF"/>
              </a:solidFill>
              <a:latin typeface="ＭＳ Ｐゴシック" panose="020B0600070205080204" pitchFamily="50" charset="-128"/>
              <a:ea typeface="ＭＳ Ｐゴシック" panose="020B0600070205080204" pitchFamily="50" charset="-128"/>
            </a:rPr>
            <a:t>29</a:t>
          </a:r>
          <a:r>
            <a:rPr kumimoji="1" lang="ja-JP" altLang="en-US" sz="1300">
              <a:solidFill>
                <a:srgbClr val="0000FF"/>
              </a:solidFill>
              <a:latin typeface="ＭＳ Ｐゴシック" panose="020B0600070205080204" pitchFamily="50" charset="-128"/>
              <a:ea typeface="ＭＳ Ｐゴシック" panose="020B0600070205080204" pitchFamily="50" charset="-128"/>
            </a:rPr>
            <a:t>年度に完了したが、今後、さくら広域環境衛生組合が行うごみ処理整備事業に対する負担金、公共施設等老朽化対策のための経費等が必要となる見込みであることから、今後もコスト減少は期待できない。</a:t>
          </a:r>
        </a:p>
        <a:p>
          <a:r>
            <a:rPr kumimoji="1" lang="ja-JP" altLang="en-US" sz="1300">
              <a:solidFill>
                <a:srgbClr val="0000FF"/>
              </a:solidFill>
              <a:latin typeface="ＭＳ Ｐゴシック" panose="020B0600070205080204" pitchFamily="50" charset="-128"/>
              <a:ea typeface="ＭＳ Ｐゴシック" panose="020B0600070205080204" pitchFamily="50" charset="-128"/>
            </a:rPr>
            <a:t>　この先、今まで以上にさまざまな経費の縮減に努める必要がある。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737
732
47.70
1,386,522
1,327,054
49,304
731,803
1,220,566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131216</xdr:rowOff>
    </xdr:from>
    <xdr:to>
      <xdr:col>24</xdr:col>
      <xdr:colOff>63500</xdr:colOff>
      <xdr:row>36</xdr:row>
      <xdr:rowOff>2997</xdr:rowOff>
    </xdr:to>
    <xdr:cxnSp macro="">
      <xdr:nvCxnSpPr>
        <xdr:cNvPr id="60" name="直線コネクタ 59"/>
        <xdr:cNvCxnSpPr/>
      </xdr:nvCxnSpPr>
      <xdr:spPr>
        <a:xfrm flipV="1">
          <a:off x="3797300" y="6131966"/>
          <a:ext cx="8382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124651</xdr:rowOff>
    </xdr:from>
    <xdr:to>
      <xdr:col>19</xdr:col>
      <xdr:colOff>177800</xdr:colOff>
      <xdr:row>36</xdr:row>
      <xdr:rowOff>2997</xdr:rowOff>
    </xdr:to>
    <xdr:cxnSp macro="">
      <xdr:nvCxnSpPr>
        <xdr:cNvPr id="63" name="直線コネクタ 62"/>
        <xdr:cNvCxnSpPr/>
      </xdr:nvCxnSpPr>
      <xdr:spPr>
        <a:xfrm>
          <a:off x="2908300" y="6125401"/>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121729</xdr:rowOff>
    </xdr:from>
    <xdr:to>
      <xdr:col>15</xdr:col>
      <xdr:colOff>50800</xdr:colOff>
      <xdr:row>35</xdr:row>
      <xdr:rowOff>124651</xdr:rowOff>
    </xdr:to>
    <xdr:cxnSp macro="">
      <xdr:nvCxnSpPr>
        <xdr:cNvPr id="66" name="直線コネクタ 65"/>
        <xdr:cNvCxnSpPr/>
      </xdr:nvCxnSpPr>
      <xdr:spPr>
        <a:xfrm>
          <a:off x="2019300" y="6122479"/>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121729</xdr:rowOff>
    </xdr:from>
    <xdr:to>
      <xdr:col>10</xdr:col>
      <xdr:colOff>114300</xdr:colOff>
      <xdr:row>36</xdr:row>
      <xdr:rowOff>7125</xdr:rowOff>
    </xdr:to>
    <xdr:cxnSp macro="">
      <xdr:nvCxnSpPr>
        <xdr:cNvPr id="69" name="直線コネクタ 68"/>
        <xdr:cNvCxnSpPr/>
      </xdr:nvCxnSpPr>
      <xdr:spPr>
        <a:xfrm flipV="1">
          <a:off x="1130300" y="6122479"/>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80416</xdr:rowOff>
    </xdr:from>
    <xdr:to>
      <xdr:col>24</xdr:col>
      <xdr:colOff>114300</xdr:colOff>
      <xdr:row>36</xdr:row>
      <xdr:rowOff>10566</xdr:rowOff>
    </xdr:to>
    <xdr:sp macro="" textlink="">
      <xdr:nvSpPr>
        <xdr:cNvPr id="79" name="楕円 78"/>
        <xdr:cNvSpPr/>
      </xdr:nvSpPr>
      <xdr:spPr>
        <a:xfrm>
          <a:off x="4584700" y="60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103293</xdr:rowOff>
    </xdr:from>
    <xdr:ext cx="534377" cy="259045"/>
    <xdr:sp macro="" textlink="">
      <xdr:nvSpPr>
        <xdr:cNvPr id="80" name="議会費該当値テキスト"/>
        <xdr:cNvSpPr txBox="1"/>
      </xdr:nvSpPr>
      <xdr:spPr>
        <a:xfrm>
          <a:off x="4686300" y="59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123647</xdr:rowOff>
    </xdr:from>
    <xdr:to>
      <xdr:col>20</xdr:col>
      <xdr:colOff>38100</xdr:colOff>
      <xdr:row>36</xdr:row>
      <xdr:rowOff>53797</xdr:rowOff>
    </xdr:to>
    <xdr:sp macro="" textlink="">
      <xdr:nvSpPr>
        <xdr:cNvPr id="81" name="楕円 80"/>
        <xdr:cNvSpPr/>
      </xdr:nvSpPr>
      <xdr:spPr>
        <a:xfrm>
          <a:off x="3746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70324</xdr:rowOff>
    </xdr:from>
    <xdr:ext cx="534377" cy="259045"/>
    <xdr:sp macro="" textlink="">
      <xdr:nvSpPr>
        <xdr:cNvPr id="82" name="テキスト ボックス 81"/>
        <xdr:cNvSpPr txBox="1"/>
      </xdr:nvSpPr>
      <xdr:spPr>
        <a:xfrm>
          <a:off x="3530111" y="589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73851</xdr:rowOff>
    </xdr:from>
    <xdr:to>
      <xdr:col>15</xdr:col>
      <xdr:colOff>101600</xdr:colOff>
      <xdr:row>36</xdr:row>
      <xdr:rowOff>4001</xdr:rowOff>
    </xdr:to>
    <xdr:sp macro="" textlink="">
      <xdr:nvSpPr>
        <xdr:cNvPr id="83" name="楕円 82"/>
        <xdr:cNvSpPr/>
      </xdr:nvSpPr>
      <xdr:spPr>
        <a:xfrm>
          <a:off x="2857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20528</xdr:rowOff>
    </xdr:from>
    <xdr:ext cx="534377" cy="259045"/>
    <xdr:sp macro="" textlink="">
      <xdr:nvSpPr>
        <xdr:cNvPr id="84" name="テキスト ボックス 83"/>
        <xdr:cNvSpPr txBox="1"/>
      </xdr:nvSpPr>
      <xdr:spPr>
        <a:xfrm>
          <a:off x="2641111" y="5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70929</xdr:rowOff>
    </xdr:from>
    <xdr:to>
      <xdr:col>10</xdr:col>
      <xdr:colOff>165100</xdr:colOff>
      <xdr:row>36</xdr:row>
      <xdr:rowOff>1079</xdr:rowOff>
    </xdr:to>
    <xdr:sp macro="" textlink="">
      <xdr:nvSpPr>
        <xdr:cNvPr id="85" name="楕円 84"/>
        <xdr:cNvSpPr/>
      </xdr:nvSpPr>
      <xdr:spPr>
        <a:xfrm>
          <a:off x="1968500" y="60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17606</xdr:rowOff>
    </xdr:from>
    <xdr:ext cx="534377" cy="259045"/>
    <xdr:sp macro="" textlink="">
      <xdr:nvSpPr>
        <xdr:cNvPr id="86" name="テキスト ボックス 85"/>
        <xdr:cNvSpPr txBox="1"/>
      </xdr:nvSpPr>
      <xdr:spPr>
        <a:xfrm>
          <a:off x="1752111" y="58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127775</xdr:rowOff>
    </xdr:from>
    <xdr:to>
      <xdr:col>6</xdr:col>
      <xdr:colOff>38100</xdr:colOff>
      <xdr:row>36</xdr:row>
      <xdr:rowOff>57925</xdr:rowOff>
    </xdr:to>
    <xdr:sp macro="" textlink="">
      <xdr:nvSpPr>
        <xdr:cNvPr id="87" name="楕円 86"/>
        <xdr:cNvSpPr/>
      </xdr:nvSpPr>
      <xdr:spPr>
        <a:xfrm>
          <a:off x="1079500" y="61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74452</xdr:rowOff>
    </xdr:from>
    <xdr:ext cx="534377" cy="259045"/>
    <xdr:sp macro="" textlink="">
      <xdr:nvSpPr>
        <xdr:cNvPr id="88" name="テキスト ボックス 87"/>
        <xdr:cNvSpPr txBox="1"/>
      </xdr:nvSpPr>
      <xdr:spPr>
        <a:xfrm>
          <a:off x="863111" y="59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54670</xdr:rowOff>
    </xdr:from>
    <xdr:to>
      <xdr:col>24</xdr:col>
      <xdr:colOff>63500</xdr:colOff>
      <xdr:row>58</xdr:row>
      <xdr:rowOff>72037</xdr:rowOff>
    </xdr:to>
    <xdr:cxnSp macro="">
      <xdr:nvCxnSpPr>
        <xdr:cNvPr id="117" name="直線コネクタ 116"/>
        <xdr:cNvCxnSpPr/>
      </xdr:nvCxnSpPr>
      <xdr:spPr>
        <a:xfrm>
          <a:off x="3797300" y="9998770"/>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54670</xdr:rowOff>
    </xdr:from>
    <xdr:to>
      <xdr:col>19</xdr:col>
      <xdr:colOff>177800</xdr:colOff>
      <xdr:row>58</xdr:row>
      <xdr:rowOff>74009</xdr:rowOff>
    </xdr:to>
    <xdr:cxnSp macro="">
      <xdr:nvCxnSpPr>
        <xdr:cNvPr id="120" name="直線コネクタ 119"/>
        <xdr:cNvCxnSpPr/>
      </xdr:nvCxnSpPr>
      <xdr:spPr>
        <a:xfrm flipV="1">
          <a:off x="2908300" y="9998770"/>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74009</xdr:rowOff>
    </xdr:from>
    <xdr:to>
      <xdr:col>15</xdr:col>
      <xdr:colOff>50800</xdr:colOff>
      <xdr:row>58</xdr:row>
      <xdr:rowOff>108589</xdr:rowOff>
    </xdr:to>
    <xdr:cxnSp macro="">
      <xdr:nvCxnSpPr>
        <xdr:cNvPr id="123" name="直線コネクタ 122"/>
        <xdr:cNvCxnSpPr/>
      </xdr:nvCxnSpPr>
      <xdr:spPr>
        <a:xfrm flipV="1">
          <a:off x="2019300" y="10018109"/>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108589</xdr:rowOff>
    </xdr:from>
    <xdr:to>
      <xdr:col>10</xdr:col>
      <xdr:colOff>114300</xdr:colOff>
      <xdr:row>58</xdr:row>
      <xdr:rowOff>121834</xdr:rowOff>
    </xdr:to>
    <xdr:cxnSp macro="">
      <xdr:nvCxnSpPr>
        <xdr:cNvPr id="126" name="直線コネクタ 125"/>
        <xdr:cNvCxnSpPr/>
      </xdr:nvCxnSpPr>
      <xdr:spPr>
        <a:xfrm flipV="1">
          <a:off x="1130300" y="10052689"/>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21237</xdr:rowOff>
    </xdr:from>
    <xdr:to>
      <xdr:col>24</xdr:col>
      <xdr:colOff>114300</xdr:colOff>
      <xdr:row>58</xdr:row>
      <xdr:rowOff>122837</xdr:rowOff>
    </xdr:to>
    <xdr:sp macro="" textlink="">
      <xdr:nvSpPr>
        <xdr:cNvPr id="136" name="楕円 135"/>
        <xdr:cNvSpPr/>
      </xdr:nvSpPr>
      <xdr:spPr>
        <a:xfrm>
          <a:off x="4584700" y="9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152064</xdr:rowOff>
    </xdr:from>
    <xdr:ext cx="599010" cy="259045"/>
    <xdr:sp macro="" textlink="">
      <xdr:nvSpPr>
        <xdr:cNvPr id="137" name="総務費該当値テキスト"/>
        <xdr:cNvSpPr txBox="1"/>
      </xdr:nvSpPr>
      <xdr:spPr>
        <a:xfrm>
          <a:off x="4686300" y="97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3870</xdr:rowOff>
    </xdr:from>
    <xdr:to>
      <xdr:col>20</xdr:col>
      <xdr:colOff>38100</xdr:colOff>
      <xdr:row>58</xdr:row>
      <xdr:rowOff>105470</xdr:rowOff>
    </xdr:to>
    <xdr:sp macro="" textlink="">
      <xdr:nvSpPr>
        <xdr:cNvPr id="138" name="楕円 137"/>
        <xdr:cNvSpPr/>
      </xdr:nvSpPr>
      <xdr:spPr>
        <a:xfrm>
          <a:off x="3746500" y="99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121997</xdr:rowOff>
    </xdr:from>
    <xdr:ext cx="599010" cy="259045"/>
    <xdr:sp macro="" textlink="">
      <xdr:nvSpPr>
        <xdr:cNvPr id="139" name="テキスト ボックス 138"/>
        <xdr:cNvSpPr txBox="1"/>
      </xdr:nvSpPr>
      <xdr:spPr>
        <a:xfrm>
          <a:off x="3497795" y="97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23209</xdr:rowOff>
    </xdr:from>
    <xdr:to>
      <xdr:col>15</xdr:col>
      <xdr:colOff>101600</xdr:colOff>
      <xdr:row>58</xdr:row>
      <xdr:rowOff>124809</xdr:rowOff>
    </xdr:to>
    <xdr:sp macro="" textlink="">
      <xdr:nvSpPr>
        <xdr:cNvPr id="140" name="楕円 139"/>
        <xdr:cNvSpPr/>
      </xdr:nvSpPr>
      <xdr:spPr>
        <a:xfrm>
          <a:off x="2857500" y="9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115936</xdr:rowOff>
    </xdr:from>
    <xdr:ext cx="599010" cy="259045"/>
    <xdr:sp macro="" textlink="">
      <xdr:nvSpPr>
        <xdr:cNvPr id="141" name="テキスト ボックス 140"/>
        <xdr:cNvSpPr txBox="1"/>
      </xdr:nvSpPr>
      <xdr:spPr>
        <a:xfrm>
          <a:off x="2608795" y="1006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57789</xdr:rowOff>
    </xdr:from>
    <xdr:to>
      <xdr:col>10</xdr:col>
      <xdr:colOff>165100</xdr:colOff>
      <xdr:row>58</xdr:row>
      <xdr:rowOff>159389</xdr:rowOff>
    </xdr:to>
    <xdr:sp macro="" textlink="">
      <xdr:nvSpPr>
        <xdr:cNvPr id="142" name="楕円 141"/>
        <xdr:cNvSpPr/>
      </xdr:nvSpPr>
      <xdr:spPr>
        <a:xfrm>
          <a:off x="1968500" y="100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4466</xdr:rowOff>
    </xdr:from>
    <xdr:ext cx="599010" cy="259045"/>
    <xdr:sp macro="" textlink="">
      <xdr:nvSpPr>
        <xdr:cNvPr id="143" name="テキスト ボックス 142"/>
        <xdr:cNvSpPr txBox="1"/>
      </xdr:nvSpPr>
      <xdr:spPr>
        <a:xfrm>
          <a:off x="1719795" y="977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71034</xdr:rowOff>
    </xdr:from>
    <xdr:to>
      <xdr:col>6</xdr:col>
      <xdr:colOff>38100</xdr:colOff>
      <xdr:row>59</xdr:row>
      <xdr:rowOff>1184</xdr:rowOff>
    </xdr:to>
    <xdr:sp macro="" textlink="">
      <xdr:nvSpPr>
        <xdr:cNvPr id="144" name="楕円 143"/>
        <xdr:cNvSpPr/>
      </xdr:nvSpPr>
      <xdr:spPr>
        <a:xfrm>
          <a:off x="1079500" y="100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163761</xdr:rowOff>
    </xdr:from>
    <xdr:ext cx="599010" cy="259045"/>
    <xdr:sp macro="" textlink="">
      <xdr:nvSpPr>
        <xdr:cNvPr id="145" name="テキスト ボックス 144"/>
        <xdr:cNvSpPr txBox="1"/>
      </xdr:nvSpPr>
      <xdr:spPr>
        <a:xfrm>
          <a:off x="830795" y="1010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18160</xdr:rowOff>
    </xdr:from>
    <xdr:to>
      <xdr:col>24</xdr:col>
      <xdr:colOff>63500</xdr:colOff>
      <xdr:row>77</xdr:row>
      <xdr:rowOff>26744</xdr:rowOff>
    </xdr:to>
    <xdr:cxnSp macro="">
      <xdr:nvCxnSpPr>
        <xdr:cNvPr id="174" name="直線コネクタ 173"/>
        <xdr:cNvCxnSpPr/>
      </xdr:nvCxnSpPr>
      <xdr:spPr>
        <a:xfrm flipV="1">
          <a:off x="3797300" y="13219810"/>
          <a:ext cx="8382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26744</xdr:rowOff>
    </xdr:from>
    <xdr:to>
      <xdr:col>19</xdr:col>
      <xdr:colOff>177800</xdr:colOff>
      <xdr:row>77</xdr:row>
      <xdr:rowOff>42577</xdr:rowOff>
    </xdr:to>
    <xdr:cxnSp macro="">
      <xdr:nvCxnSpPr>
        <xdr:cNvPr id="177" name="直線コネクタ 176"/>
        <xdr:cNvCxnSpPr/>
      </xdr:nvCxnSpPr>
      <xdr:spPr>
        <a:xfrm flipV="1">
          <a:off x="2908300" y="13228394"/>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42577</xdr:rowOff>
    </xdr:from>
    <xdr:to>
      <xdr:col>15</xdr:col>
      <xdr:colOff>50800</xdr:colOff>
      <xdr:row>77</xdr:row>
      <xdr:rowOff>67613</xdr:rowOff>
    </xdr:to>
    <xdr:cxnSp macro="">
      <xdr:nvCxnSpPr>
        <xdr:cNvPr id="180" name="直線コネクタ 179"/>
        <xdr:cNvCxnSpPr/>
      </xdr:nvCxnSpPr>
      <xdr:spPr>
        <a:xfrm flipV="1">
          <a:off x="2019300" y="13244227"/>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95238</xdr:rowOff>
    </xdr:from>
    <xdr:ext cx="599010" cy="259045"/>
    <xdr:sp macro="" textlink="">
      <xdr:nvSpPr>
        <xdr:cNvPr id="182" name="テキスト ボックス 181"/>
        <xdr:cNvSpPr txBox="1"/>
      </xdr:nvSpPr>
      <xdr:spPr>
        <a:xfrm>
          <a:off x="2608795" y="132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67613</xdr:rowOff>
    </xdr:from>
    <xdr:to>
      <xdr:col>10</xdr:col>
      <xdr:colOff>114300</xdr:colOff>
      <xdr:row>77</xdr:row>
      <xdr:rowOff>116720</xdr:rowOff>
    </xdr:to>
    <xdr:cxnSp macro="">
      <xdr:nvCxnSpPr>
        <xdr:cNvPr id="183" name="直線コネクタ 182"/>
        <xdr:cNvCxnSpPr/>
      </xdr:nvCxnSpPr>
      <xdr:spPr>
        <a:xfrm flipV="1">
          <a:off x="1130300" y="13269263"/>
          <a:ext cx="889000" cy="4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138810</xdr:rowOff>
    </xdr:from>
    <xdr:to>
      <xdr:col>24</xdr:col>
      <xdr:colOff>114300</xdr:colOff>
      <xdr:row>77</xdr:row>
      <xdr:rowOff>68960</xdr:rowOff>
    </xdr:to>
    <xdr:sp macro="" textlink="">
      <xdr:nvSpPr>
        <xdr:cNvPr id="193" name="楕円 192"/>
        <xdr:cNvSpPr/>
      </xdr:nvSpPr>
      <xdr:spPr>
        <a:xfrm>
          <a:off x="4584700" y="131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161687</xdr:rowOff>
    </xdr:from>
    <xdr:ext cx="599010" cy="259045"/>
    <xdr:sp macro="" textlink="">
      <xdr:nvSpPr>
        <xdr:cNvPr id="194" name="民生費該当値テキスト"/>
        <xdr:cNvSpPr txBox="1"/>
      </xdr:nvSpPr>
      <xdr:spPr>
        <a:xfrm>
          <a:off x="4686300" y="1302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147394</xdr:rowOff>
    </xdr:from>
    <xdr:to>
      <xdr:col>20</xdr:col>
      <xdr:colOff>38100</xdr:colOff>
      <xdr:row>77</xdr:row>
      <xdr:rowOff>77544</xdr:rowOff>
    </xdr:to>
    <xdr:sp macro="" textlink="">
      <xdr:nvSpPr>
        <xdr:cNvPr id="195" name="楕円 194"/>
        <xdr:cNvSpPr/>
      </xdr:nvSpPr>
      <xdr:spPr>
        <a:xfrm>
          <a:off x="3746500" y="131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94070</xdr:rowOff>
    </xdr:from>
    <xdr:ext cx="599010" cy="259045"/>
    <xdr:sp macro="" textlink="">
      <xdr:nvSpPr>
        <xdr:cNvPr id="196" name="テキスト ボックス 195"/>
        <xdr:cNvSpPr txBox="1"/>
      </xdr:nvSpPr>
      <xdr:spPr>
        <a:xfrm>
          <a:off x="3497795" y="1295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163227</xdr:rowOff>
    </xdr:from>
    <xdr:to>
      <xdr:col>15</xdr:col>
      <xdr:colOff>101600</xdr:colOff>
      <xdr:row>77</xdr:row>
      <xdr:rowOff>93377</xdr:rowOff>
    </xdr:to>
    <xdr:sp macro="" textlink="">
      <xdr:nvSpPr>
        <xdr:cNvPr id="197" name="楕円 196"/>
        <xdr:cNvSpPr/>
      </xdr:nvSpPr>
      <xdr:spPr>
        <a:xfrm>
          <a:off x="2857500" y="131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109903</xdr:rowOff>
    </xdr:from>
    <xdr:ext cx="599010" cy="259045"/>
    <xdr:sp macro="" textlink="">
      <xdr:nvSpPr>
        <xdr:cNvPr id="198" name="テキスト ボックス 197"/>
        <xdr:cNvSpPr txBox="1"/>
      </xdr:nvSpPr>
      <xdr:spPr>
        <a:xfrm>
          <a:off x="2608795" y="129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16813</xdr:rowOff>
    </xdr:from>
    <xdr:to>
      <xdr:col>10</xdr:col>
      <xdr:colOff>165100</xdr:colOff>
      <xdr:row>77</xdr:row>
      <xdr:rowOff>118413</xdr:rowOff>
    </xdr:to>
    <xdr:sp macro="" textlink="">
      <xdr:nvSpPr>
        <xdr:cNvPr id="199" name="楕円 198"/>
        <xdr:cNvSpPr/>
      </xdr:nvSpPr>
      <xdr:spPr>
        <a:xfrm>
          <a:off x="1968500" y="132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134940</xdr:rowOff>
    </xdr:from>
    <xdr:ext cx="599010" cy="259045"/>
    <xdr:sp macro="" textlink="">
      <xdr:nvSpPr>
        <xdr:cNvPr id="200" name="テキスト ボックス 199"/>
        <xdr:cNvSpPr txBox="1"/>
      </xdr:nvSpPr>
      <xdr:spPr>
        <a:xfrm>
          <a:off x="1719795" y="1299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65920</xdr:rowOff>
    </xdr:from>
    <xdr:to>
      <xdr:col>6</xdr:col>
      <xdr:colOff>38100</xdr:colOff>
      <xdr:row>77</xdr:row>
      <xdr:rowOff>167520</xdr:rowOff>
    </xdr:to>
    <xdr:sp macro="" textlink="">
      <xdr:nvSpPr>
        <xdr:cNvPr id="201" name="楕円 200"/>
        <xdr:cNvSpPr/>
      </xdr:nvSpPr>
      <xdr:spPr>
        <a:xfrm>
          <a:off x="1079500" y="132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12597</xdr:rowOff>
    </xdr:from>
    <xdr:ext cx="599010" cy="259045"/>
    <xdr:sp macro="" textlink="">
      <xdr:nvSpPr>
        <xdr:cNvPr id="202" name="テキスト ボックス 201"/>
        <xdr:cNvSpPr txBox="1"/>
      </xdr:nvSpPr>
      <xdr:spPr>
        <a:xfrm>
          <a:off x="830795" y="130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122515</xdr:rowOff>
    </xdr:from>
    <xdr:to>
      <xdr:col>24</xdr:col>
      <xdr:colOff>63500</xdr:colOff>
      <xdr:row>97</xdr:row>
      <xdr:rowOff>62240</xdr:rowOff>
    </xdr:to>
    <xdr:cxnSp macro="">
      <xdr:nvCxnSpPr>
        <xdr:cNvPr id="231" name="直線コネクタ 230"/>
        <xdr:cNvCxnSpPr/>
      </xdr:nvCxnSpPr>
      <xdr:spPr>
        <a:xfrm>
          <a:off x="3797300" y="16581715"/>
          <a:ext cx="838200" cy="1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127639</xdr:rowOff>
    </xdr:from>
    <xdr:to>
      <xdr:col>19</xdr:col>
      <xdr:colOff>177800</xdr:colOff>
      <xdr:row>96</xdr:row>
      <xdr:rowOff>122515</xdr:rowOff>
    </xdr:to>
    <xdr:cxnSp macro="">
      <xdr:nvCxnSpPr>
        <xdr:cNvPr id="234" name="直線コネクタ 233"/>
        <xdr:cNvCxnSpPr/>
      </xdr:nvCxnSpPr>
      <xdr:spPr>
        <a:xfrm>
          <a:off x="2908300" y="16415389"/>
          <a:ext cx="889000" cy="1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127639</xdr:rowOff>
    </xdr:from>
    <xdr:to>
      <xdr:col>15</xdr:col>
      <xdr:colOff>50800</xdr:colOff>
      <xdr:row>96</xdr:row>
      <xdr:rowOff>165943</xdr:rowOff>
    </xdr:to>
    <xdr:cxnSp macro="">
      <xdr:nvCxnSpPr>
        <xdr:cNvPr id="237" name="直線コネクタ 236"/>
        <xdr:cNvCxnSpPr/>
      </xdr:nvCxnSpPr>
      <xdr:spPr>
        <a:xfrm flipV="1">
          <a:off x="2019300" y="16415389"/>
          <a:ext cx="889000" cy="20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165943</xdr:rowOff>
    </xdr:from>
    <xdr:to>
      <xdr:col>10</xdr:col>
      <xdr:colOff>114300</xdr:colOff>
      <xdr:row>97</xdr:row>
      <xdr:rowOff>81696</xdr:rowOff>
    </xdr:to>
    <xdr:cxnSp macro="">
      <xdr:nvCxnSpPr>
        <xdr:cNvPr id="240" name="直線コネクタ 239"/>
        <xdr:cNvCxnSpPr/>
      </xdr:nvCxnSpPr>
      <xdr:spPr>
        <a:xfrm flipV="1">
          <a:off x="1130300" y="16625143"/>
          <a:ext cx="889000" cy="8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11440</xdr:rowOff>
    </xdr:from>
    <xdr:to>
      <xdr:col>24</xdr:col>
      <xdr:colOff>114300</xdr:colOff>
      <xdr:row>97</xdr:row>
      <xdr:rowOff>113040</xdr:rowOff>
    </xdr:to>
    <xdr:sp macro="" textlink="">
      <xdr:nvSpPr>
        <xdr:cNvPr id="250" name="楕円 249"/>
        <xdr:cNvSpPr/>
      </xdr:nvSpPr>
      <xdr:spPr>
        <a:xfrm>
          <a:off x="4584700" y="1664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34317</xdr:rowOff>
    </xdr:from>
    <xdr:ext cx="599010" cy="259045"/>
    <xdr:sp macro="" textlink="">
      <xdr:nvSpPr>
        <xdr:cNvPr id="251" name="衛生費該当値テキスト"/>
        <xdr:cNvSpPr txBox="1"/>
      </xdr:nvSpPr>
      <xdr:spPr>
        <a:xfrm>
          <a:off x="4686300" y="1649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71715</xdr:rowOff>
    </xdr:from>
    <xdr:to>
      <xdr:col>20</xdr:col>
      <xdr:colOff>38100</xdr:colOff>
      <xdr:row>97</xdr:row>
      <xdr:rowOff>1865</xdr:rowOff>
    </xdr:to>
    <xdr:sp macro="" textlink="">
      <xdr:nvSpPr>
        <xdr:cNvPr id="252" name="楕円 251"/>
        <xdr:cNvSpPr/>
      </xdr:nvSpPr>
      <xdr:spPr>
        <a:xfrm>
          <a:off x="3746500" y="165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18392</xdr:rowOff>
    </xdr:from>
    <xdr:ext cx="599010" cy="259045"/>
    <xdr:sp macro="" textlink="">
      <xdr:nvSpPr>
        <xdr:cNvPr id="253" name="テキスト ボックス 252"/>
        <xdr:cNvSpPr txBox="1"/>
      </xdr:nvSpPr>
      <xdr:spPr>
        <a:xfrm>
          <a:off x="3497795" y="1630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76839</xdr:rowOff>
    </xdr:from>
    <xdr:to>
      <xdr:col>15</xdr:col>
      <xdr:colOff>101600</xdr:colOff>
      <xdr:row>96</xdr:row>
      <xdr:rowOff>6989</xdr:rowOff>
    </xdr:to>
    <xdr:sp macro="" textlink="">
      <xdr:nvSpPr>
        <xdr:cNvPr id="254" name="楕円 253"/>
        <xdr:cNvSpPr/>
      </xdr:nvSpPr>
      <xdr:spPr>
        <a:xfrm>
          <a:off x="2857500" y="1636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23516</xdr:rowOff>
    </xdr:from>
    <xdr:ext cx="599010" cy="259045"/>
    <xdr:sp macro="" textlink="">
      <xdr:nvSpPr>
        <xdr:cNvPr id="255" name="テキスト ボックス 254"/>
        <xdr:cNvSpPr txBox="1"/>
      </xdr:nvSpPr>
      <xdr:spPr>
        <a:xfrm>
          <a:off x="2608795" y="1613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115143</xdr:rowOff>
    </xdr:from>
    <xdr:to>
      <xdr:col>10</xdr:col>
      <xdr:colOff>165100</xdr:colOff>
      <xdr:row>97</xdr:row>
      <xdr:rowOff>45293</xdr:rowOff>
    </xdr:to>
    <xdr:sp macro="" textlink="">
      <xdr:nvSpPr>
        <xdr:cNvPr id="256" name="楕円 255"/>
        <xdr:cNvSpPr/>
      </xdr:nvSpPr>
      <xdr:spPr>
        <a:xfrm>
          <a:off x="1968500" y="165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61820</xdr:rowOff>
    </xdr:from>
    <xdr:ext cx="599010" cy="259045"/>
    <xdr:sp macro="" textlink="">
      <xdr:nvSpPr>
        <xdr:cNvPr id="257" name="テキスト ボックス 256"/>
        <xdr:cNvSpPr txBox="1"/>
      </xdr:nvSpPr>
      <xdr:spPr>
        <a:xfrm>
          <a:off x="1719795" y="1634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30896</xdr:rowOff>
    </xdr:from>
    <xdr:to>
      <xdr:col>6</xdr:col>
      <xdr:colOff>38100</xdr:colOff>
      <xdr:row>97</xdr:row>
      <xdr:rowOff>132496</xdr:rowOff>
    </xdr:to>
    <xdr:sp macro="" textlink="">
      <xdr:nvSpPr>
        <xdr:cNvPr id="258" name="楕円 257"/>
        <xdr:cNvSpPr/>
      </xdr:nvSpPr>
      <xdr:spPr>
        <a:xfrm>
          <a:off x="1079500" y="166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149023</xdr:rowOff>
    </xdr:from>
    <xdr:ext cx="599010" cy="259045"/>
    <xdr:sp macro="" textlink="">
      <xdr:nvSpPr>
        <xdr:cNvPr id="259" name="テキスト ボックス 258"/>
        <xdr:cNvSpPr txBox="1"/>
      </xdr:nvSpPr>
      <xdr:spPr>
        <a:xfrm>
          <a:off x="830795" y="164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53436</xdr:rowOff>
    </xdr:from>
    <xdr:to>
      <xdr:col>55</xdr:col>
      <xdr:colOff>0</xdr:colOff>
      <xdr:row>39</xdr:row>
      <xdr:rowOff>60751</xdr:rowOff>
    </xdr:to>
    <xdr:cxnSp macro="">
      <xdr:nvCxnSpPr>
        <xdr:cNvPr id="290" name="直線コネクタ 289"/>
        <xdr:cNvCxnSpPr/>
      </xdr:nvCxnSpPr>
      <xdr:spPr>
        <a:xfrm>
          <a:off x="9639300" y="6739986"/>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168956</xdr:rowOff>
    </xdr:from>
    <xdr:ext cx="469744" cy="259045"/>
    <xdr:sp macro="" textlink="">
      <xdr:nvSpPr>
        <xdr:cNvPr id="291" name="労働費平均値テキスト"/>
        <xdr:cNvSpPr txBox="1"/>
      </xdr:nvSpPr>
      <xdr:spPr>
        <a:xfrm>
          <a:off x="10528300" y="6684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53436</xdr:rowOff>
    </xdr:from>
    <xdr:to>
      <xdr:col>50</xdr:col>
      <xdr:colOff>114300</xdr:colOff>
      <xdr:row>39</xdr:row>
      <xdr:rowOff>53485</xdr:rowOff>
    </xdr:to>
    <xdr:cxnSp macro="">
      <xdr:nvCxnSpPr>
        <xdr:cNvPr id="293" name="直線コネクタ 292"/>
        <xdr:cNvCxnSpPr/>
      </xdr:nvCxnSpPr>
      <xdr:spPr>
        <a:xfrm flipV="1">
          <a:off x="8750300" y="6739986"/>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106744</xdr:rowOff>
    </xdr:from>
    <xdr:ext cx="469744" cy="259045"/>
    <xdr:sp macro="" textlink="">
      <xdr:nvSpPr>
        <xdr:cNvPr id="295" name="テキスト ボックス 294"/>
        <xdr:cNvSpPr txBox="1"/>
      </xdr:nvSpPr>
      <xdr:spPr>
        <a:xfrm>
          <a:off x="9404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53485</xdr:rowOff>
    </xdr:from>
    <xdr:to>
      <xdr:col>45</xdr:col>
      <xdr:colOff>177800</xdr:colOff>
      <xdr:row>39</xdr:row>
      <xdr:rowOff>54840</xdr:rowOff>
    </xdr:to>
    <xdr:cxnSp macro="">
      <xdr:nvCxnSpPr>
        <xdr:cNvPr id="296" name="直線コネクタ 295"/>
        <xdr:cNvCxnSpPr/>
      </xdr:nvCxnSpPr>
      <xdr:spPr>
        <a:xfrm flipV="1">
          <a:off x="7861300" y="674003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53110</xdr:rowOff>
    </xdr:from>
    <xdr:to>
      <xdr:col>41</xdr:col>
      <xdr:colOff>50800</xdr:colOff>
      <xdr:row>39</xdr:row>
      <xdr:rowOff>54840</xdr:rowOff>
    </xdr:to>
    <xdr:cxnSp macro="">
      <xdr:nvCxnSpPr>
        <xdr:cNvPr id="299" name="直線コネクタ 298"/>
        <xdr:cNvCxnSpPr/>
      </xdr:nvCxnSpPr>
      <xdr:spPr>
        <a:xfrm>
          <a:off x="6972300" y="6739660"/>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9951</xdr:rowOff>
    </xdr:from>
    <xdr:to>
      <xdr:col>55</xdr:col>
      <xdr:colOff>50800</xdr:colOff>
      <xdr:row>39</xdr:row>
      <xdr:rowOff>111551</xdr:rowOff>
    </xdr:to>
    <xdr:sp macro="" textlink="">
      <xdr:nvSpPr>
        <xdr:cNvPr id="309" name="楕円 308"/>
        <xdr:cNvSpPr/>
      </xdr:nvSpPr>
      <xdr:spPr>
        <a:xfrm>
          <a:off x="10426700" y="669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140778</xdr:rowOff>
    </xdr:from>
    <xdr:ext cx="469744" cy="259045"/>
    <xdr:sp macro="" textlink="">
      <xdr:nvSpPr>
        <xdr:cNvPr id="310" name="労働費該当値テキスト"/>
        <xdr:cNvSpPr txBox="1"/>
      </xdr:nvSpPr>
      <xdr:spPr>
        <a:xfrm>
          <a:off x="10528300" y="648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2636</xdr:rowOff>
    </xdr:from>
    <xdr:to>
      <xdr:col>50</xdr:col>
      <xdr:colOff>165100</xdr:colOff>
      <xdr:row>39</xdr:row>
      <xdr:rowOff>104236</xdr:rowOff>
    </xdr:to>
    <xdr:sp macro="" textlink="">
      <xdr:nvSpPr>
        <xdr:cNvPr id="311" name="楕円 310"/>
        <xdr:cNvSpPr/>
      </xdr:nvSpPr>
      <xdr:spPr>
        <a:xfrm>
          <a:off x="9588500" y="668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120763</xdr:rowOff>
    </xdr:from>
    <xdr:ext cx="469744" cy="259045"/>
    <xdr:sp macro="" textlink="">
      <xdr:nvSpPr>
        <xdr:cNvPr id="312" name="テキスト ボックス 311"/>
        <xdr:cNvSpPr txBox="1"/>
      </xdr:nvSpPr>
      <xdr:spPr>
        <a:xfrm>
          <a:off x="9404428" y="646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2685</xdr:rowOff>
    </xdr:from>
    <xdr:to>
      <xdr:col>46</xdr:col>
      <xdr:colOff>38100</xdr:colOff>
      <xdr:row>39</xdr:row>
      <xdr:rowOff>104285</xdr:rowOff>
    </xdr:to>
    <xdr:sp macro="" textlink="">
      <xdr:nvSpPr>
        <xdr:cNvPr id="313" name="楕円 312"/>
        <xdr:cNvSpPr/>
      </xdr:nvSpPr>
      <xdr:spPr>
        <a:xfrm>
          <a:off x="8699500" y="66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95412</xdr:rowOff>
    </xdr:from>
    <xdr:ext cx="469744" cy="259045"/>
    <xdr:sp macro="" textlink="">
      <xdr:nvSpPr>
        <xdr:cNvPr id="314" name="テキスト ボックス 313"/>
        <xdr:cNvSpPr txBox="1"/>
      </xdr:nvSpPr>
      <xdr:spPr>
        <a:xfrm>
          <a:off x="8515428" y="67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4040</xdr:rowOff>
    </xdr:from>
    <xdr:to>
      <xdr:col>41</xdr:col>
      <xdr:colOff>101600</xdr:colOff>
      <xdr:row>39</xdr:row>
      <xdr:rowOff>105640</xdr:rowOff>
    </xdr:to>
    <xdr:sp macro="" textlink="">
      <xdr:nvSpPr>
        <xdr:cNvPr id="315" name="楕円 314"/>
        <xdr:cNvSpPr/>
      </xdr:nvSpPr>
      <xdr:spPr>
        <a:xfrm>
          <a:off x="7810500" y="66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122167</xdr:rowOff>
    </xdr:from>
    <xdr:ext cx="469744" cy="259045"/>
    <xdr:sp macro="" textlink="">
      <xdr:nvSpPr>
        <xdr:cNvPr id="316" name="テキスト ボックス 315"/>
        <xdr:cNvSpPr txBox="1"/>
      </xdr:nvSpPr>
      <xdr:spPr>
        <a:xfrm>
          <a:off x="7626428" y="64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2310</xdr:rowOff>
    </xdr:from>
    <xdr:to>
      <xdr:col>36</xdr:col>
      <xdr:colOff>165100</xdr:colOff>
      <xdr:row>39</xdr:row>
      <xdr:rowOff>103910</xdr:rowOff>
    </xdr:to>
    <xdr:sp macro="" textlink="">
      <xdr:nvSpPr>
        <xdr:cNvPr id="317" name="楕円 316"/>
        <xdr:cNvSpPr/>
      </xdr:nvSpPr>
      <xdr:spPr>
        <a:xfrm>
          <a:off x="6921500" y="66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95037</xdr:rowOff>
    </xdr:from>
    <xdr:ext cx="469744" cy="259045"/>
    <xdr:sp macro="" textlink="">
      <xdr:nvSpPr>
        <xdr:cNvPr id="318" name="テキスト ボックス 317"/>
        <xdr:cNvSpPr txBox="1"/>
      </xdr:nvSpPr>
      <xdr:spPr>
        <a:xfrm>
          <a:off x="6737428"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164853</xdr:rowOff>
    </xdr:from>
    <xdr:to>
      <xdr:col>55</xdr:col>
      <xdr:colOff>0</xdr:colOff>
      <xdr:row>57</xdr:row>
      <xdr:rowOff>169297</xdr:rowOff>
    </xdr:to>
    <xdr:cxnSp macro="">
      <xdr:nvCxnSpPr>
        <xdr:cNvPr id="345" name="直線コネクタ 344"/>
        <xdr:cNvCxnSpPr/>
      </xdr:nvCxnSpPr>
      <xdr:spPr>
        <a:xfrm>
          <a:off x="9639300" y="9937503"/>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164853</xdr:rowOff>
    </xdr:from>
    <xdr:to>
      <xdr:col>50</xdr:col>
      <xdr:colOff>114300</xdr:colOff>
      <xdr:row>58</xdr:row>
      <xdr:rowOff>34434</xdr:rowOff>
    </xdr:to>
    <xdr:cxnSp macro="">
      <xdr:nvCxnSpPr>
        <xdr:cNvPr id="348" name="直線コネクタ 347"/>
        <xdr:cNvCxnSpPr/>
      </xdr:nvCxnSpPr>
      <xdr:spPr>
        <a:xfrm flipV="1">
          <a:off x="8750300" y="9937503"/>
          <a:ext cx="889000" cy="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153994</xdr:rowOff>
    </xdr:from>
    <xdr:to>
      <xdr:col>45</xdr:col>
      <xdr:colOff>177800</xdr:colOff>
      <xdr:row>58</xdr:row>
      <xdr:rowOff>34434</xdr:rowOff>
    </xdr:to>
    <xdr:cxnSp macro="">
      <xdr:nvCxnSpPr>
        <xdr:cNvPr id="351" name="直線コネクタ 350"/>
        <xdr:cNvCxnSpPr/>
      </xdr:nvCxnSpPr>
      <xdr:spPr>
        <a:xfrm>
          <a:off x="7861300" y="9926644"/>
          <a:ext cx="889000" cy="5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153994</xdr:rowOff>
    </xdr:from>
    <xdr:to>
      <xdr:col>41</xdr:col>
      <xdr:colOff>50800</xdr:colOff>
      <xdr:row>58</xdr:row>
      <xdr:rowOff>7200</xdr:rowOff>
    </xdr:to>
    <xdr:cxnSp macro="">
      <xdr:nvCxnSpPr>
        <xdr:cNvPr id="354" name="直線コネクタ 353"/>
        <xdr:cNvCxnSpPr/>
      </xdr:nvCxnSpPr>
      <xdr:spPr>
        <a:xfrm flipV="1">
          <a:off x="6972300" y="9926644"/>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118497</xdr:rowOff>
    </xdr:from>
    <xdr:to>
      <xdr:col>55</xdr:col>
      <xdr:colOff>50800</xdr:colOff>
      <xdr:row>58</xdr:row>
      <xdr:rowOff>48647</xdr:rowOff>
    </xdr:to>
    <xdr:sp macro="" textlink="">
      <xdr:nvSpPr>
        <xdr:cNvPr id="364" name="楕円 363"/>
        <xdr:cNvSpPr/>
      </xdr:nvSpPr>
      <xdr:spPr>
        <a:xfrm>
          <a:off x="10426700" y="98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141374</xdr:rowOff>
    </xdr:from>
    <xdr:ext cx="599010" cy="259045"/>
    <xdr:sp macro="" textlink="">
      <xdr:nvSpPr>
        <xdr:cNvPr id="365" name="農林水産業費該当値テキスト"/>
        <xdr:cNvSpPr txBox="1"/>
      </xdr:nvSpPr>
      <xdr:spPr>
        <a:xfrm>
          <a:off x="10528300" y="974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114053</xdr:rowOff>
    </xdr:from>
    <xdr:to>
      <xdr:col>50</xdr:col>
      <xdr:colOff>165100</xdr:colOff>
      <xdr:row>58</xdr:row>
      <xdr:rowOff>44203</xdr:rowOff>
    </xdr:to>
    <xdr:sp macro="" textlink="">
      <xdr:nvSpPr>
        <xdr:cNvPr id="366" name="楕円 365"/>
        <xdr:cNvSpPr/>
      </xdr:nvSpPr>
      <xdr:spPr>
        <a:xfrm>
          <a:off x="9588500" y="98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60730</xdr:rowOff>
    </xdr:from>
    <xdr:ext cx="599010" cy="259045"/>
    <xdr:sp macro="" textlink="">
      <xdr:nvSpPr>
        <xdr:cNvPr id="367" name="テキスト ボックス 366"/>
        <xdr:cNvSpPr txBox="1"/>
      </xdr:nvSpPr>
      <xdr:spPr>
        <a:xfrm>
          <a:off x="9339795" y="96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155084</xdr:rowOff>
    </xdr:from>
    <xdr:to>
      <xdr:col>46</xdr:col>
      <xdr:colOff>38100</xdr:colOff>
      <xdr:row>58</xdr:row>
      <xdr:rowOff>85234</xdr:rowOff>
    </xdr:to>
    <xdr:sp macro="" textlink="">
      <xdr:nvSpPr>
        <xdr:cNvPr id="368" name="楕円 367"/>
        <xdr:cNvSpPr/>
      </xdr:nvSpPr>
      <xdr:spPr>
        <a:xfrm>
          <a:off x="8699500" y="99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101761</xdr:rowOff>
    </xdr:from>
    <xdr:ext cx="599010" cy="259045"/>
    <xdr:sp macro="" textlink="">
      <xdr:nvSpPr>
        <xdr:cNvPr id="369" name="テキスト ボックス 368"/>
        <xdr:cNvSpPr txBox="1"/>
      </xdr:nvSpPr>
      <xdr:spPr>
        <a:xfrm>
          <a:off x="8450795" y="97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103194</xdr:rowOff>
    </xdr:from>
    <xdr:to>
      <xdr:col>41</xdr:col>
      <xdr:colOff>101600</xdr:colOff>
      <xdr:row>58</xdr:row>
      <xdr:rowOff>33344</xdr:rowOff>
    </xdr:to>
    <xdr:sp macro="" textlink="">
      <xdr:nvSpPr>
        <xdr:cNvPr id="370" name="楕円 369"/>
        <xdr:cNvSpPr/>
      </xdr:nvSpPr>
      <xdr:spPr>
        <a:xfrm>
          <a:off x="7810500" y="98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49871</xdr:rowOff>
    </xdr:from>
    <xdr:ext cx="599010" cy="259045"/>
    <xdr:sp macro="" textlink="">
      <xdr:nvSpPr>
        <xdr:cNvPr id="371" name="テキスト ボックス 370"/>
        <xdr:cNvSpPr txBox="1"/>
      </xdr:nvSpPr>
      <xdr:spPr>
        <a:xfrm>
          <a:off x="7561795" y="96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127850</xdr:rowOff>
    </xdr:from>
    <xdr:to>
      <xdr:col>36</xdr:col>
      <xdr:colOff>165100</xdr:colOff>
      <xdr:row>58</xdr:row>
      <xdr:rowOff>58000</xdr:rowOff>
    </xdr:to>
    <xdr:sp macro="" textlink="">
      <xdr:nvSpPr>
        <xdr:cNvPr id="372" name="楕円 371"/>
        <xdr:cNvSpPr/>
      </xdr:nvSpPr>
      <xdr:spPr>
        <a:xfrm>
          <a:off x="6921500" y="99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74527</xdr:rowOff>
    </xdr:from>
    <xdr:ext cx="599010" cy="259045"/>
    <xdr:sp macro="" textlink="">
      <xdr:nvSpPr>
        <xdr:cNvPr id="373" name="テキスト ボックス 372"/>
        <xdr:cNvSpPr txBox="1"/>
      </xdr:nvSpPr>
      <xdr:spPr>
        <a:xfrm>
          <a:off x="6672795" y="967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34844</xdr:rowOff>
    </xdr:from>
    <xdr:to>
      <xdr:col>55</xdr:col>
      <xdr:colOff>0</xdr:colOff>
      <xdr:row>78</xdr:row>
      <xdr:rowOff>89095</xdr:rowOff>
    </xdr:to>
    <xdr:cxnSp macro="">
      <xdr:nvCxnSpPr>
        <xdr:cNvPr id="402" name="直線コネクタ 401"/>
        <xdr:cNvCxnSpPr/>
      </xdr:nvCxnSpPr>
      <xdr:spPr>
        <a:xfrm>
          <a:off x="9639300" y="13407944"/>
          <a:ext cx="838200" cy="5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34844</xdr:rowOff>
    </xdr:from>
    <xdr:to>
      <xdr:col>50</xdr:col>
      <xdr:colOff>114300</xdr:colOff>
      <xdr:row>78</xdr:row>
      <xdr:rowOff>114195</xdr:rowOff>
    </xdr:to>
    <xdr:cxnSp macro="">
      <xdr:nvCxnSpPr>
        <xdr:cNvPr id="405" name="直線コネクタ 404"/>
        <xdr:cNvCxnSpPr/>
      </xdr:nvCxnSpPr>
      <xdr:spPr>
        <a:xfrm flipV="1">
          <a:off x="8750300" y="13407944"/>
          <a:ext cx="889000" cy="7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114195</xdr:rowOff>
    </xdr:from>
    <xdr:to>
      <xdr:col>45</xdr:col>
      <xdr:colOff>177800</xdr:colOff>
      <xdr:row>78</xdr:row>
      <xdr:rowOff>132804</xdr:rowOff>
    </xdr:to>
    <xdr:cxnSp macro="">
      <xdr:nvCxnSpPr>
        <xdr:cNvPr id="408" name="直線コネクタ 407"/>
        <xdr:cNvCxnSpPr/>
      </xdr:nvCxnSpPr>
      <xdr:spPr>
        <a:xfrm flipV="1">
          <a:off x="7861300" y="13487295"/>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132804</xdr:rowOff>
    </xdr:from>
    <xdr:to>
      <xdr:col>41</xdr:col>
      <xdr:colOff>50800</xdr:colOff>
      <xdr:row>78</xdr:row>
      <xdr:rowOff>152509</xdr:rowOff>
    </xdr:to>
    <xdr:cxnSp macro="">
      <xdr:nvCxnSpPr>
        <xdr:cNvPr id="411" name="直線コネクタ 410"/>
        <xdr:cNvCxnSpPr/>
      </xdr:nvCxnSpPr>
      <xdr:spPr>
        <a:xfrm flipV="1">
          <a:off x="6972300" y="13505904"/>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38295</xdr:rowOff>
    </xdr:from>
    <xdr:to>
      <xdr:col>55</xdr:col>
      <xdr:colOff>50800</xdr:colOff>
      <xdr:row>78</xdr:row>
      <xdr:rowOff>139895</xdr:rowOff>
    </xdr:to>
    <xdr:sp macro="" textlink="">
      <xdr:nvSpPr>
        <xdr:cNvPr id="421" name="楕円 420"/>
        <xdr:cNvSpPr/>
      </xdr:nvSpPr>
      <xdr:spPr>
        <a:xfrm>
          <a:off x="10426700" y="134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4019</xdr:rowOff>
    </xdr:from>
    <xdr:ext cx="534377" cy="259045"/>
    <xdr:sp macro="" textlink="">
      <xdr:nvSpPr>
        <xdr:cNvPr id="422" name="商工費該当値テキスト"/>
        <xdr:cNvSpPr txBox="1"/>
      </xdr:nvSpPr>
      <xdr:spPr>
        <a:xfrm>
          <a:off x="10528300" y="133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155494</xdr:rowOff>
    </xdr:from>
    <xdr:to>
      <xdr:col>50</xdr:col>
      <xdr:colOff>165100</xdr:colOff>
      <xdr:row>78</xdr:row>
      <xdr:rowOff>85644</xdr:rowOff>
    </xdr:to>
    <xdr:sp macro="" textlink="">
      <xdr:nvSpPr>
        <xdr:cNvPr id="423" name="楕円 422"/>
        <xdr:cNvSpPr/>
      </xdr:nvSpPr>
      <xdr:spPr>
        <a:xfrm>
          <a:off x="9588500" y="133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102171</xdr:rowOff>
    </xdr:from>
    <xdr:ext cx="534377" cy="259045"/>
    <xdr:sp macro="" textlink="">
      <xdr:nvSpPr>
        <xdr:cNvPr id="424" name="テキスト ボックス 423"/>
        <xdr:cNvSpPr txBox="1"/>
      </xdr:nvSpPr>
      <xdr:spPr>
        <a:xfrm>
          <a:off x="9372111" y="1313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63395</xdr:rowOff>
    </xdr:from>
    <xdr:to>
      <xdr:col>46</xdr:col>
      <xdr:colOff>38100</xdr:colOff>
      <xdr:row>78</xdr:row>
      <xdr:rowOff>164995</xdr:rowOff>
    </xdr:to>
    <xdr:sp macro="" textlink="">
      <xdr:nvSpPr>
        <xdr:cNvPr id="425" name="楕円 424"/>
        <xdr:cNvSpPr/>
      </xdr:nvSpPr>
      <xdr:spPr>
        <a:xfrm>
          <a:off x="8699500" y="13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156122</xdr:rowOff>
    </xdr:from>
    <xdr:ext cx="534377" cy="259045"/>
    <xdr:sp macro="" textlink="">
      <xdr:nvSpPr>
        <xdr:cNvPr id="426" name="テキスト ボックス 425"/>
        <xdr:cNvSpPr txBox="1"/>
      </xdr:nvSpPr>
      <xdr:spPr>
        <a:xfrm>
          <a:off x="8483111" y="135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82004</xdr:rowOff>
    </xdr:from>
    <xdr:to>
      <xdr:col>41</xdr:col>
      <xdr:colOff>101600</xdr:colOff>
      <xdr:row>79</xdr:row>
      <xdr:rowOff>12154</xdr:rowOff>
    </xdr:to>
    <xdr:sp macro="" textlink="">
      <xdr:nvSpPr>
        <xdr:cNvPr id="427" name="楕円 426"/>
        <xdr:cNvSpPr/>
      </xdr:nvSpPr>
      <xdr:spPr>
        <a:xfrm>
          <a:off x="7810500" y="134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3281</xdr:rowOff>
    </xdr:from>
    <xdr:ext cx="534377" cy="259045"/>
    <xdr:sp macro="" textlink="">
      <xdr:nvSpPr>
        <xdr:cNvPr id="428" name="テキスト ボックス 427"/>
        <xdr:cNvSpPr txBox="1"/>
      </xdr:nvSpPr>
      <xdr:spPr>
        <a:xfrm>
          <a:off x="7594111" y="135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101709</xdr:rowOff>
    </xdr:from>
    <xdr:to>
      <xdr:col>36</xdr:col>
      <xdr:colOff>165100</xdr:colOff>
      <xdr:row>79</xdr:row>
      <xdr:rowOff>31859</xdr:rowOff>
    </xdr:to>
    <xdr:sp macro="" textlink="">
      <xdr:nvSpPr>
        <xdr:cNvPr id="429" name="楕円 428"/>
        <xdr:cNvSpPr/>
      </xdr:nvSpPr>
      <xdr:spPr>
        <a:xfrm>
          <a:off x="6921500" y="134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22986</xdr:rowOff>
    </xdr:from>
    <xdr:ext cx="534377" cy="259045"/>
    <xdr:sp macro="" textlink="">
      <xdr:nvSpPr>
        <xdr:cNvPr id="430" name="テキスト ボックス 429"/>
        <xdr:cNvSpPr txBox="1"/>
      </xdr:nvSpPr>
      <xdr:spPr>
        <a:xfrm>
          <a:off x="6705111" y="135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79921</xdr:rowOff>
    </xdr:from>
    <xdr:to>
      <xdr:col>55</xdr:col>
      <xdr:colOff>0</xdr:colOff>
      <xdr:row>98</xdr:row>
      <xdr:rowOff>110764</xdr:rowOff>
    </xdr:to>
    <xdr:cxnSp macro="">
      <xdr:nvCxnSpPr>
        <xdr:cNvPr id="461" name="直線コネクタ 460"/>
        <xdr:cNvCxnSpPr/>
      </xdr:nvCxnSpPr>
      <xdr:spPr>
        <a:xfrm flipV="1">
          <a:off x="9639300" y="16882021"/>
          <a:ext cx="838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110764</xdr:rowOff>
    </xdr:from>
    <xdr:to>
      <xdr:col>50</xdr:col>
      <xdr:colOff>114300</xdr:colOff>
      <xdr:row>98</xdr:row>
      <xdr:rowOff>164655</xdr:rowOff>
    </xdr:to>
    <xdr:cxnSp macro="">
      <xdr:nvCxnSpPr>
        <xdr:cNvPr id="464" name="直線コネクタ 463"/>
        <xdr:cNvCxnSpPr/>
      </xdr:nvCxnSpPr>
      <xdr:spPr>
        <a:xfrm flipV="1">
          <a:off x="8750300" y="16912864"/>
          <a:ext cx="8890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164655</xdr:rowOff>
    </xdr:from>
    <xdr:to>
      <xdr:col>45</xdr:col>
      <xdr:colOff>177800</xdr:colOff>
      <xdr:row>99</xdr:row>
      <xdr:rowOff>27329</xdr:rowOff>
    </xdr:to>
    <xdr:cxnSp macro="">
      <xdr:nvCxnSpPr>
        <xdr:cNvPr id="467" name="直線コネクタ 466"/>
        <xdr:cNvCxnSpPr/>
      </xdr:nvCxnSpPr>
      <xdr:spPr>
        <a:xfrm flipV="1">
          <a:off x="7861300" y="16966755"/>
          <a:ext cx="889000" cy="3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27329</xdr:rowOff>
    </xdr:from>
    <xdr:to>
      <xdr:col>41</xdr:col>
      <xdr:colOff>50800</xdr:colOff>
      <xdr:row>99</xdr:row>
      <xdr:rowOff>27374</xdr:rowOff>
    </xdr:to>
    <xdr:cxnSp macro="">
      <xdr:nvCxnSpPr>
        <xdr:cNvPr id="470" name="直線コネクタ 469"/>
        <xdr:cNvCxnSpPr/>
      </xdr:nvCxnSpPr>
      <xdr:spPr>
        <a:xfrm flipV="1">
          <a:off x="6972300" y="1700087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29121</xdr:rowOff>
    </xdr:from>
    <xdr:to>
      <xdr:col>55</xdr:col>
      <xdr:colOff>50800</xdr:colOff>
      <xdr:row>98</xdr:row>
      <xdr:rowOff>130721</xdr:rowOff>
    </xdr:to>
    <xdr:sp macro="" textlink="">
      <xdr:nvSpPr>
        <xdr:cNvPr id="480" name="楕円 479"/>
        <xdr:cNvSpPr/>
      </xdr:nvSpPr>
      <xdr:spPr>
        <a:xfrm>
          <a:off x="10426700" y="168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51998</xdr:rowOff>
    </xdr:from>
    <xdr:ext cx="599010" cy="259045"/>
    <xdr:sp macro="" textlink="">
      <xdr:nvSpPr>
        <xdr:cNvPr id="481" name="土木費該当値テキスト"/>
        <xdr:cNvSpPr txBox="1"/>
      </xdr:nvSpPr>
      <xdr:spPr>
        <a:xfrm>
          <a:off x="10528300" y="1668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59964</xdr:rowOff>
    </xdr:from>
    <xdr:to>
      <xdr:col>50</xdr:col>
      <xdr:colOff>165100</xdr:colOff>
      <xdr:row>98</xdr:row>
      <xdr:rowOff>161564</xdr:rowOff>
    </xdr:to>
    <xdr:sp macro="" textlink="">
      <xdr:nvSpPr>
        <xdr:cNvPr id="482" name="楕円 481"/>
        <xdr:cNvSpPr/>
      </xdr:nvSpPr>
      <xdr:spPr>
        <a:xfrm>
          <a:off x="9588500" y="1686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152691</xdr:rowOff>
    </xdr:from>
    <xdr:ext cx="599010" cy="259045"/>
    <xdr:sp macro="" textlink="">
      <xdr:nvSpPr>
        <xdr:cNvPr id="483" name="テキスト ボックス 482"/>
        <xdr:cNvSpPr txBox="1"/>
      </xdr:nvSpPr>
      <xdr:spPr>
        <a:xfrm>
          <a:off x="9339795" y="1695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113855</xdr:rowOff>
    </xdr:from>
    <xdr:to>
      <xdr:col>46</xdr:col>
      <xdr:colOff>38100</xdr:colOff>
      <xdr:row>99</xdr:row>
      <xdr:rowOff>44005</xdr:rowOff>
    </xdr:to>
    <xdr:sp macro="" textlink="">
      <xdr:nvSpPr>
        <xdr:cNvPr id="484" name="楕円 483"/>
        <xdr:cNvSpPr/>
      </xdr:nvSpPr>
      <xdr:spPr>
        <a:xfrm>
          <a:off x="8699500" y="169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35132</xdr:rowOff>
    </xdr:from>
    <xdr:ext cx="534377" cy="259045"/>
    <xdr:sp macro="" textlink="">
      <xdr:nvSpPr>
        <xdr:cNvPr id="485" name="テキスト ボックス 484"/>
        <xdr:cNvSpPr txBox="1"/>
      </xdr:nvSpPr>
      <xdr:spPr>
        <a:xfrm>
          <a:off x="8483111" y="1700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147979</xdr:rowOff>
    </xdr:from>
    <xdr:to>
      <xdr:col>41</xdr:col>
      <xdr:colOff>101600</xdr:colOff>
      <xdr:row>99</xdr:row>
      <xdr:rowOff>78129</xdr:rowOff>
    </xdr:to>
    <xdr:sp macro="" textlink="">
      <xdr:nvSpPr>
        <xdr:cNvPr id="486" name="楕円 485"/>
        <xdr:cNvSpPr/>
      </xdr:nvSpPr>
      <xdr:spPr>
        <a:xfrm>
          <a:off x="7810500" y="169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69256</xdr:rowOff>
    </xdr:from>
    <xdr:ext cx="534377" cy="259045"/>
    <xdr:sp macro="" textlink="">
      <xdr:nvSpPr>
        <xdr:cNvPr id="487" name="テキスト ボックス 486"/>
        <xdr:cNvSpPr txBox="1"/>
      </xdr:nvSpPr>
      <xdr:spPr>
        <a:xfrm>
          <a:off x="7594111" y="1704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148024</xdr:rowOff>
    </xdr:from>
    <xdr:to>
      <xdr:col>36</xdr:col>
      <xdr:colOff>165100</xdr:colOff>
      <xdr:row>99</xdr:row>
      <xdr:rowOff>78174</xdr:rowOff>
    </xdr:to>
    <xdr:sp macro="" textlink="">
      <xdr:nvSpPr>
        <xdr:cNvPr id="488" name="楕円 487"/>
        <xdr:cNvSpPr/>
      </xdr:nvSpPr>
      <xdr:spPr>
        <a:xfrm>
          <a:off x="6921500" y="1695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69301</xdr:rowOff>
    </xdr:from>
    <xdr:ext cx="534377" cy="259045"/>
    <xdr:sp macro="" textlink="">
      <xdr:nvSpPr>
        <xdr:cNvPr id="489" name="テキスト ボックス 488"/>
        <xdr:cNvSpPr txBox="1"/>
      </xdr:nvSpPr>
      <xdr:spPr>
        <a:xfrm>
          <a:off x="6705111" y="1704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150029</xdr:rowOff>
    </xdr:from>
    <xdr:to>
      <xdr:col>85</xdr:col>
      <xdr:colOff>127000</xdr:colOff>
      <xdr:row>35</xdr:row>
      <xdr:rowOff>124670</xdr:rowOff>
    </xdr:to>
    <xdr:cxnSp macro="">
      <xdr:nvCxnSpPr>
        <xdr:cNvPr id="518" name="直線コネクタ 517"/>
        <xdr:cNvCxnSpPr/>
      </xdr:nvCxnSpPr>
      <xdr:spPr>
        <a:xfrm flipV="1">
          <a:off x="15481300" y="5979329"/>
          <a:ext cx="838200" cy="1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124670</xdr:rowOff>
    </xdr:from>
    <xdr:to>
      <xdr:col>81</xdr:col>
      <xdr:colOff>50800</xdr:colOff>
      <xdr:row>37</xdr:row>
      <xdr:rowOff>85293</xdr:rowOff>
    </xdr:to>
    <xdr:cxnSp macro="">
      <xdr:nvCxnSpPr>
        <xdr:cNvPr id="521" name="直線コネクタ 520"/>
        <xdr:cNvCxnSpPr/>
      </xdr:nvCxnSpPr>
      <xdr:spPr>
        <a:xfrm flipV="1">
          <a:off x="14592300" y="6125420"/>
          <a:ext cx="889000" cy="3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18725</xdr:rowOff>
    </xdr:from>
    <xdr:to>
      <xdr:col>76</xdr:col>
      <xdr:colOff>114300</xdr:colOff>
      <xdr:row>37</xdr:row>
      <xdr:rowOff>85293</xdr:rowOff>
    </xdr:to>
    <xdr:cxnSp macro="">
      <xdr:nvCxnSpPr>
        <xdr:cNvPr id="524" name="直線コネクタ 523"/>
        <xdr:cNvCxnSpPr/>
      </xdr:nvCxnSpPr>
      <xdr:spPr>
        <a:xfrm>
          <a:off x="13703300" y="6362375"/>
          <a:ext cx="889000"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18725</xdr:rowOff>
    </xdr:from>
    <xdr:to>
      <xdr:col>71</xdr:col>
      <xdr:colOff>177800</xdr:colOff>
      <xdr:row>37</xdr:row>
      <xdr:rowOff>131474</xdr:rowOff>
    </xdr:to>
    <xdr:cxnSp macro="">
      <xdr:nvCxnSpPr>
        <xdr:cNvPr id="527" name="直線コネクタ 526"/>
        <xdr:cNvCxnSpPr/>
      </xdr:nvCxnSpPr>
      <xdr:spPr>
        <a:xfrm flipV="1">
          <a:off x="12814300" y="6362375"/>
          <a:ext cx="889000" cy="1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99229</xdr:rowOff>
    </xdr:from>
    <xdr:to>
      <xdr:col>85</xdr:col>
      <xdr:colOff>177800</xdr:colOff>
      <xdr:row>35</xdr:row>
      <xdr:rowOff>29379</xdr:rowOff>
    </xdr:to>
    <xdr:sp macro="" textlink="">
      <xdr:nvSpPr>
        <xdr:cNvPr id="537" name="楕円 536"/>
        <xdr:cNvSpPr/>
      </xdr:nvSpPr>
      <xdr:spPr>
        <a:xfrm>
          <a:off x="16268700" y="59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122106</xdr:rowOff>
    </xdr:from>
    <xdr:ext cx="599010" cy="259045"/>
    <xdr:sp macro="" textlink="">
      <xdr:nvSpPr>
        <xdr:cNvPr id="538" name="消防費該当値テキスト"/>
        <xdr:cNvSpPr txBox="1"/>
      </xdr:nvSpPr>
      <xdr:spPr>
        <a:xfrm>
          <a:off x="16370300" y="577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73870</xdr:rowOff>
    </xdr:from>
    <xdr:to>
      <xdr:col>81</xdr:col>
      <xdr:colOff>101600</xdr:colOff>
      <xdr:row>36</xdr:row>
      <xdr:rowOff>4020</xdr:rowOff>
    </xdr:to>
    <xdr:sp macro="" textlink="">
      <xdr:nvSpPr>
        <xdr:cNvPr id="539" name="楕円 538"/>
        <xdr:cNvSpPr/>
      </xdr:nvSpPr>
      <xdr:spPr>
        <a:xfrm>
          <a:off x="15430500" y="60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20547</xdr:rowOff>
    </xdr:from>
    <xdr:ext cx="599010" cy="259045"/>
    <xdr:sp macro="" textlink="">
      <xdr:nvSpPr>
        <xdr:cNvPr id="540" name="テキスト ボックス 539"/>
        <xdr:cNvSpPr txBox="1"/>
      </xdr:nvSpPr>
      <xdr:spPr>
        <a:xfrm>
          <a:off x="15181795" y="584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34493</xdr:rowOff>
    </xdr:from>
    <xdr:to>
      <xdr:col>76</xdr:col>
      <xdr:colOff>165100</xdr:colOff>
      <xdr:row>37</xdr:row>
      <xdr:rowOff>136093</xdr:rowOff>
    </xdr:to>
    <xdr:sp macro="" textlink="">
      <xdr:nvSpPr>
        <xdr:cNvPr id="541" name="楕円 540"/>
        <xdr:cNvSpPr/>
      </xdr:nvSpPr>
      <xdr:spPr>
        <a:xfrm>
          <a:off x="14541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152620</xdr:rowOff>
    </xdr:from>
    <xdr:ext cx="534377" cy="259045"/>
    <xdr:sp macro="" textlink="">
      <xdr:nvSpPr>
        <xdr:cNvPr id="542" name="テキスト ボックス 541"/>
        <xdr:cNvSpPr txBox="1"/>
      </xdr:nvSpPr>
      <xdr:spPr>
        <a:xfrm>
          <a:off x="14325111" y="61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139375</xdr:rowOff>
    </xdr:from>
    <xdr:to>
      <xdr:col>72</xdr:col>
      <xdr:colOff>38100</xdr:colOff>
      <xdr:row>37</xdr:row>
      <xdr:rowOff>69525</xdr:rowOff>
    </xdr:to>
    <xdr:sp macro="" textlink="">
      <xdr:nvSpPr>
        <xdr:cNvPr id="543" name="楕円 542"/>
        <xdr:cNvSpPr/>
      </xdr:nvSpPr>
      <xdr:spPr>
        <a:xfrm>
          <a:off x="13652500" y="63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86052</xdr:rowOff>
    </xdr:from>
    <xdr:ext cx="534377" cy="259045"/>
    <xdr:sp macro="" textlink="">
      <xdr:nvSpPr>
        <xdr:cNvPr id="544" name="テキスト ボックス 543"/>
        <xdr:cNvSpPr txBox="1"/>
      </xdr:nvSpPr>
      <xdr:spPr>
        <a:xfrm>
          <a:off x="13436111" y="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80674</xdr:rowOff>
    </xdr:from>
    <xdr:to>
      <xdr:col>67</xdr:col>
      <xdr:colOff>101600</xdr:colOff>
      <xdr:row>38</xdr:row>
      <xdr:rowOff>10824</xdr:rowOff>
    </xdr:to>
    <xdr:sp macro="" textlink="">
      <xdr:nvSpPr>
        <xdr:cNvPr id="545" name="楕円 544"/>
        <xdr:cNvSpPr/>
      </xdr:nvSpPr>
      <xdr:spPr>
        <a:xfrm>
          <a:off x="12763500" y="64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27351</xdr:rowOff>
    </xdr:from>
    <xdr:ext cx="534377" cy="259045"/>
    <xdr:sp macro="" textlink="">
      <xdr:nvSpPr>
        <xdr:cNvPr id="546" name="テキスト ボックス 545"/>
        <xdr:cNvSpPr txBox="1"/>
      </xdr:nvSpPr>
      <xdr:spPr>
        <a:xfrm>
          <a:off x="12547111" y="619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112756</xdr:rowOff>
    </xdr:from>
    <xdr:to>
      <xdr:col>85</xdr:col>
      <xdr:colOff>127000</xdr:colOff>
      <xdr:row>57</xdr:row>
      <xdr:rowOff>119780</xdr:rowOff>
    </xdr:to>
    <xdr:cxnSp macro="">
      <xdr:nvCxnSpPr>
        <xdr:cNvPr id="575" name="直線コネクタ 574"/>
        <xdr:cNvCxnSpPr/>
      </xdr:nvCxnSpPr>
      <xdr:spPr>
        <a:xfrm flipV="1">
          <a:off x="15481300" y="9885406"/>
          <a:ext cx="8382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133572</xdr:rowOff>
    </xdr:from>
    <xdr:to>
      <xdr:col>81</xdr:col>
      <xdr:colOff>50800</xdr:colOff>
      <xdr:row>57</xdr:row>
      <xdr:rowOff>119780</xdr:rowOff>
    </xdr:to>
    <xdr:cxnSp macro="">
      <xdr:nvCxnSpPr>
        <xdr:cNvPr id="578" name="直線コネクタ 577"/>
        <xdr:cNvCxnSpPr/>
      </xdr:nvCxnSpPr>
      <xdr:spPr>
        <a:xfrm>
          <a:off x="14592300" y="9734772"/>
          <a:ext cx="889000" cy="1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133572</xdr:rowOff>
    </xdr:from>
    <xdr:to>
      <xdr:col>76</xdr:col>
      <xdr:colOff>114300</xdr:colOff>
      <xdr:row>57</xdr:row>
      <xdr:rowOff>81001</xdr:rowOff>
    </xdr:to>
    <xdr:cxnSp macro="">
      <xdr:nvCxnSpPr>
        <xdr:cNvPr id="581" name="直線コネクタ 580"/>
        <xdr:cNvCxnSpPr/>
      </xdr:nvCxnSpPr>
      <xdr:spPr>
        <a:xfrm flipV="1">
          <a:off x="13703300" y="9734772"/>
          <a:ext cx="889000" cy="1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3" name="テキスト ボックス 582"/>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30528</xdr:rowOff>
    </xdr:from>
    <xdr:to>
      <xdr:col>71</xdr:col>
      <xdr:colOff>177800</xdr:colOff>
      <xdr:row>57</xdr:row>
      <xdr:rowOff>81001</xdr:rowOff>
    </xdr:to>
    <xdr:cxnSp macro="">
      <xdr:nvCxnSpPr>
        <xdr:cNvPr id="584" name="直線コネクタ 583"/>
        <xdr:cNvCxnSpPr/>
      </xdr:nvCxnSpPr>
      <xdr:spPr>
        <a:xfrm>
          <a:off x="12814300" y="9803178"/>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61956</xdr:rowOff>
    </xdr:from>
    <xdr:to>
      <xdr:col>85</xdr:col>
      <xdr:colOff>177800</xdr:colOff>
      <xdr:row>57</xdr:row>
      <xdr:rowOff>163556</xdr:rowOff>
    </xdr:to>
    <xdr:sp macro="" textlink="">
      <xdr:nvSpPr>
        <xdr:cNvPr id="594" name="楕円 593"/>
        <xdr:cNvSpPr/>
      </xdr:nvSpPr>
      <xdr:spPr>
        <a:xfrm>
          <a:off x="16268700" y="98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84833</xdr:rowOff>
    </xdr:from>
    <xdr:ext cx="599010" cy="259045"/>
    <xdr:sp macro="" textlink="">
      <xdr:nvSpPr>
        <xdr:cNvPr id="595" name="教育費該当値テキスト"/>
        <xdr:cNvSpPr txBox="1"/>
      </xdr:nvSpPr>
      <xdr:spPr>
        <a:xfrm>
          <a:off x="16370300" y="96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68980</xdr:rowOff>
    </xdr:from>
    <xdr:to>
      <xdr:col>81</xdr:col>
      <xdr:colOff>101600</xdr:colOff>
      <xdr:row>57</xdr:row>
      <xdr:rowOff>170580</xdr:rowOff>
    </xdr:to>
    <xdr:sp macro="" textlink="">
      <xdr:nvSpPr>
        <xdr:cNvPr id="596" name="楕円 595"/>
        <xdr:cNvSpPr/>
      </xdr:nvSpPr>
      <xdr:spPr>
        <a:xfrm>
          <a:off x="15430500" y="98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161707</xdr:rowOff>
    </xdr:from>
    <xdr:ext cx="599010" cy="259045"/>
    <xdr:sp macro="" textlink="">
      <xdr:nvSpPr>
        <xdr:cNvPr id="597" name="テキスト ボックス 596"/>
        <xdr:cNvSpPr txBox="1"/>
      </xdr:nvSpPr>
      <xdr:spPr>
        <a:xfrm>
          <a:off x="15181795" y="993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82772</xdr:rowOff>
    </xdr:from>
    <xdr:to>
      <xdr:col>76</xdr:col>
      <xdr:colOff>165100</xdr:colOff>
      <xdr:row>57</xdr:row>
      <xdr:rowOff>12922</xdr:rowOff>
    </xdr:to>
    <xdr:sp macro="" textlink="">
      <xdr:nvSpPr>
        <xdr:cNvPr id="598" name="楕円 597"/>
        <xdr:cNvSpPr/>
      </xdr:nvSpPr>
      <xdr:spPr>
        <a:xfrm>
          <a:off x="14541500" y="96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29449</xdr:rowOff>
    </xdr:from>
    <xdr:ext cx="599010" cy="259045"/>
    <xdr:sp macro="" textlink="">
      <xdr:nvSpPr>
        <xdr:cNvPr id="599" name="テキスト ボックス 598"/>
        <xdr:cNvSpPr txBox="1"/>
      </xdr:nvSpPr>
      <xdr:spPr>
        <a:xfrm>
          <a:off x="14292795" y="945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30201</xdr:rowOff>
    </xdr:from>
    <xdr:to>
      <xdr:col>72</xdr:col>
      <xdr:colOff>38100</xdr:colOff>
      <xdr:row>57</xdr:row>
      <xdr:rowOff>131801</xdr:rowOff>
    </xdr:to>
    <xdr:sp macro="" textlink="">
      <xdr:nvSpPr>
        <xdr:cNvPr id="600" name="楕円 599"/>
        <xdr:cNvSpPr/>
      </xdr:nvSpPr>
      <xdr:spPr>
        <a:xfrm>
          <a:off x="13652500" y="98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148328</xdr:rowOff>
    </xdr:from>
    <xdr:ext cx="599010" cy="259045"/>
    <xdr:sp macro="" textlink="">
      <xdr:nvSpPr>
        <xdr:cNvPr id="601" name="テキスト ボックス 600"/>
        <xdr:cNvSpPr txBox="1"/>
      </xdr:nvSpPr>
      <xdr:spPr>
        <a:xfrm>
          <a:off x="13403795" y="957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151178</xdr:rowOff>
    </xdr:from>
    <xdr:to>
      <xdr:col>67</xdr:col>
      <xdr:colOff>101600</xdr:colOff>
      <xdr:row>57</xdr:row>
      <xdr:rowOff>81328</xdr:rowOff>
    </xdr:to>
    <xdr:sp macro="" textlink="">
      <xdr:nvSpPr>
        <xdr:cNvPr id="602" name="楕円 601"/>
        <xdr:cNvSpPr/>
      </xdr:nvSpPr>
      <xdr:spPr>
        <a:xfrm>
          <a:off x="12763500" y="97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97855</xdr:rowOff>
    </xdr:from>
    <xdr:ext cx="599010" cy="259045"/>
    <xdr:sp macro="" textlink="">
      <xdr:nvSpPr>
        <xdr:cNvPr id="603" name="テキスト ボックス 602"/>
        <xdr:cNvSpPr txBox="1"/>
      </xdr:nvSpPr>
      <xdr:spPr>
        <a:xfrm>
          <a:off x="12514795" y="952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35474</xdr:rowOff>
    </xdr:from>
    <xdr:to>
      <xdr:col>85</xdr:col>
      <xdr:colOff>127000</xdr:colOff>
      <xdr:row>79</xdr:row>
      <xdr:rowOff>38075</xdr:rowOff>
    </xdr:to>
    <xdr:cxnSp macro="">
      <xdr:nvCxnSpPr>
        <xdr:cNvPr id="634" name="直線コネクタ 633"/>
        <xdr:cNvCxnSpPr/>
      </xdr:nvCxnSpPr>
      <xdr:spPr>
        <a:xfrm>
          <a:off x="15481300" y="13580024"/>
          <a:ext cx="8382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5"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46455</xdr:rowOff>
    </xdr:from>
    <xdr:to>
      <xdr:col>81</xdr:col>
      <xdr:colOff>50800</xdr:colOff>
      <xdr:row>79</xdr:row>
      <xdr:rowOff>35474</xdr:rowOff>
    </xdr:to>
    <xdr:cxnSp macro="">
      <xdr:nvCxnSpPr>
        <xdr:cNvPr id="637" name="直線コネクタ 636"/>
        <xdr:cNvCxnSpPr/>
      </xdr:nvCxnSpPr>
      <xdr:spPr>
        <a:xfrm>
          <a:off x="14592300" y="13076655"/>
          <a:ext cx="889000" cy="5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9" name="テキスト ボックス 638"/>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46455</xdr:rowOff>
    </xdr:from>
    <xdr:to>
      <xdr:col>76</xdr:col>
      <xdr:colOff>114300</xdr:colOff>
      <xdr:row>77</xdr:row>
      <xdr:rowOff>104296</xdr:rowOff>
    </xdr:to>
    <xdr:cxnSp macro="">
      <xdr:nvCxnSpPr>
        <xdr:cNvPr id="640" name="直線コネクタ 639"/>
        <xdr:cNvCxnSpPr/>
      </xdr:nvCxnSpPr>
      <xdr:spPr>
        <a:xfrm flipV="1">
          <a:off x="13703300" y="13076655"/>
          <a:ext cx="889000" cy="2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47927</xdr:rowOff>
    </xdr:from>
    <xdr:to>
      <xdr:col>71</xdr:col>
      <xdr:colOff>177800</xdr:colOff>
      <xdr:row>77</xdr:row>
      <xdr:rowOff>104296</xdr:rowOff>
    </xdr:to>
    <xdr:cxnSp macro="">
      <xdr:nvCxnSpPr>
        <xdr:cNvPr id="643" name="直線コネクタ 642"/>
        <xdr:cNvCxnSpPr/>
      </xdr:nvCxnSpPr>
      <xdr:spPr>
        <a:xfrm>
          <a:off x="12814300" y="13078127"/>
          <a:ext cx="889000" cy="2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158725</xdr:rowOff>
    </xdr:from>
    <xdr:to>
      <xdr:col>85</xdr:col>
      <xdr:colOff>177800</xdr:colOff>
      <xdr:row>79</xdr:row>
      <xdr:rowOff>88875</xdr:rowOff>
    </xdr:to>
    <xdr:sp macro="" textlink="">
      <xdr:nvSpPr>
        <xdr:cNvPr id="653" name="楕円 652"/>
        <xdr:cNvSpPr/>
      </xdr:nvSpPr>
      <xdr:spPr>
        <a:xfrm>
          <a:off x="16268700" y="135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118102</xdr:rowOff>
    </xdr:from>
    <xdr:ext cx="534377" cy="259045"/>
    <xdr:sp macro="" textlink="">
      <xdr:nvSpPr>
        <xdr:cNvPr id="654" name="災害復旧費該当値テキスト"/>
        <xdr:cNvSpPr txBox="1"/>
      </xdr:nvSpPr>
      <xdr:spPr>
        <a:xfrm>
          <a:off x="16370300" y="133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156124</xdr:rowOff>
    </xdr:from>
    <xdr:to>
      <xdr:col>81</xdr:col>
      <xdr:colOff>101600</xdr:colOff>
      <xdr:row>79</xdr:row>
      <xdr:rowOff>86274</xdr:rowOff>
    </xdr:to>
    <xdr:sp macro="" textlink="">
      <xdr:nvSpPr>
        <xdr:cNvPr id="655" name="楕円 654"/>
        <xdr:cNvSpPr/>
      </xdr:nvSpPr>
      <xdr:spPr>
        <a:xfrm>
          <a:off x="15430500" y="135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102801</xdr:rowOff>
    </xdr:from>
    <xdr:ext cx="534377" cy="259045"/>
    <xdr:sp macro="" textlink="">
      <xdr:nvSpPr>
        <xdr:cNvPr id="656" name="テキスト ボックス 655"/>
        <xdr:cNvSpPr txBox="1"/>
      </xdr:nvSpPr>
      <xdr:spPr>
        <a:xfrm>
          <a:off x="15214111" y="133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167105</xdr:rowOff>
    </xdr:from>
    <xdr:to>
      <xdr:col>76</xdr:col>
      <xdr:colOff>165100</xdr:colOff>
      <xdr:row>76</xdr:row>
      <xdr:rowOff>97255</xdr:rowOff>
    </xdr:to>
    <xdr:sp macro="" textlink="">
      <xdr:nvSpPr>
        <xdr:cNvPr id="657" name="楕円 656"/>
        <xdr:cNvSpPr/>
      </xdr:nvSpPr>
      <xdr:spPr>
        <a:xfrm>
          <a:off x="14541500" y="130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113781</xdr:rowOff>
    </xdr:from>
    <xdr:ext cx="599010" cy="259045"/>
    <xdr:sp macro="" textlink="">
      <xdr:nvSpPr>
        <xdr:cNvPr id="658" name="テキスト ボックス 657"/>
        <xdr:cNvSpPr txBox="1"/>
      </xdr:nvSpPr>
      <xdr:spPr>
        <a:xfrm>
          <a:off x="14292795" y="1280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53496</xdr:rowOff>
    </xdr:from>
    <xdr:to>
      <xdr:col>72</xdr:col>
      <xdr:colOff>38100</xdr:colOff>
      <xdr:row>77</xdr:row>
      <xdr:rowOff>155096</xdr:rowOff>
    </xdr:to>
    <xdr:sp macro="" textlink="">
      <xdr:nvSpPr>
        <xdr:cNvPr id="659" name="楕円 658"/>
        <xdr:cNvSpPr/>
      </xdr:nvSpPr>
      <xdr:spPr>
        <a:xfrm>
          <a:off x="13652500" y="132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173</xdr:rowOff>
    </xdr:from>
    <xdr:ext cx="599010" cy="259045"/>
    <xdr:sp macro="" textlink="">
      <xdr:nvSpPr>
        <xdr:cNvPr id="660" name="テキスト ボックス 659"/>
        <xdr:cNvSpPr txBox="1"/>
      </xdr:nvSpPr>
      <xdr:spPr>
        <a:xfrm>
          <a:off x="13403795" y="1303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168577</xdr:rowOff>
    </xdr:from>
    <xdr:to>
      <xdr:col>67</xdr:col>
      <xdr:colOff>101600</xdr:colOff>
      <xdr:row>76</xdr:row>
      <xdr:rowOff>98727</xdr:rowOff>
    </xdr:to>
    <xdr:sp macro="" textlink="">
      <xdr:nvSpPr>
        <xdr:cNvPr id="661" name="楕円 660"/>
        <xdr:cNvSpPr/>
      </xdr:nvSpPr>
      <xdr:spPr>
        <a:xfrm>
          <a:off x="12763500" y="130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115254</xdr:rowOff>
    </xdr:from>
    <xdr:ext cx="599010" cy="259045"/>
    <xdr:sp macro="" textlink="">
      <xdr:nvSpPr>
        <xdr:cNvPr id="662" name="テキスト ボックス 661"/>
        <xdr:cNvSpPr txBox="1"/>
      </xdr:nvSpPr>
      <xdr:spPr>
        <a:xfrm>
          <a:off x="12514795" y="1280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63201</xdr:rowOff>
    </xdr:from>
    <xdr:to>
      <xdr:col>85</xdr:col>
      <xdr:colOff>127000</xdr:colOff>
      <xdr:row>97</xdr:row>
      <xdr:rowOff>126609</xdr:rowOff>
    </xdr:to>
    <xdr:cxnSp macro="">
      <xdr:nvCxnSpPr>
        <xdr:cNvPr id="691" name="直線コネクタ 690"/>
        <xdr:cNvCxnSpPr/>
      </xdr:nvCxnSpPr>
      <xdr:spPr>
        <a:xfrm>
          <a:off x="15481300" y="16693851"/>
          <a:ext cx="8382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63201</xdr:rowOff>
    </xdr:from>
    <xdr:to>
      <xdr:col>81</xdr:col>
      <xdr:colOff>50800</xdr:colOff>
      <xdr:row>97</xdr:row>
      <xdr:rowOff>85350</xdr:rowOff>
    </xdr:to>
    <xdr:cxnSp macro="">
      <xdr:nvCxnSpPr>
        <xdr:cNvPr id="694" name="直線コネクタ 693"/>
        <xdr:cNvCxnSpPr/>
      </xdr:nvCxnSpPr>
      <xdr:spPr>
        <a:xfrm flipV="1">
          <a:off x="14592300" y="16693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7775</xdr:rowOff>
    </xdr:from>
    <xdr:to>
      <xdr:col>76</xdr:col>
      <xdr:colOff>114300</xdr:colOff>
      <xdr:row>97</xdr:row>
      <xdr:rowOff>85350</xdr:rowOff>
    </xdr:to>
    <xdr:cxnSp macro="">
      <xdr:nvCxnSpPr>
        <xdr:cNvPr id="697" name="直線コネクタ 696"/>
        <xdr:cNvCxnSpPr/>
      </xdr:nvCxnSpPr>
      <xdr:spPr>
        <a:xfrm>
          <a:off x="13703300" y="16638425"/>
          <a:ext cx="889000" cy="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7539</xdr:rowOff>
    </xdr:from>
    <xdr:to>
      <xdr:col>71</xdr:col>
      <xdr:colOff>177800</xdr:colOff>
      <xdr:row>97</xdr:row>
      <xdr:rowOff>7775</xdr:rowOff>
    </xdr:to>
    <xdr:cxnSp macro="">
      <xdr:nvCxnSpPr>
        <xdr:cNvPr id="700" name="直線コネクタ 699"/>
        <xdr:cNvCxnSpPr/>
      </xdr:nvCxnSpPr>
      <xdr:spPr>
        <a:xfrm>
          <a:off x="12814300" y="16638189"/>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75809</xdr:rowOff>
    </xdr:from>
    <xdr:to>
      <xdr:col>85</xdr:col>
      <xdr:colOff>177800</xdr:colOff>
      <xdr:row>98</xdr:row>
      <xdr:rowOff>5959</xdr:rowOff>
    </xdr:to>
    <xdr:sp macro="" textlink="">
      <xdr:nvSpPr>
        <xdr:cNvPr id="710" name="楕円 709"/>
        <xdr:cNvSpPr/>
      </xdr:nvSpPr>
      <xdr:spPr>
        <a:xfrm>
          <a:off x="162687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54236</xdr:rowOff>
    </xdr:from>
    <xdr:ext cx="599010" cy="259045"/>
    <xdr:sp macro="" textlink="">
      <xdr:nvSpPr>
        <xdr:cNvPr id="711" name="公債費該当値テキスト"/>
        <xdr:cNvSpPr txBox="1"/>
      </xdr:nvSpPr>
      <xdr:spPr>
        <a:xfrm>
          <a:off x="16370300" y="166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12401</xdr:rowOff>
    </xdr:from>
    <xdr:to>
      <xdr:col>81</xdr:col>
      <xdr:colOff>101600</xdr:colOff>
      <xdr:row>97</xdr:row>
      <xdr:rowOff>114001</xdr:rowOff>
    </xdr:to>
    <xdr:sp macro="" textlink="">
      <xdr:nvSpPr>
        <xdr:cNvPr id="712" name="楕円 711"/>
        <xdr:cNvSpPr/>
      </xdr:nvSpPr>
      <xdr:spPr>
        <a:xfrm>
          <a:off x="15430500" y="16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130528</xdr:rowOff>
    </xdr:from>
    <xdr:ext cx="599010" cy="259045"/>
    <xdr:sp macro="" textlink="">
      <xdr:nvSpPr>
        <xdr:cNvPr id="713" name="テキスト ボックス 712"/>
        <xdr:cNvSpPr txBox="1"/>
      </xdr:nvSpPr>
      <xdr:spPr>
        <a:xfrm>
          <a:off x="15181795" y="164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34550</xdr:rowOff>
    </xdr:from>
    <xdr:to>
      <xdr:col>76</xdr:col>
      <xdr:colOff>165100</xdr:colOff>
      <xdr:row>97</xdr:row>
      <xdr:rowOff>136150</xdr:rowOff>
    </xdr:to>
    <xdr:sp macro="" textlink="">
      <xdr:nvSpPr>
        <xdr:cNvPr id="714" name="楕円 713"/>
        <xdr:cNvSpPr/>
      </xdr:nvSpPr>
      <xdr:spPr>
        <a:xfrm>
          <a:off x="14541500" y="16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152677</xdr:rowOff>
    </xdr:from>
    <xdr:ext cx="599010" cy="259045"/>
    <xdr:sp macro="" textlink="">
      <xdr:nvSpPr>
        <xdr:cNvPr id="715" name="テキスト ボックス 714"/>
        <xdr:cNvSpPr txBox="1"/>
      </xdr:nvSpPr>
      <xdr:spPr>
        <a:xfrm>
          <a:off x="14292795" y="164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128425</xdr:rowOff>
    </xdr:from>
    <xdr:to>
      <xdr:col>72</xdr:col>
      <xdr:colOff>38100</xdr:colOff>
      <xdr:row>97</xdr:row>
      <xdr:rowOff>58575</xdr:rowOff>
    </xdr:to>
    <xdr:sp macro="" textlink="">
      <xdr:nvSpPr>
        <xdr:cNvPr id="716" name="楕円 715"/>
        <xdr:cNvSpPr/>
      </xdr:nvSpPr>
      <xdr:spPr>
        <a:xfrm>
          <a:off x="13652500" y="16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75102</xdr:rowOff>
    </xdr:from>
    <xdr:ext cx="599010" cy="259045"/>
    <xdr:sp macro="" textlink="">
      <xdr:nvSpPr>
        <xdr:cNvPr id="717" name="テキスト ボックス 716"/>
        <xdr:cNvSpPr txBox="1"/>
      </xdr:nvSpPr>
      <xdr:spPr>
        <a:xfrm>
          <a:off x="13403795" y="1636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128189</xdr:rowOff>
    </xdr:from>
    <xdr:to>
      <xdr:col>67</xdr:col>
      <xdr:colOff>101600</xdr:colOff>
      <xdr:row>97</xdr:row>
      <xdr:rowOff>58339</xdr:rowOff>
    </xdr:to>
    <xdr:sp macro="" textlink="">
      <xdr:nvSpPr>
        <xdr:cNvPr id="718" name="楕円 717"/>
        <xdr:cNvSpPr/>
      </xdr:nvSpPr>
      <xdr:spPr>
        <a:xfrm>
          <a:off x="12763500" y="165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74866</xdr:rowOff>
    </xdr:from>
    <xdr:ext cx="599010" cy="259045"/>
    <xdr:sp macro="" textlink="">
      <xdr:nvSpPr>
        <xdr:cNvPr id="719" name="テキスト ボックス 718"/>
        <xdr:cNvSpPr txBox="1"/>
      </xdr:nvSpPr>
      <xdr:spPr>
        <a:xfrm>
          <a:off x="12514795" y="1636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mn-lt"/>
              <a:ea typeface="ＭＳ Ｐゴシック" panose="020B0600070205080204" pitchFamily="50" charset="-128"/>
              <a:cs typeface="+mn-cs"/>
            </a:rPr>
            <a:t>　議会費が類似団体平均を大きく上回っているのは、類似団体と比べて人口千人当たりの議員数が多いためである。</a:t>
          </a:r>
          <a:endParaRPr kumimoji="0" lang="en-US" altLang="ja-JP" sz="1300" b="0" i="0" u="none" strike="noStrike" kern="0" cap="none" spc="0" normalizeH="0" baseline="0" noProof="0" smtClean="0">
            <a:ln>
              <a:noFill/>
            </a:ln>
            <a:solidFill>
              <a:srgbClr val="0000FF"/>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mn-lt"/>
              <a:ea typeface="ＭＳ Ｐゴシック" panose="020B0600070205080204" pitchFamily="50" charset="-128"/>
              <a:cs typeface="+mn-cs"/>
            </a:rPr>
            <a:t>　</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衛生費が</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年連続で大きく減少。これ</a:t>
          </a:r>
          <a:r>
            <a:rPr kumimoji="0" lang="ja-JP" altLang="en-US" sz="1300" b="0" i="0" u="none" strike="noStrike" kern="0" cap="none" spc="0" normalizeH="0" baseline="0" noProof="0" smtClean="0">
              <a:ln>
                <a:noFill/>
              </a:ln>
              <a:solidFill>
                <a:srgbClr val="0000FF"/>
              </a:solidFill>
              <a:effectLst/>
              <a:uLnTx/>
              <a:uFillTx/>
              <a:latin typeface="+mn-lt"/>
              <a:ea typeface="ＭＳ Ｐゴシック" panose="020B0600070205080204" pitchFamily="50" charset="-128"/>
              <a:cs typeface="+mn-cs"/>
            </a:rPr>
            <a:t>は、性質別歳出決算の分析でも述べたとおり、</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南和広域医療企業団</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南和広域医療組合）が行う救急病院整備事業</a:t>
          </a:r>
          <a:r>
            <a:rPr kumimoji="1"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に対する</a:t>
          </a:r>
          <a:r>
            <a:rPr kumimoji="0" lang="ja-JP" altLang="en-US"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負担金</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の減少</a:t>
          </a:r>
          <a:r>
            <a:rPr kumimoji="0" lang="ja-JP"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en-US" altLang="ja-JP" sz="1300" b="0" i="0" u="none" strike="noStrike" kern="0" cap="none" spc="0" normalizeH="0" baseline="0" noProof="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　また、消防費において平成</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年度における住民一人当たりコストが前年度比</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38,344</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円増額している。その要因は、防災行政情報</a:t>
          </a:r>
          <a:r>
            <a:rPr kumimoji="0" lang="en-US" altLang="ja-JP"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FM</a:t>
          </a:r>
          <a:r>
            <a:rPr kumimoji="0" lang="ja-JP" altLang="en-US" sz="1300" b="0" i="0" u="none" strike="noStrike" kern="0" cap="none" spc="0" normalizeH="0" baseline="0" noProof="0" smtClean="0">
              <a:ln>
                <a:noFill/>
              </a:ln>
              <a:solidFill>
                <a:srgbClr val="0000FF"/>
              </a:solidFill>
              <a:effectLst/>
              <a:uLnTx/>
              <a:uFillTx/>
              <a:latin typeface="ＭＳ Ｐゴシック" panose="020B0600070205080204" pitchFamily="50" charset="-128"/>
              <a:ea typeface="ＭＳ Ｐゴシック" panose="020B0600070205080204" pitchFamily="50" charset="-128"/>
              <a:cs typeface="+mn-cs"/>
            </a:rPr>
            <a:t>告知機整備事業を実施したためである。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FF"/>
              </a:solidFill>
              <a:latin typeface="ＭＳ ゴシック" pitchFamily="49" charset="-128"/>
              <a:ea typeface="ＭＳ ゴシック" pitchFamily="49" charset="-128"/>
            </a:rPr>
            <a:t>　平成</a:t>
          </a:r>
          <a:r>
            <a:rPr kumimoji="1" lang="en-US" altLang="ja-JP" sz="1400">
              <a:solidFill>
                <a:srgbClr val="0000FF"/>
              </a:solidFill>
              <a:latin typeface="ＭＳ ゴシック" pitchFamily="49" charset="-128"/>
              <a:ea typeface="ＭＳ ゴシック" pitchFamily="49" charset="-128"/>
            </a:rPr>
            <a:t>25</a:t>
          </a:r>
          <a:r>
            <a:rPr kumimoji="1" lang="ja-JP" altLang="en-US" sz="1400">
              <a:solidFill>
                <a:srgbClr val="0000FF"/>
              </a:solidFill>
              <a:latin typeface="ＭＳ ゴシック" pitchFamily="49" charset="-128"/>
              <a:ea typeface="ＭＳ ゴシック" pitchFamily="49" charset="-128"/>
            </a:rPr>
            <a:t>年度以降の</a:t>
          </a:r>
          <a:r>
            <a:rPr kumimoji="1" lang="en-US" altLang="ja-JP" sz="1400">
              <a:solidFill>
                <a:srgbClr val="0000FF"/>
              </a:solidFill>
              <a:latin typeface="ＭＳ ゴシック" pitchFamily="49" charset="-128"/>
              <a:ea typeface="ＭＳ ゴシック" pitchFamily="49" charset="-128"/>
            </a:rPr>
            <a:t>3</a:t>
          </a:r>
          <a:r>
            <a:rPr kumimoji="1" lang="ja-JP" altLang="en-US" sz="1400">
              <a:solidFill>
                <a:srgbClr val="0000FF"/>
              </a:solidFill>
              <a:latin typeface="ＭＳ ゴシック" pitchFamily="49" charset="-128"/>
              <a:ea typeface="ＭＳ ゴシック" pitchFamily="49" charset="-128"/>
            </a:rPr>
            <a:t>年間、財政調整基金の積立額が条例で定める最低額の</a:t>
          </a:r>
          <a:r>
            <a:rPr kumimoji="1" lang="en-US" altLang="ja-JP" sz="1400">
              <a:solidFill>
                <a:srgbClr val="0000FF"/>
              </a:solidFill>
              <a:latin typeface="ＭＳ ゴシック" pitchFamily="49" charset="-128"/>
              <a:ea typeface="ＭＳ ゴシック" pitchFamily="49" charset="-128"/>
            </a:rPr>
            <a:t>100</a:t>
          </a:r>
          <a:r>
            <a:rPr kumimoji="1" lang="ja-JP" altLang="en-US" sz="1400">
              <a:solidFill>
                <a:srgbClr val="0000FF"/>
              </a:solidFill>
              <a:latin typeface="ＭＳ ゴシック" pitchFamily="49" charset="-128"/>
              <a:ea typeface="ＭＳ ゴシック" pitchFamily="49" charset="-128"/>
            </a:rPr>
            <a:t>千円、平成</a:t>
          </a:r>
          <a:r>
            <a:rPr kumimoji="1" lang="en-US" altLang="ja-JP" sz="1400">
              <a:solidFill>
                <a:srgbClr val="0000FF"/>
              </a:solidFill>
              <a:latin typeface="ＭＳ ゴシック" pitchFamily="49" charset="-128"/>
              <a:ea typeface="ＭＳ ゴシック" pitchFamily="49" charset="-128"/>
            </a:rPr>
            <a:t>28</a:t>
          </a:r>
          <a:r>
            <a:rPr kumimoji="1" lang="ja-JP" altLang="en-US" sz="1400">
              <a:solidFill>
                <a:srgbClr val="0000FF"/>
              </a:solidFill>
              <a:latin typeface="ＭＳ ゴシック" pitchFamily="49" charset="-128"/>
              <a:ea typeface="ＭＳ ゴシック" pitchFamily="49" charset="-128"/>
            </a:rPr>
            <a:t>年度は財政調整基金を</a:t>
          </a:r>
          <a:r>
            <a:rPr kumimoji="1" lang="en-US" altLang="ja-JP" sz="1400">
              <a:solidFill>
                <a:srgbClr val="0000FF"/>
              </a:solidFill>
              <a:latin typeface="ＭＳ ゴシック" pitchFamily="49" charset="-128"/>
              <a:ea typeface="ＭＳ ゴシック" pitchFamily="49" charset="-128"/>
            </a:rPr>
            <a:t>7,289</a:t>
          </a:r>
          <a:r>
            <a:rPr kumimoji="1" lang="ja-JP" altLang="en-US" sz="1400">
              <a:solidFill>
                <a:srgbClr val="0000FF"/>
              </a:solidFill>
              <a:latin typeface="ＭＳ ゴシック" pitchFamily="49" charset="-128"/>
              <a:ea typeface="ＭＳ ゴシック" pitchFamily="49" charset="-128"/>
            </a:rPr>
            <a:t>千円増額させることができたが、平成</a:t>
          </a:r>
          <a:r>
            <a:rPr kumimoji="1" lang="en-US" altLang="ja-JP" sz="1400">
              <a:solidFill>
                <a:srgbClr val="0000FF"/>
              </a:solidFill>
              <a:latin typeface="ＭＳ ゴシック" pitchFamily="49" charset="-128"/>
              <a:ea typeface="ＭＳ ゴシック" pitchFamily="49" charset="-128"/>
            </a:rPr>
            <a:t>29</a:t>
          </a:r>
          <a:r>
            <a:rPr kumimoji="1" lang="ja-JP" altLang="en-US" sz="1400">
              <a:solidFill>
                <a:srgbClr val="0000FF"/>
              </a:solidFill>
              <a:latin typeface="ＭＳ ゴシック" pitchFamily="49" charset="-128"/>
              <a:ea typeface="ＭＳ ゴシック" pitchFamily="49" charset="-128"/>
            </a:rPr>
            <a:t>年度は実質収支額こそ黒字であったものの、実質単年度収支が赤字に陥った。</a:t>
          </a:r>
          <a:endParaRPr kumimoji="1" lang="en-US" altLang="ja-JP" sz="1400">
            <a:solidFill>
              <a:srgbClr val="0000FF"/>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FF"/>
              </a:solidFill>
              <a:latin typeface="ＭＳ ゴシック" pitchFamily="49" charset="-128"/>
              <a:ea typeface="ＭＳ ゴシック" pitchFamily="49" charset="-128"/>
            </a:rPr>
            <a:t>　平成</a:t>
          </a:r>
          <a:r>
            <a:rPr kumimoji="1" lang="en-US" altLang="ja-JP" sz="1400">
              <a:solidFill>
                <a:srgbClr val="0000FF"/>
              </a:solidFill>
              <a:latin typeface="ＭＳ ゴシック" pitchFamily="49" charset="-128"/>
              <a:ea typeface="ＭＳ ゴシック" pitchFamily="49" charset="-128"/>
            </a:rPr>
            <a:t>17</a:t>
          </a:r>
          <a:r>
            <a:rPr kumimoji="1" lang="ja-JP" altLang="en-US" sz="1400">
              <a:solidFill>
                <a:srgbClr val="0000FF"/>
              </a:solidFill>
              <a:latin typeface="ＭＳ ゴシック" pitchFamily="49" charset="-128"/>
              <a:ea typeface="ＭＳ ゴシック" pitchFamily="49" charset="-128"/>
            </a:rPr>
            <a:t>年度から実施している行政改革にかかる緊縮財政運営により、村内各種団体に対する補助金や職員手当の削減をはじめ、行政経費の節減を実現し、黒字を維持している。特別会計でも赤字額が存在せず、連結実質赤字比率も黒字となっている。</a:t>
          </a:r>
          <a:endParaRPr kumimoji="1" lang="en-US" altLang="ja-JP" sz="1400">
            <a:solidFill>
              <a:srgbClr val="0000FF"/>
            </a:solidFill>
            <a:latin typeface="ＭＳ ゴシック" pitchFamily="49" charset="-128"/>
            <a:ea typeface="ＭＳ ゴシック" pitchFamily="49" charset="-128"/>
          </a:endParaRPr>
        </a:p>
        <a:p>
          <a:r>
            <a:rPr kumimoji="1" lang="ja-JP" altLang="en-US" sz="1400">
              <a:solidFill>
                <a:srgbClr val="0000FF"/>
              </a:solidFill>
              <a:latin typeface="ＭＳ ゴシック" pitchFamily="49" charset="-128"/>
              <a:ea typeface="ＭＳ ゴシック" pitchFamily="49" charset="-128"/>
            </a:rPr>
            <a:t>　しかしながら、交付税をはじめとする歳入が年々減少の一途を辿っているため、今後赤字額を発生させないよう、これまで以上に行政経費の削減に努めなければならない。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5" customWidth="1"/>
    <col min="12" max="12" width="2.25" style="165" customWidth="1"/>
    <col min="13" max="17" width="2.375" style="165" customWidth="1"/>
    <col min="18" max="119" width="2.125" style="165" customWidth="1"/>
    <col min="120" max="16384" width="0" style="165" hidden="1"/>
  </cols>
  <sheetData>
    <row r="1" spans="1:119" ht="33" customHeight="1" x14ac:dyDescent="0.15">
      <c r="A1" s="163"/>
      <c r="B1" s="625" t="s">
        <v>74</v>
      </c>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625"/>
      <c r="AF1" s="625"/>
      <c r="AG1" s="625"/>
      <c r="AH1" s="625"/>
      <c r="AI1" s="625"/>
      <c r="AJ1" s="625"/>
      <c r="AK1" s="625"/>
      <c r="AL1" s="625"/>
      <c r="AM1" s="625"/>
      <c r="AN1" s="625"/>
      <c r="AO1" s="625"/>
      <c r="AP1" s="625"/>
      <c r="AQ1" s="625"/>
      <c r="AR1" s="625"/>
      <c r="AS1" s="625"/>
      <c r="AT1" s="625"/>
      <c r="AU1" s="625"/>
      <c r="AV1" s="625"/>
      <c r="AW1" s="625"/>
      <c r="AX1" s="625"/>
      <c r="AY1" s="625"/>
      <c r="AZ1" s="625"/>
      <c r="BA1" s="625"/>
      <c r="BB1" s="625"/>
      <c r="BC1" s="625"/>
      <c r="BD1" s="625"/>
      <c r="BE1" s="625"/>
      <c r="BF1" s="625"/>
      <c r="BG1" s="625"/>
      <c r="BH1" s="625"/>
      <c r="BI1" s="625"/>
      <c r="BJ1" s="625"/>
      <c r="BK1" s="625"/>
      <c r="BL1" s="625"/>
      <c r="BM1" s="625"/>
      <c r="BN1" s="625"/>
      <c r="BO1" s="625"/>
      <c r="BP1" s="625"/>
      <c r="BQ1" s="625"/>
      <c r="BR1" s="625"/>
      <c r="BS1" s="625"/>
      <c r="BT1" s="625"/>
      <c r="BU1" s="625"/>
      <c r="BV1" s="625"/>
      <c r="BW1" s="625"/>
      <c r="BX1" s="625"/>
      <c r="BY1" s="625"/>
      <c r="BZ1" s="625"/>
      <c r="CA1" s="625"/>
      <c r="CB1" s="625"/>
      <c r="CC1" s="625"/>
      <c r="CD1" s="625"/>
      <c r="CE1" s="625"/>
      <c r="CF1" s="625"/>
      <c r="CG1" s="625"/>
      <c r="CH1" s="625"/>
      <c r="CI1" s="625"/>
      <c r="CJ1" s="625"/>
      <c r="CK1" s="625"/>
      <c r="CL1" s="625"/>
      <c r="CM1" s="625"/>
      <c r="CN1" s="625"/>
      <c r="CO1" s="625"/>
      <c r="CP1" s="625"/>
      <c r="CQ1" s="625"/>
      <c r="CR1" s="625"/>
      <c r="CS1" s="625"/>
      <c r="CT1" s="625"/>
      <c r="CU1" s="625"/>
      <c r="CV1" s="625"/>
      <c r="CW1" s="625"/>
      <c r="CX1" s="625"/>
      <c r="CY1" s="625"/>
      <c r="CZ1" s="625"/>
      <c r="DA1" s="625"/>
      <c r="DB1" s="625"/>
      <c r="DC1" s="625"/>
      <c r="DD1" s="625"/>
      <c r="DE1" s="625"/>
      <c r="DF1" s="625"/>
      <c r="DG1" s="625"/>
      <c r="DH1" s="625"/>
      <c r="DI1" s="625"/>
      <c r="DJ1" s="164"/>
      <c r="DK1" s="164"/>
      <c r="DL1" s="164"/>
      <c r="DM1" s="164"/>
      <c r="DN1" s="164"/>
      <c r="DO1" s="164"/>
    </row>
    <row r="2" spans="1:119" ht="24.75" thickBot="1" x14ac:dyDescent="0.2">
      <c r="A2" s="163"/>
      <c r="B2" s="166" t="s">
        <v>75</v>
      </c>
      <c r="C2" s="166"/>
      <c r="D2" s="167"/>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c r="CZ2" s="163"/>
      <c r="DA2" s="163"/>
      <c r="DB2" s="163"/>
      <c r="DC2" s="163"/>
      <c r="DD2" s="163"/>
      <c r="DE2" s="163"/>
      <c r="DF2" s="163"/>
      <c r="DG2" s="163"/>
      <c r="DH2" s="163"/>
      <c r="DI2" s="163"/>
      <c r="DJ2" s="163"/>
      <c r="DK2" s="163"/>
      <c r="DL2" s="163"/>
      <c r="DM2" s="163"/>
      <c r="DN2" s="163"/>
      <c r="DO2" s="163"/>
    </row>
    <row r="3" spans="1:119" ht="18.75" customHeight="1" thickBot="1" x14ac:dyDescent="0.2">
      <c r="A3" s="164"/>
      <c r="B3" s="626" t="s">
        <v>76</v>
      </c>
      <c r="C3" s="627"/>
      <c r="D3" s="627"/>
      <c r="E3" s="628"/>
      <c r="F3" s="628"/>
      <c r="G3" s="628"/>
      <c r="H3" s="628"/>
      <c r="I3" s="628"/>
      <c r="J3" s="628"/>
      <c r="K3" s="628"/>
      <c r="L3" s="628" t="s">
        <v>77</v>
      </c>
      <c r="M3" s="628"/>
      <c r="N3" s="628"/>
      <c r="O3" s="628"/>
      <c r="P3" s="628"/>
      <c r="Q3" s="628"/>
      <c r="R3" s="631"/>
      <c r="S3" s="631"/>
      <c r="T3" s="631"/>
      <c r="U3" s="631"/>
      <c r="V3" s="632"/>
      <c r="W3" s="525" t="s">
        <v>78</v>
      </c>
      <c r="X3" s="526"/>
      <c r="Y3" s="526"/>
      <c r="Z3" s="526"/>
      <c r="AA3" s="526"/>
      <c r="AB3" s="627"/>
      <c r="AC3" s="631" t="s">
        <v>79</v>
      </c>
      <c r="AD3" s="526"/>
      <c r="AE3" s="526"/>
      <c r="AF3" s="526"/>
      <c r="AG3" s="526"/>
      <c r="AH3" s="526"/>
      <c r="AI3" s="526"/>
      <c r="AJ3" s="526"/>
      <c r="AK3" s="526"/>
      <c r="AL3" s="593"/>
      <c r="AM3" s="525" t="s">
        <v>80</v>
      </c>
      <c r="AN3" s="526"/>
      <c r="AO3" s="526"/>
      <c r="AP3" s="526"/>
      <c r="AQ3" s="526"/>
      <c r="AR3" s="526"/>
      <c r="AS3" s="526"/>
      <c r="AT3" s="526"/>
      <c r="AU3" s="526"/>
      <c r="AV3" s="526"/>
      <c r="AW3" s="526"/>
      <c r="AX3" s="593"/>
      <c r="AY3" s="585" t="s">
        <v>1</v>
      </c>
      <c r="AZ3" s="586"/>
      <c r="BA3" s="586"/>
      <c r="BB3" s="586"/>
      <c r="BC3" s="586"/>
      <c r="BD3" s="586"/>
      <c r="BE3" s="586"/>
      <c r="BF3" s="586"/>
      <c r="BG3" s="586"/>
      <c r="BH3" s="586"/>
      <c r="BI3" s="586"/>
      <c r="BJ3" s="586"/>
      <c r="BK3" s="586"/>
      <c r="BL3" s="586"/>
      <c r="BM3" s="635"/>
      <c r="BN3" s="525" t="s">
        <v>81</v>
      </c>
      <c r="BO3" s="526"/>
      <c r="BP3" s="526"/>
      <c r="BQ3" s="526"/>
      <c r="BR3" s="526"/>
      <c r="BS3" s="526"/>
      <c r="BT3" s="526"/>
      <c r="BU3" s="593"/>
      <c r="BV3" s="525" t="s">
        <v>82</v>
      </c>
      <c r="BW3" s="526"/>
      <c r="BX3" s="526"/>
      <c r="BY3" s="526"/>
      <c r="BZ3" s="526"/>
      <c r="CA3" s="526"/>
      <c r="CB3" s="526"/>
      <c r="CC3" s="593"/>
      <c r="CD3" s="585" t="s">
        <v>1</v>
      </c>
      <c r="CE3" s="586"/>
      <c r="CF3" s="586"/>
      <c r="CG3" s="586"/>
      <c r="CH3" s="586"/>
      <c r="CI3" s="586"/>
      <c r="CJ3" s="586"/>
      <c r="CK3" s="586"/>
      <c r="CL3" s="586"/>
      <c r="CM3" s="586"/>
      <c r="CN3" s="586"/>
      <c r="CO3" s="586"/>
      <c r="CP3" s="586"/>
      <c r="CQ3" s="586"/>
      <c r="CR3" s="586"/>
      <c r="CS3" s="635"/>
      <c r="CT3" s="525" t="s">
        <v>83</v>
      </c>
      <c r="CU3" s="526"/>
      <c r="CV3" s="526"/>
      <c r="CW3" s="526"/>
      <c r="CX3" s="526"/>
      <c r="CY3" s="526"/>
      <c r="CZ3" s="526"/>
      <c r="DA3" s="593"/>
      <c r="DB3" s="525" t="s">
        <v>84</v>
      </c>
      <c r="DC3" s="526"/>
      <c r="DD3" s="526"/>
      <c r="DE3" s="526"/>
      <c r="DF3" s="526"/>
      <c r="DG3" s="526"/>
      <c r="DH3" s="526"/>
      <c r="DI3" s="593"/>
      <c r="DJ3" s="163"/>
      <c r="DK3" s="163"/>
      <c r="DL3" s="163"/>
      <c r="DM3" s="163"/>
      <c r="DN3" s="163"/>
      <c r="DO3" s="163"/>
    </row>
    <row r="4" spans="1:119" ht="18.75" customHeight="1" x14ac:dyDescent="0.15">
      <c r="A4" s="164"/>
      <c r="B4" s="601"/>
      <c r="C4" s="602"/>
      <c r="D4" s="602"/>
      <c r="E4" s="603"/>
      <c r="F4" s="603"/>
      <c r="G4" s="603"/>
      <c r="H4" s="603"/>
      <c r="I4" s="603"/>
      <c r="J4" s="603"/>
      <c r="K4" s="603"/>
      <c r="L4" s="603"/>
      <c r="M4" s="603"/>
      <c r="N4" s="603"/>
      <c r="O4" s="603"/>
      <c r="P4" s="603"/>
      <c r="Q4" s="603"/>
      <c r="R4" s="607"/>
      <c r="S4" s="607"/>
      <c r="T4" s="607"/>
      <c r="U4" s="607"/>
      <c r="V4" s="608"/>
      <c r="W4" s="594"/>
      <c r="X4" s="408"/>
      <c r="Y4" s="408"/>
      <c r="Z4" s="408"/>
      <c r="AA4" s="408"/>
      <c r="AB4" s="602"/>
      <c r="AC4" s="607"/>
      <c r="AD4" s="408"/>
      <c r="AE4" s="408"/>
      <c r="AF4" s="408"/>
      <c r="AG4" s="408"/>
      <c r="AH4" s="408"/>
      <c r="AI4" s="408"/>
      <c r="AJ4" s="408"/>
      <c r="AK4" s="408"/>
      <c r="AL4" s="595"/>
      <c r="AM4" s="552"/>
      <c r="AN4" s="462"/>
      <c r="AO4" s="462"/>
      <c r="AP4" s="462"/>
      <c r="AQ4" s="462"/>
      <c r="AR4" s="462"/>
      <c r="AS4" s="462"/>
      <c r="AT4" s="462"/>
      <c r="AU4" s="462"/>
      <c r="AV4" s="462"/>
      <c r="AW4" s="462"/>
      <c r="AX4" s="634"/>
      <c r="AY4" s="438" t="s">
        <v>85</v>
      </c>
      <c r="AZ4" s="439"/>
      <c r="BA4" s="439"/>
      <c r="BB4" s="439"/>
      <c r="BC4" s="439"/>
      <c r="BD4" s="439"/>
      <c r="BE4" s="439"/>
      <c r="BF4" s="439"/>
      <c r="BG4" s="439"/>
      <c r="BH4" s="439"/>
      <c r="BI4" s="439"/>
      <c r="BJ4" s="439"/>
      <c r="BK4" s="439"/>
      <c r="BL4" s="439"/>
      <c r="BM4" s="440"/>
      <c r="BN4" s="441">
        <v>1386522</v>
      </c>
      <c r="BO4" s="442"/>
      <c r="BP4" s="442"/>
      <c r="BQ4" s="442"/>
      <c r="BR4" s="442"/>
      <c r="BS4" s="442"/>
      <c r="BT4" s="442"/>
      <c r="BU4" s="443"/>
      <c r="BV4" s="441">
        <v>1506069</v>
      </c>
      <c r="BW4" s="442"/>
      <c r="BX4" s="442"/>
      <c r="BY4" s="442"/>
      <c r="BZ4" s="442"/>
      <c r="CA4" s="442"/>
      <c r="CB4" s="442"/>
      <c r="CC4" s="443"/>
      <c r="CD4" s="619" t="s">
        <v>86</v>
      </c>
      <c r="CE4" s="620"/>
      <c r="CF4" s="620"/>
      <c r="CG4" s="620"/>
      <c r="CH4" s="620"/>
      <c r="CI4" s="620"/>
      <c r="CJ4" s="620"/>
      <c r="CK4" s="620"/>
      <c r="CL4" s="620"/>
      <c r="CM4" s="620"/>
      <c r="CN4" s="620"/>
      <c r="CO4" s="620"/>
      <c r="CP4" s="620"/>
      <c r="CQ4" s="620"/>
      <c r="CR4" s="620"/>
      <c r="CS4" s="621"/>
      <c r="CT4" s="622">
        <v>6.7</v>
      </c>
      <c r="CU4" s="623"/>
      <c r="CV4" s="623"/>
      <c r="CW4" s="623"/>
      <c r="CX4" s="623"/>
      <c r="CY4" s="623"/>
      <c r="CZ4" s="623"/>
      <c r="DA4" s="624"/>
      <c r="DB4" s="622">
        <v>10.6</v>
      </c>
      <c r="DC4" s="623"/>
      <c r="DD4" s="623"/>
      <c r="DE4" s="623"/>
      <c r="DF4" s="623"/>
      <c r="DG4" s="623"/>
      <c r="DH4" s="623"/>
      <c r="DI4" s="624"/>
      <c r="DJ4" s="163"/>
      <c r="DK4" s="163"/>
      <c r="DL4" s="163"/>
      <c r="DM4" s="163"/>
      <c r="DN4" s="163"/>
      <c r="DO4" s="163"/>
    </row>
    <row r="5" spans="1:119" ht="18.75" customHeight="1" x14ac:dyDescent="0.15">
      <c r="A5" s="164"/>
      <c r="B5" s="629"/>
      <c r="C5" s="463"/>
      <c r="D5" s="463"/>
      <c r="E5" s="630"/>
      <c r="F5" s="630"/>
      <c r="G5" s="630"/>
      <c r="H5" s="630"/>
      <c r="I5" s="630"/>
      <c r="J5" s="630"/>
      <c r="K5" s="630"/>
      <c r="L5" s="630"/>
      <c r="M5" s="630"/>
      <c r="N5" s="630"/>
      <c r="O5" s="630"/>
      <c r="P5" s="630"/>
      <c r="Q5" s="630"/>
      <c r="R5" s="461"/>
      <c r="S5" s="461"/>
      <c r="T5" s="461"/>
      <c r="U5" s="461"/>
      <c r="V5" s="633"/>
      <c r="W5" s="552"/>
      <c r="X5" s="462"/>
      <c r="Y5" s="462"/>
      <c r="Z5" s="462"/>
      <c r="AA5" s="462"/>
      <c r="AB5" s="463"/>
      <c r="AC5" s="461"/>
      <c r="AD5" s="462"/>
      <c r="AE5" s="462"/>
      <c r="AF5" s="462"/>
      <c r="AG5" s="462"/>
      <c r="AH5" s="462"/>
      <c r="AI5" s="462"/>
      <c r="AJ5" s="462"/>
      <c r="AK5" s="462"/>
      <c r="AL5" s="634"/>
      <c r="AM5" s="515" t="s">
        <v>87</v>
      </c>
      <c r="AN5" s="420"/>
      <c r="AO5" s="420"/>
      <c r="AP5" s="420"/>
      <c r="AQ5" s="420"/>
      <c r="AR5" s="420"/>
      <c r="AS5" s="420"/>
      <c r="AT5" s="421"/>
      <c r="AU5" s="503" t="s">
        <v>88</v>
      </c>
      <c r="AV5" s="504"/>
      <c r="AW5" s="504"/>
      <c r="AX5" s="504"/>
      <c r="AY5" s="426" t="s">
        <v>89</v>
      </c>
      <c r="AZ5" s="427"/>
      <c r="BA5" s="427"/>
      <c r="BB5" s="427"/>
      <c r="BC5" s="427"/>
      <c r="BD5" s="427"/>
      <c r="BE5" s="427"/>
      <c r="BF5" s="427"/>
      <c r="BG5" s="427"/>
      <c r="BH5" s="427"/>
      <c r="BI5" s="427"/>
      <c r="BJ5" s="427"/>
      <c r="BK5" s="427"/>
      <c r="BL5" s="427"/>
      <c r="BM5" s="428"/>
      <c r="BN5" s="446">
        <v>1327054</v>
      </c>
      <c r="BO5" s="447"/>
      <c r="BP5" s="447"/>
      <c r="BQ5" s="447"/>
      <c r="BR5" s="447"/>
      <c r="BS5" s="447"/>
      <c r="BT5" s="447"/>
      <c r="BU5" s="448"/>
      <c r="BV5" s="446">
        <v>1411951</v>
      </c>
      <c r="BW5" s="447"/>
      <c r="BX5" s="447"/>
      <c r="BY5" s="447"/>
      <c r="BZ5" s="447"/>
      <c r="CA5" s="447"/>
      <c r="CB5" s="447"/>
      <c r="CC5" s="448"/>
      <c r="CD5" s="455" t="s">
        <v>90</v>
      </c>
      <c r="CE5" s="456"/>
      <c r="CF5" s="456"/>
      <c r="CG5" s="456"/>
      <c r="CH5" s="456"/>
      <c r="CI5" s="456"/>
      <c r="CJ5" s="456"/>
      <c r="CK5" s="456"/>
      <c r="CL5" s="456"/>
      <c r="CM5" s="456"/>
      <c r="CN5" s="456"/>
      <c r="CO5" s="456"/>
      <c r="CP5" s="456"/>
      <c r="CQ5" s="456"/>
      <c r="CR5" s="456"/>
      <c r="CS5" s="457"/>
      <c r="CT5" s="416">
        <v>100.7</v>
      </c>
      <c r="CU5" s="417"/>
      <c r="CV5" s="417"/>
      <c r="CW5" s="417"/>
      <c r="CX5" s="417"/>
      <c r="CY5" s="417"/>
      <c r="CZ5" s="417"/>
      <c r="DA5" s="418"/>
      <c r="DB5" s="416">
        <v>97.9</v>
      </c>
      <c r="DC5" s="417"/>
      <c r="DD5" s="417"/>
      <c r="DE5" s="417"/>
      <c r="DF5" s="417"/>
      <c r="DG5" s="417"/>
      <c r="DH5" s="417"/>
      <c r="DI5" s="418"/>
      <c r="DJ5" s="163"/>
      <c r="DK5" s="163"/>
      <c r="DL5" s="163"/>
      <c r="DM5" s="163"/>
      <c r="DN5" s="163"/>
      <c r="DO5" s="163"/>
    </row>
    <row r="6" spans="1:119" ht="18.75" customHeight="1" x14ac:dyDescent="0.15">
      <c r="A6" s="164"/>
      <c r="B6" s="599" t="s">
        <v>91</v>
      </c>
      <c r="C6" s="460"/>
      <c r="D6" s="460"/>
      <c r="E6" s="600"/>
      <c r="F6" s="600"/>
      <c r="G6" s="600"/>
      <c r="H6" s="600"/>
      <c r="I6" s="600"/>
      <c r="J6" s="600"/>
      <c r="K6" s="600"/>
      <c r="L6" s="600" t="s">
        <v>92</v>
      </c>
      <c r="M6" s="600"/>
      <c r="N6" s="600"/>
      <c r="O6" s="600"/>
      <c r="P6" s="600"/>
      <c r="Q6" s="600"/>
      <c r="R6" s="484"/>
      <c r="S6" s="484"/>
      <c r="T6" s="484"/>
      <c r="U6" s="484"/>
      <c r="V6" s="606"/>
      <c r="W6" s="537" t="s">
        <v>93</v>
      </c>
      <c r="X6" s="459"/>
      <c r="Y6" s="459"/>
      <c r="Z6" s="459"/>
      <c r="AA6" s="459"/>
      <c r="AB6" s="460"/>
      <c r="AC6" s="611" t="s">
        <v>94</v>
      </c>
      <c r="AD6" s="612"/>
      <c r="AE6" s="612"/>
      <c r="AF6" s="612"/>
      <c r="AG6" s="612"/>
      <c r="AH6" s="612"/>
      <c r="AI6" s="612"/>
      <c r="AJ6" s="612"/>
      <c r="AK6" s="612"/>
      <c r="AL6" s="613"/>
      <c r="AM6" s="515" t="s">
        <v>95</v>
      </c>
      <c r="AN6" s="420"/>
      <c r="AO6" s="420"/>
      <c r="AP6" s="420"/>
      <c r="AQ6" s="420"/>
      <c r="AR6" s="420"/>
      <c r="AS6" s="420"/>
      <c r="AT6" s="421"/>
      <c r="AU6" s="503" t="s">
        <v>96</v>
      </c>
      <c r="AV6" s="504"/>
      <c r="AW6" s="504"/>
      <c r="AX6" s="504"/>
      <c r="AY6" s="426" t="s">
        <v>97</v>
      </c>
      <c r="AZ6" s="427"/>
      <c r="BA6" s="427"/>
      <c r="BB6" s="427"/>
      <c r="BC6" s="427"/>
      <c r="BD6" s="427"/>
      <c r="BE6" s="427"/>
      <c r="BF6" s="427"/>
      <c r="BG6" s="427"/>
      <c r="BH6" s="427"/>
      <c r="BI6" s="427"/>
      <c r="BJ6" s="427"/>
      <c r="BK6" s="427"/>
      <c r="BL6" s="427"/>
      <c r="BM6" s="428"/>
      <c r="BN6" s="446">
        <v>59468</v>
      </c>
      <c r="BO6" s="447"/>
      <c r="BP6" s="447"/>
      <c r="BQ6" s="447"/>
      <c r="BR6" s="447"/>
      <c r="BS6" s="447"/>
      <c r="BT6" s="447"/>
      <c r="BU6" s="448"/>
      <c r="BV6" s="446">
        <v>94118</v>
      </c>
      <c r="BW6" s="447"/>
      <c r="BX6" s="447"/>
      <c r="BY6" s="447"/>
      <c r="BZ6" s="447"/>
      <c r="CA6" s="447"/>
      <c r="CB6" s="447"/>
      <c r="CC6" s="448"/>
      <c r="CD6" s="455" t="s">
        <v>98</v>
      </c>
      <c r="CE6" s="456"/>
      <c r="CF6" s="456"/>
      <c r="CG6" s="456"/>
      <c r="CH6" s="456"/>
      <c r="CI6" s="456"/>
      <c r="CJ6" s="456"/>
      <c r="CK6" s="456"/>
      <c r="CL6" s="456"/>
      <c r="CM6" s="456"/>
      <c r="CN6" s="456"/>
      <c r="CO6" s="456"/>
      <c r="CP6" s="456"/>
      <c r="CQ6" s="456"/>
      <c r="CR6" s="456"/>
      <c r="CS6" s="457"/>
      <c r="CT6" s="596">
        <v>104.5</v>
      </c>
      <c r="CU6" s="597"/>
      <c r="CV6" s="597"/>
      <c r="CW6" s="597"/>
      <c r="CX6" s="597"/>
      <c r="CY6" s="597"/>
      <c r="CZ6" s="597"/>
      <c r="DA6" s="598"/>
      <c r="DB6" s="596">
        <v>101.5</v>
      </c>
      <c r="DC6" s="597"/>
      <c r="DD6" s="597"/>
      <c r="DE6" s="597"/>
      <c r="DF6" s="597"/>
      <c r="DG6" s="597"/>
      <c r="DH6" s="597"/>
      <c r="DI6" s="598"/>
      <c r="DJ6" s="163"/>
      <c r="DK6" s="163"/>
      <c r="DL6" s="163"/>
      <c r="DM6" s="163"/>
      <c r="DN6" s="163"/>
      <c r="DO6" s="163"/>
    </row>
    <row r="7" spans="1:119" ht="18.75" customHeight="1" x14ac:dyDescent="0.15">
      <c r="A7" s="164"/>
      <c r="B7" s="601"/>
      <c r="C7" s="602"/>
      <c r="D7" s="602"/>
      <c r="E7" s="603"/>
      <c r="F7" s="603"/>
      <c r="G7" s="603"/>
      <c r="H7" s="603"/>
      <c r="I7" s="603"/>
      <c r="J7" s="603"/>
      <c r="K7" s="603"/>
      <c r="L7" s="603"/>
      <c r="M7" s="603"/>
      <c r="N7" s="603"/>
      <c r="O7" s="603"/>
      <c r="P7" s="603"/>
      <c r="Q7" s="603"/>
      <c r="R7" s="607"/>
      <c r="S7" s="607"/>
      <c r="T7" s="607"/>
      <c r="U7" s="607"/>
      <c r="V7" s="608"/>
      <c r="W7" s="594"/>
      <c r="X7" s="408"/>
      <c r="Y7" s="408"/>
      <c r="Z7" s="408"/>
      <c r="AA7" s="408"/>
      <c r="AB7" s="602"/>
      <c r="AC7" s="614"/>
      <c r="AD7" s="409"/>
      <c r="AE7" s="409"/>
      <c r="AF7" s="409"/>
      <c r="AG7" s="409"/>
      <c r="AH7" s="409"/>
      <c r="AI7" s="409"/>
      <c r="AJ7" s="409"/>
      <c r="AK7" s="409"/>
      <c r="AL7" s="615"/>
      <c r="AM7" s="515" t="s">
        <v>99</v>
      </c>
      <c r="AN7" s="420"/>
      <c r="AO7" s="420"/>
      <c r="AP7" s="420"/>
      <c r="AQ7" s="420"/>
      <c r="AR7" s="420"/>
      <c r="AS7" s="420"/>
      <c r="AT7" s="421"/>
      <c r="AU7" s="503" t="s">
        <v>100</v>
      </c>
      <c r="AV7" s="504"/>
      <c r="AW7" s="504"/>
      <c r="AX7" s="504"/>
      <c r="AY7" s="426" t="s">
        <v>101</v>
      </c>
      <c r="AZ7" s="427"/>
      <c r="BA7" s="427"/>
      <c r="BB7" s="427"/>
      <c r="BC7" s="427"/>
      <c r="BD7" s="427"/>
      <c r="BE7" s="427"/>
      <c r="BF7" s="427"/>
      <c r="BG7" s="427"/>
      <c r="BH7" s="427"/>
      <c r="BI7" s="427"/>
      <c r="BJ7" s="427"/>
      <c r="BK7" s="427"/>
      <c r="BL7" s="427"/>
      <c r="BM7" s="428"/>
      <c r="BN7" s="446">
        <v>10164</v>
      </c>
      <c r="BO7" s="447"/>
      <c r="BP7" s="447"/>
      <c r="BQ7" s="447"/>
      <c r="BR7" s="447"/>
      <c r="BS7" s="447"/>
      <c r="BT7" s="447"/>
      <c r="BU7" s="448"/>
      <c r="BV7" s="446">
        <v>9352</v>
      </c>
      <c r="BW7" s="447"/>
      <c r="BX7" s="447"/>
      <c r="BY7" s="447"/>
      <c r="BZ7" s="447"/>
      <c r="CA7" s="447"/>
      <c r="CB7" s="447"/>
      <c r="CC7" s="448"/>
      <c r="CD7" s="455" t="s">
        <v>102</v>
      </c>
      <c r="CE7" s="456"/>
      <c r="CF7" s="456"/>
      <c r="CG7" s="456"/>
      <c r="CH7" s="456"/>
      <c r="CI7" s="456"/>
      <c r="CJ7" s="456"/>
      <c r="CK7" s="456"/>
      <c r="CL7" s="456"/>
      <c r="CM7" s="456"/>
      <c r="CN7" s="456"/>
      <c r="CO7" s="456"/>
      <c r="CP7" s="456"/>
      <c r="CQ7" s="456"/>
      <c r="CR7" s="456"/>
      <c r="CS7" s="457"/>
      <c r="CT7" s="446">
        <v>731803</v>
      </c>
      <c r="CU7" s="447"/>
      <c r="CV7" s="447"/>
      <c r="CW7" s="447"/>
      <c r="CX7" s="447"/>
      <c r="CY7" s="447"/>
      <c r="CZ7" s="447"/>
      <c r="DA7" s="448"/>
      <c r="DB7" s="446">
        <v>796931</v>
      </c>
      <c r="DC7" s="447"/>
      <c r="DD7" s="447"/>
      <c r="DE7" s="447"/>
      <c r="DF7" s="447"/>
      <c r="DG7" s="447"/>
      <c r="DH7" s="447"/>
      <c r="DI7" s="448"/>
      <c r="DJ7" s="163"/>
      <c r="DK7" s="163"/>
      <c r="DL7" s="163"/>
      <c r="DM7" s="163"/>
      <c r="DN7" s="163"/>
      <c r="DO7" s="163"/>
    </row>
    <row r="8" spans="1:119" ht="18.75" customHeight="1" thickBot="1" x14ac:dyDescent="0.2">
      <c r="A8" s="164"/>
      <c r="B8" s="604"/>
      <c r="C8" s="538"/>
      <c r="D8" s="538"/>
      <c r="E8" s="605"/>
      <c r="F8" s="605"/>
      <c r="G8" s="605"/>
      <c r="H8" s="605"/>
      <c r="I8" s="605"/>
      <c r="J8" s="605"/>
      <c r="K8" s="605"/>
      <c r="L8" s="605"/>
      <c r="M8" s="605"/>
      <c r="N8" s="605"/>
      <c r="O8" s="605"/>
      <c r="P8" s="605"/>
      <c r="Q8" s="605"/>
      <c r="R8" s="609"/>
      <c r="S8" s="609"/>
      <c r="T8" s="609"/>
      <c r="U8" s="609"/>
      <c r="V8" s="610"/>
      <c r="W8" s="527"/>
      <c r="X8" s="528"/>
      <c r="Y8" s="528"/>
      <c r="Z8" s="528"/>
      <c r="AA8" s="528"/>
      <c r="AB8" s="538"/>
      <c r="AC8" s="616"/>
      <c r="AD8" s="617"/>
      <c r="AE8" s="617"/>
      <c r="AF8" s="617"/>
      <c r="AG8" s="617"/>
      <c r="AH8" s="617"/>
      <c r="AI8" s="617"/>
      <c r="AJ8" s="617"/>
      <c r="AK8" s="617"/>
      <c r="AL8" s="618"/>
      <c r="AM8" s="515" t="s">
        <v>103</v>
      </c>
      <c r="AN8" s="420"/>
      <c r="AO8" s="420"/>
      <c r="AP8" s="420"/>
      <c r="AQ8" s="420"/>
      <c r="AR8" s="420"/>
      <c r="AS8" s="420"/>
      <c r="AT8" s="421"/>
      <c r="AU8" s="503" t="s">
        <v>104</v>
      </c>
      <c r="AV8" s="504"/>
      <c r="AW8" s="504"/>
      <c r="AX8" s="504"/>
      <c r="AY8" s="426" t="s">
        <v>105</v>
      </c>
      <c r="AZ8" s="427"/>
      <c r="BA8" s="427"/>
      <c r="BB8" s="427"/>
      <c r="BC8" s="427"/>
      <c r="BD8" s="427"/>
      <c r="BE8" s="427"/>
      <c r="BF8" s="427"/>
      <c r="BG8" s="427"/>
      <c r="BH8" s="427"/>
      <c r="BI8" s="427"/>
      <c r="BJ8" s="427"/>
      <c r="BK8" s="427"/>
      <c r="BL8" s="427"/>
      <c r="BM8" s="428"/>
      <c r="BN8" s="446">
        <v>49304</v>
      </c>
      <c r="BO8" s="447"/>
      <c r="BP8" s="447"/>
      <c r="BQ8" s="447"/>
      <c r="BR8" s="447"/>
      <c r="BS8" s="447"/>
      <c r="BT8" s="447"/>
      <c r="BU8" s="448"/>
      <c r="BV8" s="446">
        <v>84766</v>
      </c>
      <c r="BW8" s="447"/>
      <c r="BX8" s="447"/>
      <c r="BY8" s="447"/>
      <c r="BZ8" s="447"/>
      <c r="CA8" s="447"/>
      <c r="CB8" s="447"/>
      <c r="CC8" s="448"/>
      <c r="CD8" s="455" t="s">
        <v>106</v>
      </c>
      <c r="CE8" s="456"/>
      <c r="CF8" s="456"/>
      <c r="CG8" s="456"/>
      <c r="CH8" s="456"/>
      <c r="CI8" s="456"/>
      <c r="CJ8" s="456"/>
      <c r="CK8" s="456"/>
      <c r="CL8" s="456"/>
      <c r="CM8" s="456"/>
      <c r="CN8" s="456"/>
      <c r="CO8" s="456"/>
      <c r="CP8" s="456"/>
      <c r="CQ8" s="456"/>
      <c r="CR8" s="456"/>
      <c r="CS8" s="457"/>
      <c r="CT8" s="559">
        <v>0.1</v>
      </c>
      <c r="CU8" s="560"/>
      <c r="CV8" s="560"/>
      <c r="CW8" s="560"/>
      <c r="CX8" s="560"/>
      <c r="CY8" s="560"/>
      <c r="CZ8" s="560"/>
      <c r="DA8" s="561"/>
      <c r="DB8" s="559">
        <v>0.1</v>
      </c>
      <c r="DC8" s="560"/>
      <c r="DD8" s="560"/>
      <c r="DE8" s="560"/>
      <c r="DF8" s="560"/>
      <c r="DG8" s="560"/>
      <c r="DH8" s="560"/>
      <c r="DI8" s="561"/>
      <c r="DJ8" s="163"/>
      <c r="DK8" s="163"/>
      <c r="DL8" s="163"/>
      <c r="DM8" s="163"/>
      <c r="DN8" s="163"/>
      <c r="DO8" s="163"/>
    </row>
    <row r="9" spans="1:119" ht="18.75" customHeight="1" thickBot="1" x14ac:dyDescent="0.2">
      <c r="A9" s="164"/>
      <c r="B9" s="585" t="s">
        <v>107</v>
      </c>
      <c r="C9" s="586"/>
      <c r="D9" s="586"/>
      <c r="E9" s="586"/>
      <c r="F9" s="586"/>
      <c r="G9" s="586"/>
      <c r="H9" s="586"/>
      <c r="I9" s="586"/>
      <c r="J9" s="586"/>
      <c r="K9" s="509"/>
      <c r="L9" s="587" t="s">
        <v>108</v>
      </c>
      <c r="M9" s="588"/>
      <c r="N9" s="588"/>
      <c r="O9" s="588"/>
      <c r="P9" s="588"/>
      <c r="Q9" s="589"/>
      <c r="R9" s="590">
        <v>660</v>
      </c>
      <c r="S9" s="591"/>
      <c r="T9" s="591"/>
      <c r="U9" s="591"/>
      <c r="V9" s="592"/>
      <c r="W9" s="525" t="s">
        <v>109</v>
      </c>
      <c r="X9" s="526"/>
      <c r="Y9" s="526"/>
      <c r="Z9" s="526"/>
      <c r="AA9" s="526"/>
      <c r="AB9" s="526"/>
      <c r="AC9" s="526"/>
      <c r="AD9" s="526"/>
      <c r="AE9" s="526"/>
      <c r="AF9" s="526"/>
      <c r="AG9" s="526"/>
      <c r="AH9" s="526"/>
      <c r="AI9" s="526"/>
      <c r="AJ9" s="526"/>
      <c r="AK9" s="526"/>
      <c r="AL9" s="593"/>
      <c r="AM9" s="515" t="s">
        <v>110</v>
      </c>
      <c r="AN9" s="420"/>
      <c r="AO9" s="420"/>
      <c r="AP9" s="420"/>
      <c r="AQ9" s="420"/>
      <c r="AR9" s="420"/>
      <c r="AS9" s="420"/>
      <c r="AT9" s="421"/>
      <c r="AU9" s="503" t="s">
        <v>111</v>
      </c>
      <c r="AV9" s="504"/>
      <c r="AW9" s="504"/>
      <c r="AX9" s="504"/>
      <c r="AY9" s="426" t="s">
        <v>112</v>
      </c>
      <c r="AZ9" s="427"/>
      <c r="BA9" s="427"/>
      <c r="BB9" s="427"/>
      <c r="BC9" s="427"/>
      <c r="BD9" s="427"/>
      <c r="BE9" s="427"/>
      <c r="BF9" s="427"/>
      <c r="BG9" s="427"/>
      <c r="BH9" s="427"/>
      <c r="BI9" s="427"/>
      <c r="BJ9" s="427"/>
      <c r="BK9" s="427"/>
      <c r="BL9" s="427"/>
      <c r="BM9" s="428"/>
      <c r="BN9" s="446">
        <v>-35462</v>
      </c>
      <c r="BO9" s="447"/>
      <c r="BP9" s="447"/>
      <c r="BQ9" s="447"/>
      <c r="BR9" s="447"/>
      <c r="BS9" s="447"/>
      <c r="BT9" s="447"/>
      <c r="BU9" s="448"/>
      <c r="BV9" s="446">
        <v>10475</v>
      </c>
      <c r="BW9" s="447"/>
      <c r="BX9" s="447"/>
      <c r="BY9" s="447"/>
      <c r="BZ9" s="447"/>
      <c r="CA9" s="447"/>
      <c r="CB9" s="447"/>
      <c r="CC9" s="448"/>
      <c r="CD9" s="455" t="s">
        <v>113</v>
      </c>
      <c r="CE9" s="456"/>
      <c r="CF9" s="456"/>
      <c r="CG9" s="456"/>
      <c r="CH9" s="456"/>
      <c r="CI9" s="456"/>
      <c r="CJ9" s="456"/>
      <c r="CK9" s="456"/>
      <c r="CL9" s="456"/>
      <c r="CM9" s="456"/>
      <c r="CN9" s="456"/>
      <c r="CO9" s="456"/>
      <c r="CP9" s="456"/>
      <c r="CQ9" s="456"/>
      <c r="CR9" s="456"/>
      <c r="CS9" s="457"/>
      <c r="CT9" s="416">
        <v>9.5</v>
      </c>
      <c r="CU9" s="417"/>
      <c r="CV9" s="417"/>
      <c r="CW9" s="417"/>
      <c r="CX9" s="417"/>
      <c r="CY9" s="417"/>
      <c r="CZ9" s="417"/>
      <c r="DA9" s="418"/>
      <c r="DB9" s="416">
        <v>11.7</v>
      </c>
      <c r="DC9" s="417"/>
      <c r="DD9" s="417"/>
      <c r="DE9" s="417"/>
      <c r="DF9" s="417"/>
      <c r="DG9" s="417"/>
      <c r="DH9" s="417"/>
      <c r="DI9" s="418"/>
      <c r="DJ9" s="163"/>
      <c r="DK9" s="163"/>
      <c r="DL9" s="163"/>
      <c r="DM9" s="163"/>
      <c r="DN9" s="163"/>
      <c r="DO9" s="163"/>
    </row>
    <row r="10" spans="1:119" ht="18.75" customHeight="1" thickBot="1" x14ac:dyDescent="0.2">
      <c r="A10" s="164"/>
      <c r="B10" s="585"/>
      <c r="C10" s="586"/>
      <c r="D10" s="586"/>
      <c r="E10" s="586"/>
      <c r="F10" s="586"/>
      <c r="G10" s="586"/>
      <c r="H10" s="586"/>
      <c r="I10" s="586"/>
      <c r="J10" s="586"/>
      <c r="K10" s="509"/>
      <c r="L10" s="419" t="s">
        <v>114</v>
      </c>
      <c r="M10" s="420"/>
      <c r="N10" s="420"/>
      <c r="O10" s="420"/>
      <c r="P10" s="420"/>
      <c r="Q10" s="421"/>
      <c r="R10" s="422">
        <v>840</v>
      </c>
      <c r="S10" s="423"/>
      <c r="T10" s="423"/>
      <c r="U10" s="423"/>
      <c r="V10" s="425"/>
      <c r="W10" s="594"/>
      <c r="X10" s="408"/>
      <c r="Y10" s="408"/>
      <c r="Z10" s="408"/>
      <c r="AA10" s="408"/>
      <c r="AB10" s="408"/>
      <c r="AC10" s="408"/>
      <c r="AD10" s="408"/>
      <c r="AE10" s="408"/>
      <c r="AF10" s="408"/>
      <c r="AG10" s="408"/>
      <c r="AH10" s="408"/>
      <c r="AI10" s="408"/>
      <c r="AJ10" s="408"/>
      <c r="AK10" s="408"/>
      <c r="AL10" s="595"/>
      <c r="AM10" s="515" t="s">
        <v>115</v>
      </c>
      <c r="AN10" s="420"/>
      <c r="AO10" s="420"/>
      <c r="AP10" s="420"/>
      <c r="AQ10" s="420"/>
      <c r="AR10" s="420"/>
      <c r="AS10" s="420"/>
      <c r="AT10" s="421"/>
      <c r="AU10" s="503" t="s">
        <v>116</v>
      </c>
      <c r="AV10" s="504"/>
      <c r="AW10" s="504"/>
      <c r="AX10" s="504"/>
      <c r="AY10" s="426" t="s">
        <v>117</v>
      </c>
      <c r="AZ10" s="427"/>
      <c r="BA10" s="427"/>
      <c r="BB10" s="427"/>
      <c r="BC10" s="427"/>
      <c r="BD10" s="427"/>
      <c r="BE10" s="427"/>
      <c r="BF10" s="427"/>
      <c r="BG10" s="427"/>
      <c r="BH10" s="427"/>
      <c r="BI10" s="427"/>
      <c r="BJ10" s="427"/>
      <c r="BK10" s="427"/>
      <c r="BL10" s="427"/>
      <c r="BM10" s="428"/>
      <c r="BN10" s="446">
        <v>100</v>
      </c>
      <c r="BO10" s="447"/>
      <c r="BP10" s="447"/>
      <c r="BQ10" s="447"/>
      <c r="BR10" s="447"/>
      <c r="BS10" s="447"/>
      <c r="BT10" s="447"/>
      <c r="BU10" s="448"/>
      <c r="BV10" s="446">
        <v>7289</v>
      </c>
      <c r="BW10" s="447"/>
      <c r="BX10" s="447"/>
      <c r="BY10" s="447"/>
      <c r="BZ10" s="447"/>
      <c r="CA10" s="447"/>
      <c r="CB10" s="447"/>
      <c r="CC10" s="448"/>
      <c r="CD10" s="168" t="s">
        <v>118</v>
      </c>
      <c r="CE10" s="169"/>
      <c r="CF10" s="169"/>
      <c r="CG10" s="169"/>
      <c r="CH10" s="169"/>
      <c r="CI10" s="169"/>
      <c r="CJ10" s="169"/>
      <c r="CK10" s="169"/>
      <c r="CL10" s="169"/>
      <c r="CM10" s="169"/>
      <c r="CN10" s="169"/>
      <c r="CO10" s="169"/>
      <c r="CP10" s="169"/>
      <c r="CQ10" s="169"/>
      <c r="CR10" s="169"/>
      <c r="CS10" s="170"/>
      <c r="CT10" s="171"/>
      <c r="CU10" s="172"/>
      <c r="CV10" s="172"/>
      <c r="CW10" s="172"/>
      <c r="CX10" s="172"/>
      <c r="CY10" s="172"/>
      <c r="CZ10" s="172"/>
      <c r="DA10" s="173"/>
      <c r="DB10" s="171"/>
      <c r="DC10" s="172"/>
      <c r="DD10" s="172"/>
      <c r="DE10" s="172"/>
      <c r="DF10" s="172"/>
      <c r="DG10" s="172"/>
      <c r="DH10" s="172"/>
      <c r="DI10" s="173"/>
      <c r="DJ10" s="163"/>
      <c r="DK10" s="163"/>
      <c r="DL10" s="163"/>
      <c r="DM10" s="163"/>
      <c r="DN10" s="163"/>
      <c r="DO10" s="163"/>
    </row>
    <row r="11" spans="1:119" ht="18.75" customHeight="1" thickBot="1" x14ac:dyDescent="0.2">
      <c r="A11" s="164"/>
      <c r="B11" s="585"/>
      <c r="C11" s="586"/>
      <c r="D11" s="586"/>
      <c r="E11" s="586"/>
      <c r="F11" s="586"/>
      <c r="G11" s="586"/>
      <c r="H11" s="586"/>
      <c r="I11" s="586"/>
      <c r="J11" s="586"/>
      <c r="K11" s="509"/>
      <c r="L11" s="492" t="s">
        <v>119</v>
      </c>
      <c r="M11" s="493"/>
      <c r="N11" s="493"/>
      <c r="O11" s="493"/>
      <c r="P11" s="493"/>
      <c r="Q11" s="494"/>
      <c r="R11" s="582" t="s">
        <v>120</v>
      </c>
      <c r="S11" s="583"/>
      <c r="T11" s="583"/>
      <c r="U11" s="583"/>
      <c r="V11" s="584"/>
      <c r="W11" s="594"/>
      <c r="X11" s="408"/>
      <c r="Y11" s="408"/>
      <c r="Z11" s="408"/>
      <c r="AA11" s="408"/>
      <c r="AB11" s="408"/>
      <c r="AC11" s="408"/>
      <c r="AD11" s="408"/>
      <c r="AE11" s="408"/>
      <c r="AF11" s="408"/>
      <c r="AG11" s="408"/>
      <c r="AH11" s="408"/>
      <c r="AI11" s="408"/>
      <c r="AJ11" s="408"/>
      <c r="AK11" s="408"/>
      <c r="AL11" s="595"/>
      <c r="AM11" s="515" t="s">
        <v>121</v>
      </c>
      <c r="AN11" s="420"/>
      <c r="AO11" s="420"/>
      <c r="AP11" s="420"/>
      <c r="AQ11" s="420"/>
      <c r="AR11" s="420"/>
      <c r="AS11" s="420"/>
      <c r="AT11" s="421"/>
      <c r="AU11" s="503" t="s">
        <v>122</v>
      </c>
      <c r="AV11" s="504"/>
      <c r="AW11" s="504"/>
      <c r="AX11" s="504"/>
      <c r="AY11" s="426" t="s">
        <v>123</v>
      </c>
      <c r="AZ11" s="427"/>
      <c r="BA11" s="427"/>
      <c r="BB11" s="427"/>
      <c r="BC11" s="427"/>
      <c r="BD11" s="427"/>
      <c r="BE11" s="427"/>
      <c r="BF11" s="427"/>
      <c r="BG11" s="427"/>
      <c r="BH11" s="427"/>
      <c r="BI11" s="427"/>
      <c r="BJ11" s="427"/>
      <c r="BK11" s="427"/>
      <c r="BL11" s="427"/>
      <c r="BM11" s="428"/>
      <c r="BN11" s="446">
        <v>0</v>
      </c>
      <c r="BO11" s="447"/>
      <c r="BP11" s="447"/>
      <c r="BQ11" s="447"/>
      <c r="BR11" s="447"/>
      <c r="BS11" s="447"/>
      <c r="BT11" s="447"/>
      <c r="BU11" s="448"/>
      <c r="BV11" s="446">
        <v>0</v>
      </c>
      <c r="BW11" s="447"/>
      <c r="BX11" s="447"/>
      <c r="BY11" s="447"/>
      <c r="BZ11" s="447"/>
      <c r="CA11" s="447"/>
      <c r="CB11" s="447"/>
      <c r="CC11" s="448"/>
      <c r="CD11" s="455" t="s">
        <v>124</v>
      </c>
      <c r="CE11" s="456"/>
      <c r="CF11" s="456"/>
      <c r="CG11" s="456"/>
      <c r="CH11" s="456"/>
      <c r="CI11" s="456"/>
      <c r="CJ11" s="456"/>
      <c r="CK11" s="456"/>
      <c r="CL11" s="456"/>
      <c r="CM11" s="456"/>
      <c r="CN11" s="456"/>
      <c r="CO11" s="456"/>
      <c r="CP11" s="456"/>
      <c r="CQ11" s="456"/>
      <c r="CR11" s="456"/>
      <c r="CS11" s="457"/>
      <c r="CT11" s="559" t="s">
        <v>125</v>
      </c>
      <c r="CU11" s="560"/>
      <c r="CV11" s="560"/>
      <c r="CW11" s="560"/>
      <c r="CX11" s="560"/>
      <c r="CY11" s="560"/>
      <c r="CZ11" s="560"/>
      <c r="DA11" s="561"/>
      <c r="DB11" s="559" t="s">
        <v>125</v>
      </c>
      <c r="DC11" s="560"/>
      <c r="DD11" s="560"/>
      <c r="DE11" s="560"/>
      <c r="DF11" s="560"/>
      <c r="DG11" s="560"/>
      <c r="DH11" s="560"/>
      <c r="DI11" s="561"/>
      <c r="DJ11" s="163"/>
      <c r="DK11" s="163"/>
      <c r="DL11" s="163"/>
      <c r="DM11" s="163"/>
      <c r="DN11" s="163"/>
      <c r="DO11" s="163"/>
    </row>
    <row r="12" spans="1:119" ht="18.75" customHeight="1" x14ac:dyDescent="0.15">
      <c r="A12" s="164"/>
      <c r="B12" s="562" t="s">
        <v>126</v>
      </c>
      <c r="C12" s="563"/>
      <c r="D12" s="563"/>
      <c r="E12" s="563"/>
      <c r="F12" s="563"/>
      <c r="G12" s="563"/>
      <c r="H12" s="563"/>
      <c r="I12" s="563"/>
      <c r="J12" s="563"/>
      <c r="K12" s="564"/>
      <c r="L12" s="571" t="s">
        <v>127</v>
      </c>
      <c r="M12" s="572"/>
      <c r="N12" s="572"/>
      <c r="O12" s="572"/>
      <c r="P12" s="572"/>
      <c r="Q12" s="573"/>
      <c r="R12" s="574">
        <v>737</v>
      </c>
      <c r="S12" s="575"/>
      <c r="T12" s="575"/>
      <c r="U12" s="575"/>
      <c r="V12" s="576"/>
      <c r="W12" s="577" t="s">
        <v>1</v>
      </c>
      <c r="X12" s="504"/>
      <c r="Y12" s="504"/>
      <c r="Z12" s="504"/>
      <c r="AA12" s="504"/>
      <c r="AB12" s="578"/>
      <c r="AC12" s="503" t="s">
        <v>128</v>
      </c>
      <c r="AD12" s="504"/>
      <c r="AE12" s="504"/>
      <c r="AF12" s="504"/>
      <c r="AG12" s="578"/>
      <c r="AH12" s="503" t="s">
        <v>129</v>
      </c>
      <c r="AI12" s="504"/>
      <c r="AJ12" s="504"/>
      <c r="AK12" s="504"/>
      <c r="AL12" s="579"/>
      <c r="AM12" s="515" t="s">
        <v>130</v>
      </c>
      <c r="AN12" s="420"/>
      <c r="AO12" s="420"/>
      <c r="AP12" s="420"/>
      <c r="AQ12" s="420"/>
      <c r="AR12" s="420"/>
      <c r="AS12" s="420"/>
      <c r="AT12" s="421"/>
      <c r="AU12" s="503" t="s">
        <v>88</v>
      </c>
      <c r="AV12" s="504"/>
      <c r="AW12" s="504"/>
      <c r="AX12" s="504"/>
      <c r="AY12" s="426" t="s">
        <v>131</v>
      </c>
      <c r="AZ12" s="427"/>
      <c r="BA12" s="427"/>
      <c r="BB12" s="427"/>
      <c r="BC12" s="427"/>
      <c r="BD12" s="427"/>
      <c r="BE12" s="427"/>
      <c r="BF12" s="427"/>
      <c r="BG12" s="427"/>
      <c r="BH12" s="427"/>
      <c r="BI12" s="427"/>
      <c r="BJ12" s="427"/>
      <c r="BK12" s="427"/>
      <c r="BL12" s="427"/>
      <c r="BM12" s="428"/>
      <c r="BN12" s="446">
        <v>0</v>
      </c>
      <c r="BO12" s="447"/>
      <c r="BP12" s="447"/>
      <c r="BQ12" s="447"/>
      <c r="BR12" s="447"/>
      <c r="BS12" s="447"/>
      <c r="BT12" s="447"/>
      <c r="BU12" s="448"/>
      <c r="BV12" s="446">
        <v>0</v>
      </c>
      <c r="BW12" s="447"/>
      <c r="BX12" s="447"/>
      <c r="BY12" s="447"/>
      <c r="BZ12" s="447"/>
      <c r="CA12" s="447"/>
      <c r="CB12" s="447"/>
      <c r="CC12" s="448"/>
      <c r="CD12" s="455" t="s">
        <v>132</v>
      </c>
      <c r="CE12" s="456"/>
      <c r="CF12" s="456"/>
      <c r="CG12" s="456"/>
      <c r="CH12" s="456"/>
      <c r="CI12" s="456"/>
      <c r="CJ12" s="456"/>
      <c r="CK12" s="456"/>
      <c r="CL12" s="456"/>
      <c r="CM12" s="456"/>
      <c r="CN12" s="456"/>
      <c r="CO12" s="456"/>
      <c r="CP12" s="456"/>
      <c r="CQ12" s="456"/>
      <c r="CR12" s="456"/>
      <c r="CS12" s="457"/>
      <c r="CT12" s="559" t="s">
        <v>133</v>
      </c>
      <c r="CU12" s="560"/>
      <c r="CV12" s="560"/>
      <c r="CW12" s="560"/>
      <c r="CX12" s="560"/>
      <c r="CY12" s="560"/>
      <c r="CZ12" s="560"/>
      <c r="DA12" s="561"/>
      <c r="DB12" s="559" t="s">
        <v>125</v>
      </c>
      <c r="DC12" s="560"/>
      <c r="DD12" s="560"/>
      <c r="DE12" s="560"/>
      <c r="DF12" s="560"/>
      <c r="DG12" s="560"/>
      <c r="DH12" s="560"/>
      <c r="DI12" s="561"/>
      <c r="DJ12" s="163"/>
      <c r="DK12" s="163"/>
      <c r="DL12" s="163"/>
      <c r="DM12" s="163"/>
      <c r="DN12" s="163"/>
      <c r="DO12" s="163"/>
    </row>
    <row r="13" spans="1:119" ht="18.75" customHeight="1" x14ac:dyDescent="0.15">
      <c r="A13" s="164"/>
      <c r="B13" s="565"/>
      <c r="C13" s="566"/>
      <c r="D13" s="566"/>
      <c r="E13" s="566"/>
      <c r="F13" s="566"/>
      <c r="G13" s="566"/>
      <c r="H13" s="566"/>
      <c r="I13" s="566"/>
      <c r="J13" s="566"/>
      <c r="K13" s="567"/>
      <c r="L13" s="174"/>
      <c r="M13" s="546" t="s">
        <v>134</v>
      </c>
      <c r="N13" s="547"/>
      <c r="O13" s="547"/>
      <c r="P13" s="547"/>
      <c r="Q13" s="548"/>
      <c r="R13" s="549">
        <v>732</v>
      </c>
      <c r="S13" s="550"/>
      <c r="T13" s="550"/>
      <c r="U13" s="550"/>
      <c r="V13" s="551"/>
      <c r="W13" s="537" t="s">
        <v>135</v>
      </c>
      <c r="X13" s="459"/>
      <c r="Y13" s="459"/>
      <c r="Z13" s="459"/>
      <c r="AA13" s="459"/>
      <c r="AB13" s="460"/>
      <c r="AC13" s="422">
        <v>35</v>
      </c>
      <c r="AD13" s="423"/>
      <c r="AE13" s="423"/>
      <c r="AF13" s="423"/>
      <c r="AG13" s="424"/>
      <c r="AH13" s="422">
        <v>32</v>
      </c>
      <c r="AI13" s="423"/>
      <c r="AJ13" s="423"/>
      <c r="AK13" s="423"/>
      <c r="AL13" s="425"/>
      <c r="AM13" s="515" t="s">
        <v>136</v>
      </c>
      <c r="AN13" s="420"/>
      <c r="AO13" s="420"/>
      <c r="AP13" s="420"/>
      <c r="AQ13" s="420"/>
      <c r="AR13" s="420"/>
      <c r="AS13" s="420"/>
      <c r="AT13" s="421"/>
      <c r="AU13" s="503" t="s">
        <v>122</v>
      </c>
      <c r="AV13" s="504"/>
      <c r="AW13" s="504"/>
      <c r="AX13" s="504"/>
      <c r="AY13" s="426" t="s">
        <v>137</v>
      </c>
      <c r="AZ13" s="427"/>
      <c r="BA13" s="427"/>
      <c r="BB13" s="427"/>
      <c r="BC13" s="427"/>
      <c r="BD13" s="427"/>
      <c r="BE13" s="427"/>
      <c r="BF13" s="427"/>
      <c r="BG13" s="427"/>
      <c r="BH13" s="427"/>
      <c r="BI13" s="427"/>
      <c r="BJ13" s="427"/>
      <c r="BK13" s="427"/>
      <c r="BL13" s="427"/>
      <c r="BM13" s="428"/>
      <c r="BN13" s="446">
        <v>-35362</v>
      </c>
      <c r="BO13" s="447"/>
      <c r="BP13" s="447"/>
      <c r="BQ13" s="447"/>
      <c r="BR13" s="447"/>
      <c r="BS13" s="447"/>
      <c r="BT13" s="447"/>
      <c r="BU13" s="448"/>
      <c r="BV13" s="446">
        <v>17764</v>
      </c>
      <c r="BW13" s="447"/>
      <c r="BX13" s="447"/>
      <c r="BY13" s="447"/>
      <c r="BZ13" s="447"/>
      <c r="CA13" s="447"/>
      <c r="CB13" s="447"/>
      <c r="CC13" s="448"/>
      <c r="CD13" s="455" t="s">
        <v>138</v>
      </c>
      <c r="CE13" s="456"/>
      <c r="CF13" s="456"/>
      <c r="CG13" s="456"/>
      <c r="CH13" s="456"/>
      <c r="CI13" s="456"/>
      <c r="CJ13" s="456"/>
      <c r="CK13" s="456"/>
      <c r="CL13" s="456"/>
      <c r="CM13" s="456"/>
      <c r="CN13" s="456"/>
      <c r="CO13" s="456"/>
      <c r="CP13" s="456"/>
      <c r="CQ13" s="456"/>
      <c r="CR13" s="456"/>
      <c r="CS13" s="457"/>
      <c r="CT13" s="416">
        <v>4.3</v>
      </c>
      <c r="CU13" s="417"/>
      <c r="CV13" s="417"/>
      <c r="CW13" s="417"/>
      <c r="CX13" s="417"/>
      <c r="CY13" s="417"/>
      <c r="CZ13" s="417"/>
      <c r="DA13" s="418"/>
      <c r="DB13" s="416">
        <v>5.2</v>
      </c>
      <c r="DC13" s="417"/>
      <c r="DD13" s="417"/>
      <c r="DE13" s="417"/>
      <c r="DF13" s="417"/>
      <c r="DG13" s="417"/>
      <c r="DH13" s="417"/>
      <c r="DI13" s="418"/>
      <c r="DJ13" s="163"/>
      <c r="DK13" s="163"/>
      <c r="DL13" s="163"/>
      <c r="DM13" s="163"/>
      <c r="DN13" s="163"/>
      <c r="DO13" s="163"/>
    </row>
    <row r="14" spans="1:119" ht="18.75" customHeight="1" thickBot="1" x14ac:dyDescent="0.2">
      <c r="A14" s="164"/>
      <c r="B14" s="565"/>
      <c r="C14" s="566"/>
      <c r="D14" s="566"/>
      <c r="E14" s="566"/>
      <c r="F14" s="566"/>
      <c r="G14" s="566"/>
      <c r="H14" s="566"/>
      <c r="I14" s="566"/>
      <c r="J14" s="566"/>
      <c r="K14" s="567"/>
      <c r="L14" s="539" t="s">
        <v>139</v>
      </c>
      <c r="M14" s="580"/>
      <c r="N14" s="580"/>
      <c r="O14" s="580"/>
      <c r="P14" s="580"/>
      <c r="Q14" s="581"/>
      <c r="R14" s="549">
        <v>746</v>
      </c>
      <c r="S14" s="550"/>
      <c r="T14" s="550"/>
      <c r="U14" s="550"/>
      <c r="V14" s="551"/>
      <c r="W14" s="552"/>
      <c r="X14" s="462"/>
      <c r="Y14" s="462"/>
      <c r="Z14" s="462"/>
      <c r="AA14" s="462"/>
      <c r="AB14" s="463"/>
      <c r="AC14" s="542">
        <v>12.6</v>
      </c>
      <c r="AD14" s="543"/>
      <c r="AE14" s="543"/>
      <c r="AF14" s="543"/>
      <c r="AG14" s="544"/>
      <c r="AH14" s="542">
        <v>9.6</v>
      </c>
      <c r="AI14" s="543"/>
      <c r="AJ14" s="543"/>
      <c r="AK14" s="543"/>
      <c r="AL14" s="545"/>
      <c r="AM14" s="515"/>
      <c r="AN14" s="420"/>
      <c r="AO14" s="420"/>
      <c r="AP14" s="420"/>
      <c r="AQ14" s="420"/>
      <c r="AR14" s="420"/>
      <c r="AS14" s="420"/>
      <c r="AT14" s="421"/>
      <c r="AU14" s="503"/>
      <c r="AV14" s="504"/>
      <c r="AW14" s="504"/>
      <c r="AX14" s="504"/>
      <c r="AY14" s="426"/>
      <c r="AZ14" s="427"/>
      <c r="BA14" s="427"/>
      <c r="BB14" s="427"/>
      <c r="BC14" s="427"/>
      <c r="BD14" s="427"/>
      <c r="BE14" s="427"/>
      <c r="BF14" s="427"/>
      <c r="BG14" s="427"/>
      <c r="BH14" s="427"/>
      <c r="BI14" s="427"/>
      <c r="BJ14" s="427"/>
      <c r="BK14" s="427"/>
      <c r="BL14" s="427"/>
      <c r="BM14" s="428"/>
      <c r="BN14" s="446"/>
      <c r="BO14" s="447"/>
      <c r="BP14" s="447"/>
      <c r="BQ14" s="447"/>
      <c r="BR14" s="447"/>
      <c r="BS14" s="447"/>
      <c r="BT14" s="447"/>
      <c r="BU14" s="448"/>
      <c r="BV14" s="446"/>
      <c r="BW14" s="447"/>
      <c r="BX14" s="447"/>
      <c r="BY14" s="447"/>
      <c r="BZ14" s="447"/>
      <c r="CA14" s="447"/>
      <c r="CB14" s="447"/>
      <c r="CC14" s="448"/>
      <c r="CD14" s="452" t="s">
        <v>140</v>
      </c>
      <c r="CE14" s="453"/>
      <c r="CF14" s="453"/>
      <c r="CG14" s="453"/>
      <c r="CH14" s="453"/>
      <c r="CI14" s="453"/>
      <c r="CJ14" s="453"/>
      <c r="CK14" s="453"/>
      <c r="CL14" s="453"/>
      <c r="CM14" s="453"/>
      <c r="CN14" s="453"/>
      <c r="CO14" s="453"/>
      <c r="CP14" s="453"/>
      <c r="CQ14" s="453"/>
      <c r="CR14" s="453"/>
      <c r="CS14" s="454"/>
      <c r="CT14" s="553" t="s">
        <v>141</v>
      </c>
      <c r="CU14" s="554"/>
      <c r="CV14" s="554"/>
      <c r="CW14" s="554"/>
      <c r="CX14" s="554"/>
      <c r="CY14" s="554"/>
      <c r="CZ14" s="554"/>
      <c r="DA14" s="555"/>
      <c r="DB14" s="553" t="s">
        <v>141</v>
      </c>
      <c r="DC14" s="554"/>
      <c r="DD14" s="554"/>
      <c r="DE14" s="554"/>
      <c r="DF14" s="554"/>
      <c r="DG14" s="554"/>
      <c r="DH14" s="554"/>
      <c r="DI14" s="555"/>
      <c r="DJ14" s="163"/>
      <c r="DK14" s="163"/>
      <c r="DL14" s="163"/>
      <c r="DM14" s="163"/>
      <c r="DN14" s="163"/>
      <c r="DO14" s="163"/>
    </row>
    <row r="15" spans="1:119" ht="18.75" customHeight="1" x14ac:dyDescent="0.15">
      <c r="A15" s="164"/>
      <c r="B15" s="565"/>
      <c r="C15" s="566"/>
      <c r="D15" s="566"/>
      <c r="E15" s="566"/>
      <c r="F15" s="566"/>
      <c r="G15" s="566"/>
      <c r="H15" s="566"/>
      <c r="I15" s="566"/>
      <c r="J15" s="566"/>
      <c r="K15" s="567"/>
      <c r="L15" s="174"/>
      <c r="M15" s="546" t="s">
        <v>142</v>
      </c>
      <c r="N15" s="547"/>
      <c r="O15" s="547"/>
      <c r="P15" s="547"/>
      <c r="Q15" s="548"/>
      <c r="R15" s="549">
        <v>742</v>
      </c>
      <c r="S15" s="550"/>
      <c r="T15" s="550"/>
      <c r="U15" s="550"/>
      <c r="V15" s="551"/>
      <c r="W15" s="537" t="s">
        <v>143</v>
      </c>
      <c r="X15" s="459"/>
      <c r="Y15" s="459"/>
      <c r="Z15" s="459"/>
      <c r="AA15" s="459"/>
      <c r="AB15" s="460"/>
      <c r="AC15" s="422">
        <v>63</v>
      </c>
      <c r="AD15" s="423"/>
      <c r="AE15" s="423"/>
      <c r="AF15" s="423"/>
      <c r="AG15" s="424"/>
      <c r="AH15" s="422">
        <v>84</v>
      </c>
      <c r="AI15" s="423"/>
      <c r="AJ15" s="423"/>
      <c r="AK15" s="423"/>
      <c r="AL15" s="425"/>
      <c r="AM15" s="515"/>
      <c r="AN15" s="420"/>
      <c r="AO15" s="420"/>
      <c r="AP15" s="420"/>
      <c r="AQ15" s="420"/>
      <c r="AR15" s="420"/>
      <c r="AS15" s="420"/>
      <c r="AT15" s="421"/>
      <c r="AU15" s="503"/>
      <c r="AV15" s="504"/>
      <c r="AW15" s="504"/>
      <c r="AX15" s="504"/>
      <c r="AY15" s="438" t="s">
        <v>144</v>
      </c>
      <c r="AZ15" s="439"/>
      <c r="BA15" s="439"/>
      <c r="BB15" s="439"/>
      <c r="BC15" s="439"/>
      <c r="BD15" s="439"/>
      <c r="BE15" s="439"/>
      <c r="BF15" s="439"/>
      <c r="BG15" s="439"/>
      <c r="BH15" s="439"/>
      <c r="BI15" s="439"/>
      <c r="BJ15" s="439"/>
      <c r="BK15" s="439"/>
      <c r="BL15" s="439"/>
      <c r="BM15" s="440"/>
      <c r="BN15" s="441">
        <v>75038</v>
      </c>
      <c r="BO15" s="442"/>
      <c r="BP15" s="442"/>
      <c r="BQ15" s="442"/>
      <c r="BR15" s="442"/>
      <c r="BS15" s="442"/>
      <c r="BT15" s="442"/>
      <c r="BU15" s="443"/>
      <c r="BV15" s="441">
        <v>77915</v>
      </c>
      <c r="BW15" s="442"/>
      <c r="BX15" s="442"/>
      <c r="BY15" s="442"/>
      <c r="BZ15" s="442"/>
      <c r="CA15" s="442"/>
      <c r="CB15" s="442"/>
      <c r="CC15" s="443"/>
      <c r="CD15" s="556" t="s">
        <v>145</v>
      </c>
      <c r="CE15" s="557"/>
      <c r="CF15" s="557"/>
      <c r="CG15" s="557"/>
      <c r="CH15" s="557"/>
      <c r="CI15" s="557"/>
      <c r="CJ15" s="557"/>
      <c r="CK15" s="557"/>
      <c r="CL15" s="557"/>
      <c r="CM15" s="557"/>
      <c r="CN15" s="557"/>
      <c r="CO15" s="557"/>
      <c r="CP15" s="557"/>
      <c r="CQ15" s="557"/>
      <c r="CR15" s="557"/>
      <c r="CS15" s="558"/>
      <c r="CT15" s="175"/>
      <c r="CU15" s="176"/>
      <c r="CV15" s="176"/>
      <c r="CW15" s="176"/>
      <c r="CX15" s="176"/>
      <c r="CY15" s="176"/>
      <c r="CZ15" s="176"/>
      <c r="DA15" s="177"/>
      <c r="DB15" s="175"/>
      <c r="DC15" s="176"/>
      <c r="DD15" s="176"/>
      <c r="DE15" s="176"/>
      <c r="DF15" s="176"/>
      <c r="DG15" s="176"/>
      <c r="DH15" s="176"/>
      <c r="DI15" s="177"/>
      <c r="DJ15" s="163"/>
      <c r="DK15" s="163"/>
      <c r="DL15" s="163"/>
      <c r="DM15" s="163"/>
      <c r="DN15" s="163"/>
      <c r="DO15" s="163"/>
    </row>
    <row r="16" spans="1:119" ht="18.75" customHeight="1" x14ac:dyDescent="0.15">
      <c r="A16" s="164"/>
      <c r="B16" s="565"/>
      <c r="C16" s="566"/>
      <c r="D16" s="566"/>
      <c r="E16" s="566"/>
      <c r="F16" s="566"/>
      <c r="G16" s="566"/>
      <c r="H16" s="566"/>
      <c r="I16" s="566"/>
      <c r="J16" s="566"/>
      <c r="K16" s="567"/>
      <c r="L16" s="539" t="s">
        <v>146</v>
      </c>
      <c r="M16" s="540"/>
      <c r="N16" s="540"/>
      <c r="O16" s="540"/>
      <c r="P16" s="540"/>
      <c r="Q16" s="541"/>
      <c r="R16" s="534" t="s">
        <v>147</v>
      </c>
      <c r="S16" s="535"/>
      <c r="T16" s="535"/>
      <c r="U16" s="535"/>
      <c r="V16" s="536"/>
      <c r="W16" s="552"/>
      <c r="X16" s="462"/>
      <c r="Y16" s="462"/>
      <c r="Z16" s="462"/>
      <c r="AA16" s="462"/>
      <c r="AB16" s="463"/>
      <c r="AC16" s="542">
        <v>22.7</v>
      </c>
      <c r="AD16" s="543"/>
      <c r="AE16" s="543"/>
      <c r="AF16" s="543"/>
      <c r="AG16" s="544"/>
      <c r="AH16" s="542">
        <v>25.1</v>
      </c>
      <c r="AI16" s="543"/>
      <c r="AJ16" s="543"/>
      <c r="AK16" s="543"/>
      <c r="AL16" s="545"/>
      <c r="AM16" s="515"/>
      <c r="AN16" s="420"/>
      <c r="AO16" s="420"/>
      <c r="AP16" s="420"/>
      <c r="AQ16" s="420"/>
      <c r="AR16" s="420"/>
      <c r="AS16" s="420"/>
      <c r="AT16" s="421"/>
      <c r="AU16" s="503"/>
      <c r="AV16" s="504"/>
      <c r="AW16" s="504"/>
      <c r="AX16" s="504"/>
      <c r="AY16" s="426" t="s">
        <v>148</v>
      </c>
      <c r="AZ16" s="427"/>
      <c r="BA16" s="427"/>
      <c r="BB16" s="427"/>
      <c r="BC16" s="427"/>
      <c r="BD16" s="427"/>
      <c r="BE16" s="427"/>
      <c r="BF16" s="427"/>
      <c r="BG16" s="427"/>
      <c r="BH16" s="427"/>
      <c r="BI16" s="427"/>
      <c r="BJ16" s="427"/>
      <c r="BK16" s="427"/>
      <c r="BL16" s="427"/>
      <c r="BM16" s="428"/>
      <c r="BN16" s="446">
        <v>688220</v>
      </c>
      <c r="BO16" s="447"/>
      <c r="BP16" s="447"/>
      <c r="BQ16" s="447"/>
      <c r="BR16" s="447"/>
      <c r="BS16" s="447"/>
      <c r="BT16" s="447"/>
      <c r="BU16" s="448"/>
      <c r="BV16" s="446">
        <v>751392</v>
      </c>
      <c r="BW16" s="447"/>
      <c r="BX16" s="447"/>
      <c r="BY16" s="447"/>
      <c r="BZ16" s="447"/>
      <c r="CA16" s="447"/>
      <c r="CB16" s="447"/>
      <c r="CC16" s="448"/>
      <c r="CD16" s="178"/>
      <c r="CE16" s="444"/>
      <c r="CF16" s="444"/>
      <c r="CG16" s="444"/>
      <c r="CH16" s="444"/>
      <c r="CI16" s="444"/>
      <c r="CJ16" s="444"/>
      <c r="CK16" s="444"/>
      <c r="CL16" s="444"/>
      <c r="CM16" s="444"/>
      <c r="CN16" s="444"/>
      <c r="CO16" s="444"/>
      <c r="CP16" s="444"/>
      <c r="CQ16" s="444"/>
      <c r="CR16" s="444"/>
      <c r="CS16" s="445"/>
      <c r="CT16" s="416"/>
      <c r="CU16" s="417"/>
      <c r="CV16" s="417"/>
      <c r="CW16" s="417"/>
      <c r="CX16" s="417"/>
      <c r="CY16" s="417"/>
      <c r="CZ16" s="417"/>
      <c r="DA16" s="418"/>
      <c r="DB16" s="416"/>
      <c r="DC16" s="417"/>
      <c r="DD16" s="417"/>
      <c r="DE16" s="417"/>
      <c r="DF16" s="417"/>
      <c r="DG16" s="417"/>
      <c r="DH16" s="417"/>
      <c r="DI16" s="418"/>
      <c r="DJ16" s="163"/>
      <c r="DK16" s="163"/>
      <c r="DL16" s="163"/>
      <c r="DM16" s="163"/>
      <c r="DN16" s="163"/>
      <c r="DO16" s="163"/>
    </row>
    <row r="17" spans="1:119" ht="18.75" customHeight="1" thickBot="1" x14ac:dyDescent="0.2">
      <c r="A17" s="164"/>
      <c r="B17" s="568"/>
      <c r="C17" s="569"/>
      <c r="D17" s="569"/>
      <c r="E17" s="569"/>
      <c r="F17" s="569"/>
      <c r="G17" s="569"/>
      <c r="H17" s="569"/>
      <c r="I17" s="569"/>
      <c r="J17" s="569"/>
      <c r="K17" s="570"/>
      <c r="L17" s="179"/>
      <c r="M17" s="531" t="s">
        <v>149</v>
      </c>
      <c r="N17" s="532"/>
      <c r="O17" s="532"/>
      <c r="P17" s="532"/>
      <c r="Q17" s="533"/>
      <c r="R17" s="534" t="s">
        <v>150</v>
      </c>
      <c r="S17" s="535"/>
      <c r="T17" s="535"/>
      <c r="U17" s="535"/>
      <c r="V17" s="536"/>
      <c r="W17" s="537" t="s">
        <v>151</v>
      </c>
      <c r="X17" s="459"/>
      <c r="Y17" s="459"/>
      <c r="Z17" s="459"/>
      <c r="AA17" s="459"/>
      <c r="AB17" s="460"/>
      <c r="AC17" s="422">
        <v>179</v>
      </c>
      <c r="AD17" s="423"/>
      <c r="AE17" s="423"/>
      <c r="AF17" s="423"/>
      <c r="AG17" s="424"/>
      <c r="AH17" s="422">
        <v>218</v>
      </c>
      <c r="AI17" s="423"/>
      <c r="AJ17" s="423"/>
      <c r="AK17" s="423"/>
      <c r="AL17" s="425"/>
      <c r="AM17" s="515"/>
      <c r="AN17" s="420"/>
      <c r="AO17" s="420"/>
      <c r="AP17" s="420"/>
      <c r="AQ17" s="420"/>
      <c r="AR17" s="420"/>
      <c r="AS17" s="420"/>
      <c r="AT17" s="421"/>
      <c r="AU17" s="503"/>
      <c r="AV17" s="504"/>
      <c r="AW17" s="504"/>
      <c r="AX17" s="504"/>
      <c r="AY17" s="426" t="s">
        <v>152</v>
      </c>
      <c r="AZ17" s="427"/>
      <c r="BA17" s="427"/>
      <c r="BB17" s="427"/>
      <c r="BC17" s="427"/>
      <c r="BD17" s="427"/>
      <c r="BE17" s="427"/>
      <c r="BF17" s="427"/>
      <c r="BG17" s="427"/>
      <c r="BH17" s="427"/>
      <c r="BI17" s="427"/>
      <c r="BJ17" s="427"/>
      <c r="BK17" s="427"/>
      <c r="BL17" s="427"/>
      <c r="BM17" s="428"/>
      <c r="BN17" s="446">
        <v>92500</v>
      </c>
      <c r="BO17" s="447"/>
      <c r="BP17" s="447"/>
      <c r="BQ17" s="447"/>
      <c r="BR17" s="447"/>
      <c r="BS17" s="447"/>
      <c r="BT17" s="447"/>
      <c r="BU17" s="448"/>
      <c r="BV17" s="446">
        <v>95588</v>
      </c>
      <c r="BW17" s="447"/>
      <c r="BX17" s="447"/>
      <c r="BY17" s="447"/>
      <c r="BZ17" s="447"/>
      <c r="CA17" s="447"/>
      <c r="CB17" s="447"/>
      <c r="CC17" s="448"/>
      <c r="CD17" s="178"/>
      <c r="CE17" s="444"/>
      <c r="CF17" s="444"/>
      <c r="CG17" s="444"/>
      <c r="CH17" s="444"/>
      <c r="CI17" s="444"/>
      <c r="CJ17" s="444"/>
      <c r="CK17" s="444"/>
      <c r="CL17" s="444"/>
      <c r="CM17" s="444"/>
      <c r="CN17" s="444"/>
      <c r="CO17" s="444"/>
      <c r="CP17" s="444"/>
      <c r="CQ17" s="444"/>
      <c r="CR17" s="444"/>
      <c r="CS17" s="445"/>
      <c r="CT17" s="416"/>
      <c r="CU17" s="417"/>
      <c r="CV17" s="417"/>
      <c r="CW17" s="417"/>
      <c r="CX17" s="417"/>
      <c r="CY17" s="417"/>
      <c r="CZ17" s="417"/>
      <c r="DA17" s="418"/>
      <c r="DB17" s="416"/>
      <c r="DC17" s="417"/>
      <c r="DD17" s="417"/>
      <c r="DE17" s="417"/>
      <c r="DF17" s="417"/>
      <c r="DG17" s="417"/>
      <c r="DH17" s="417"/>
      <c r="DI17" s="418"/>
      <c r="DJ17" s="163"/>
      <c r="DK17" s="163"/>
      <c r="DL17" s="163"/>
      <c r="DM17" s="163"/>
      <c r="DN17" s="163"/>
      <c r="DO17" s="163"/>
    </row>
    <row r="18" spans="1:119" ht="18.75" customHeight="1" thickBot="1" x14ac:dyDescent="0.2">
      <c r="A18" s="164"/>
      <c r="B18" s="508" t="s">
        <v>153</v>
      </c>
      <c r="C18" s="509"/>
      <c r="D18" s="509"/>
      <c r="E18" s="510"/>
      <c r="F18" s="510"/>
      <c r="G18" s="510"/>
      <c r="H18" s="510"/>
      <c r="I18" s="510"/>
      <c r="J18" s="510"/>
      <c r="K18" s="510"/>
      <c r="L18" s="511">
        <v>47.7</v>
      </c>
      <c r="M18" s="511"/>
      <c r="N18" s="511"/>
      <c r="O18" s="511"/>
      <c r="P18" s="511"/>
      <c r="Q18" s="511"/>
      <c r="R18" s="512"/>
      <c r="S18" s="512"/>
      <c r="T18" s="512"/>
      <c r="U18" s="512"/>
      <c r="V18" s="513"/>
      <c r="W18" s="527"/>
      <c r="X18" s="528"/>
      <c r="Y18" s="528"/>
      <c r="Z18" s="528"/>
      <c r="AA18" s="528"/>
      <c r="AB18" s="538"/>
      <c r="AC18" s="410">
        <v>64.599999999999994</v>
      </c>
      <c r="AD18" s="411"/>
      <c r="AE18" s="411"/>
      <c r="AF18" s="411"/>
      <c r="AG18" s="514"/>
      <c r="AH18" s="410">
        <v>65.3</v>
      </c>
      <c r="AI18" s="411"/>
      <c r="AJ18" s="411"/>
      <c r="AK18" s="411"/>
      <c r="AL18" s="412"/>
      <c r="AM18" s="515"/>
      <c r="AN18" s="420"/>
      <c r="AO18" s="420"/>
      <c r="AP18" s="420"/>
      <c r="AQ18" s="420"/>
      <c r="AR18" s="420"/>
      <c r="AS18" s="420"/>
      <c r="AT18" s="421"/>
      <c r="AU18" s="503"/>
      <c r="AV18" s="504"/>
      <c r="AW18" s="504"/>
      <c r="AX18" s="504"/>
      <c r="AY18" s="426" t="s">
        <v>154</v>
      </c>
      <c r="AZ18" s="427"/>
      <c r="BA18" s="427"/>
      <c r="BB18" s="427"/>
      <c r="BC18" s="427"/>
      <c r="BD18" s="427"/>
      <c r="BE18" s="427"/>
      <c r="BF18" s="427"/>
      <c r="BG18" s="427"/>
      <c r="BH18" s="427"/>
      <c r="BI18" s="427"/>
      <c r="BJ18" s="427"/>
      <c r="BK18" s="427"/>
      <c r="BL18" s="427"/>
      <c r="BM18" s="428"/>
      <c r="BN18" s="446">
        <v>744023</v>
      </c>
      <c r="BO18" s="447"/>
      <c r="BP18" s="447"/>
      <c r="BQ18" s="447"/>
      <c r="BR18" s="447"/>
      <c r="BS18" s="447"/>
      <c r="BT18" s="447"/>
      <c r="BU18" s="448"/>
      <c r="BV18" s="446">
        <v>778856</v>
      </c>
      <c r="BW18" s="447"/>
      <c r="BX18" s="447"/>
      <c r="BY18" s="447"/>
      <c r="BZ18" s="447"/>
      <c r="CA18" s="447"/>
      <c r="CB18" s="447"/>
      <c r="CC18" s="448"/>
      <c r="CD18" s="178"/>
      <c r="CE18" s="444"/>
      <c r="CF18" s="444"/>
      <c r="CG18" s="444"/>
      <c r="CH18" s="444"/>
      <c r="CI18" s="444"/>
      <c r="CJ18" s="444"/>
      <c r="CK18" s="444"/>
      <c r="CL18" s="444"/>
      <c r="CM18" s="444"/>
      <c r="CN18" s="444"/>
      <c r="CO18" s="444"/>
      <c r="CP18" s="444"/>
      <c r="CQ18" s="444"/>
      <c r="CR18" s="444"/>
      <c r="CS18" s="445"/>
      <c r="CT18" s="416"/>
      <c r="CU18" s="417"/>
      <c r="CV18" s="417"/>
      <c r="CW18" s="417"/>
      <c r="CX18" s="417"/>
      <c r="CY18" s="417"/>
      <c r="CZ18" s="417"/>
      <c r="DA18" s="418"/>
      <c r="DB18" s="416"/>
      <c r="DC18" s="417"/>
      <c r="DD18" s="417"/>
      <c r="DE18" s="417"/>
      <c r="DF18" s="417"/>
      <c r="DG18" s="417"/>
      <c r="DH18" s="417"/>
      <c r="DI18" s="418"/>
      <c r="DJ18" s="163"/>
      <c r="DK18" s="163"/>
      <c r="DL18" s="163"/>
      <c r="DM18" s="163"/>
      <c r="DN18" s="163"/>
      <c r="DO18" s="163"/>
    </row>
    <row r="19" spans="1:119" ht="18.75" customHeight="1" thickBot="1" x14ac:dyDescent="0.2">
      <c r="A19" s="164"/>
      <c r="B19" s="508" t="s">
        <v>155</v>
      </c>
      <c r="C19" s="509"/>
      <c r="D19" s="509"/>
      <c r="E19" s="510"/>
      <c r="F19" s="510"/>
      <c r="G19" s="510"/>
      <c r="H19" s="510"/>
      <c r="I19" s="510"/>
      <c r="J19" s="510"/>
      <c r="K19" s="510"/>
      <c r="L19" s="516">
        <v>14</v>
      </c>
      <c r="M19" s="516"/>
      <c r="N19" s="516"/>
      <c r="O19" s="516"/>
      <c r="P19" s="516"/>
      <c r="Q19" s="516"/>
      <c r="R19" s="517"/>
      <c r="S19" s="517"/>
      <c r="T19" s="517"/>
      <c r="U19" s="517"/>
      <c r="V19" s="518"/>
      <c r="W19" s="525"/>
      <c r="X19" s="526"/>
      <c r="Y19" s="526"/>
      <c r="Z19" s="526"/>
      <c r="AA19" s="526"/>
      <c r="AB19" s="526"/>
      <c r="AC19" s="529"/>
      <c r="AD19" s="529"/>
      <c r="AE19" s="529"/>
      <c r="AF19" s="529"/>
      <c r="AG19" s="529"/>
      <c r="AH19" s="529"/>
      <c r="AI19" s="529"/>
      <c r="AJ19" s="529"/>
      <c r="AK19" s="529"/>
      <c r="AL19" s="530"/>
      <c r="AM19" s="515"/>
      <c r="AN19" s="420"/>
      <c r="AO19" s="420"/>
      <c r="AP19" s="420"/>
      <c r="AQ19" s="420"/>
      <c r="AR19" s="420"/>
      <c r="AS19" s="420"/>
      <c r="AT19" s="421"/>
      <c r="AU19" s="503"/>
      <c r="AV19" s="504"/>
      <c r="AW19" s="504"/>
      <c r="AX19" s="504"/>
      <c r="AY19" s="426" t="s">
        <v>156</v>
      </c>
      <c r="AZ19" s="427"/>
      <c r="BA19" s="427"/>
      <c r="BB19" s="427"/>
      <c r="BC19" s="427"/>
      <c r="BD19" s="427"/>
      <c r="BE19" s="427"/>
      <c r="BF19" s="427"/>
      <c r="BG19" s="427"/>
      <c r="BH19" s="427"/>
      <c r="BI19" s="427"/>
      <c r="BJ19" s="427"/>
      <c r="BK19" s="427"/>
      <c r="BL19" s="427"/>
      <c r="BM19" s="428"/>
      <c r="BN19" s="446">
        <v>1036156</v>
      </c>
      <c r="BO19" s="447"/>
      <c r="BP19" s="447"/>
      <c r="BQ19" s="447"/>
      <c r="BR19" s="447"/>
      <c r="BS19" s="447"/>
      <c r="BT19" s="447"/>
      <c r="BU19" s="448"/>
      <c r="BV19" s="446">
        <v>1082937</v>
      </c>
      <c r="BW19" s="447"/>
      <c r="BX19" s="447"/>
      <c r="BY19" s="447"/>
      <c r="BZ19" s="447"/>
      <c r="CA19" s="447"/>
      <c r="CB19" s="447"/>
      <c r="CC19" s="448"/>
      <c r="CD19" s="178"/>
      <c r="CE19" s="444"/>
      <c r="CF19" s="444"/>
      <c r="CG19" s="444"/>
      <c r="CH19" s="444"/>
      <c r="CI19" s="444"/>
      <c r="CJ19" s="444"/>
      <c r="CK19" s="444"/>
      <c r="CL19" s="444"/>
      <c r="CM19" s="444"/>
      <c r="CN19" s="444"/>
      <c r="CO19" s="444"/>
      <c r="CP19" s="444"/>
      <c r="CQ19" s="444"/>
      <c r="CR19" s="444"/>
      <c r="CS19" s="445"/>
      <c r="CT19" s="416"/>
      <c r="CU19" s="417"/>
      <c r="CV19" s="417"/>
      <c r="CW19" s="417"/>
      <c r="CX19" s="417"/>
      <c r="CY19" s="417"/>
      <c r="CZ19" s="417"/>
      <c r="DA19" s="418"/>
      <c r="DB19" s="416"/>
      <c r="DC19" s="417"/>
      <c r="DD19" s="417"/>
      <c r="DE19" s="417"/>
      <c r="DF19" s="417"/>
      <c r="DG19" s="417"/>
      <c r="DH19" s="417"/>
      <c r="DI19" s="418"/>
      <c r="DJ19" s="163"/>
      <c r="DK19" s="163"/>
      <c r="DL19" s="163"/>
      <c r="DM19" s="163"/>
      <c r="DN19" s="163"/>
      <c r="DO19" s="163"/>
    </row>
    <row r="20" spans="1:119" ht="18.75" customHeight="1" thickBot="1" x14ac:dyDescent="0.2">
      <c r="A20" s="164"/>
      <c r="B20" s="508" t="s">
        <v>157</v>
      </c>
      <c r="C20" s="509"/>
      <c r="D20" s="509"/>
      <c r="E20" s="510"/>
      <c r="F20" s="510"/>
      <c r="G20" s="510"/>
      <c r="H20" s="510"/>
      <c r="I20" s="510"/>
      <c r="J20" s="510"/>
      <c r="K20" s="510"/>
      <c r="L20" s="516">
        <v>311</v>
      </c>
      <c r="M20" s="516"/>
      <c r="N20" s="516"/>
      <c r="O20" s="516"/>
      <c r="P20" s="516"/>
      <c r="Q20" s="516"/>
      <c r="R20" s="517"/>
      <c r="S20" s="517"/>
      <c r="T20" s="517"/>
      <c r="U20" s="517"/>
      <c r="V20" s="518"/>
      <c r="W20" s="527"/>
      <c r="X20" s="528"/>
      <c r="Y20" s="528"/>
      <c r="Z20" s="528"/>
      <c r="AA20" s="528"/>
      <c r="AB20" s="528"/>
      <c r="AC20" s="519"/>
      <c r="AD20" s="519"/>
      <c r="AE20" s="519"/>
      <c r="AF20" s="519"/>
      <c r="AG20" s="519"/>
      <c r="AH20" s="519"/>
      <c r="AI20" s="519"/>
      <c r="AJ20" s="519"/>
      <c r="AK20" s="519"/>
      <c r="AL20" s="520"/>
      <c r="AM20" s="521"/>
      <c r="AN20" s="493"/>
      <c r="AO20" s="493"/>
      <c r="AP20" s="493"/>
      <c r="AQ20" s="493"/>
      <c r="AR20" s="493"/>
      <c r="AS20" s="493"/>
      <c r="AT20" s="494"/>
      <c r="AU20" s="522"/>
      <c r="AV20" s="523"/>
      <c r="AW20" s="523"/>
      <c r="AX20" s="524"/>
      <c r="AY20" s="426"/>
      <c r="AZ20" s="427"/>
      <c r="BA20" s="427"/>
      <c r="BB20" s="427"/>
      <c r="BC20" s="427"/>
      <c r="BD20" s="427"/>
      <c r="BE20" s="427"/>
      <c r="BF20" s="427"/>
      <c r="BG20" s="427"/>
      <c r="BH20" s="427"/>
      <c r="BI20" s="427"/>
      <c r="BJ20" s="427"/>
      <c r="BK20" s="427"/>
      <c r="BL20" s="427"/>
      <c r="BM20" s="428"/>
      <c r="BN20" s="446"/>
      <c r="BO20" s="447"/>
      <c r="BP20" s="447"/>
      <c r="BQ20" s="447"/>
      <c r="BR20" s="447"/>
      <c r="BS20" s="447"/>
      <c r="BT20" s="447"/>
      <c r="BU20" s="448"/>
      <c r="BV20" s="446"/>
      <c r="BW20" s="447"/>
      <c r="BX20" s="447"/>
      <c r="BY20" s="447"/>
      <c r="BZ20" s="447"/>
      <c r="CA20" s="447"/>
      <c r="CB20" s="447"/>
      <c r="CC20" s="448"/>
      <c r="CD20" s="178"/>
      <c r="CE20" s="444"/>
      <c r="CF20" s="444"/>
      <c r="CG20" s="444"/>
      <c r="CH20" s="444"/>
      <c r="CI20" s="444"/>
      <c r="CJ20" s="444"/>
      <c r="CK20" s="444"/>
      <c r="CL20" s="444"/>
      <c r="CM20" s="444"/>
      <c r="CN20" s="444"/>
      <c r="CO20" s="444"/>
      <c r="CP20" s="444"/>
      <c r="CQ20" s="444"/>
      <c r="CR20" s="444"/>
      <c r="CS20" s="445"/>
      <c r="CT20" s="416"/>
      <c r="CU20" s="417"/>
      <c r="CV20" s="417"/>
      <c r="CW20" s="417"/>
      <c r="CX20" s="417"/>
      <c r="CY20" s="417"/>
      <c r="CZ20" s="417"/>
      <c r="DA20" s="418"/>
      <c r="DB20" s="416"/>
      <c r="DC20" s="417"/>
      <c r="DD20" s="417"/>
      <c r="DE20" s="417"/>
      <c r="DF20" s="417"/>
      <c r="DG20" s="417"/>
      <c r="DH20" s="417"/>
      <c r="DI20" s="418"/>
      <c r="DJ20" s="163"/>
      <c r="DK20" s="163"/>
      <c r="DL20" s="163"/>
      <c r="DM20" s="163"/>
      <c r="DN20" s="163"/>
      <c r="DO20" s="163"/>
    </row>
    <row r="21" spans="1:119" ht="18.75" customHeight="1" x14ac:dyDescent="0.15">
      <c r="A21" s="164"/>
      <c r="B21" s="505" t="s">
        <v>158</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26"/>
      <c r="AZ21" s="427"/>
      <c r="BA21" s="427"/>
      <c r="BB21" s="427"/>
      <c r="BC21" s="427"/>
      <c r="BD21" s="427"/>
      <c r="BE21" s="427"/>
      <c r="BF21" s="427"/>
      <c r="BG21" s="427"/>
      <c r="BH21" s="427"/>
      <c r="BI21" s="427"/>
      <c r="BJ21" s="427"/>
      <c r="BK21" s="427"/>
      <c r="BL21" s="427"/>
      <c r="BM21" s="428"/>
      <c r="BN21" s="446"/>
      <c r="BO21" s="447"/>
      <c r="BP21" s="447"/>
      <c r="BQ21" s="447"/>
      <c r="BR21" s="447"/>
      <c r="BS21" s="447"/>
      <c r="BT21" s="447"/>
      <c r="BU21" s="448"/>
      <c r="BV21" s="446"/>
      <c r="BW21" s="447"/>
      <c r="BX21" s="447"/>
      <c r="BY21" s="447"/>
      <c r="BZ21" s="447"/>
      <c r="CA21" s="447"/>
      <c r="CB21" s="447"/>
      <c r="CC21" s="448"/>
      <c r="CD21" s="178"/>
      <c r="CE21" s="444"/>
      <c r="CF21" s="444"/>
      <c r="CG21" s="444"/>
      <c r="CH21" s="444"/>
      <c r="CI21" s="444"/>
      <c r="CJ21" s="444"/>
      <c r="CK21" s="444"/>
      <c r="CL21" s="444"/>
      <c r="CM21" s="444"/>
      <c r="CN21" s="444"/>
      <c r="CO21" s="444"/>
      <c r="CP21" s="444"/>
      <c r="CQ21" s="444"/>
      <c r="CR21" s="444"/>
      <c r="CS21" s="445"/>
      <c r="CT21" s="416"/>
      <c r="CU21" s="417"/>
      <c r="CV21" s="417"/>
      <c r="CW21" s="417"/>
      <c r="CX21" s="417"/>
      <c r="CY21" s="417"/>
      <c r="CZ21" s="417"/>
      <c r="DA21" s="418"/>
      <c r="DB21" s="416"/>
      <c r="DC21" s="417"/>
      <c r="DD21" s="417"/>
      <c r="DE21" s="417"/>
      <c r="DF21" s="417"/>
      <c r="DG21" s="417"/>
      <c r="DH21" s="417"/>
      <c r="DI21" s="418"/>
      <c r="DJ21" s="163"/>
      <c r="DK21" s="163"/>
      <c r="DL21" s="163"/>
      <c r="DM21" s="163"/>
      <c r="DN21" s="163"/>
      <c r="DO21" s="163"/>
    </row>
    <row r="22" spans="1:119" ht="18.75" customHeight="1" thickBot="1" x14ac:dyDescent="0.2">
      <c r="A22" s="164"/>
      <c r="B22" s="475" t="s">
        <v>159</v>
      </c>
      <c r="C22" s="476"/>
      <c r="D22" s="477"/>
      <c r="E22" s="484" t="s">
        <v>1</v>
      </c>
      <c r="F22" s="459"/>
      <c r="G22" s="459"/>
      <c r="H22" s="459"/>
      <c r="I22" s="459"/>
      <c r="J22" s="459"/>
      <c r="K22" s="460"/>
      <c r="L22" s="484" t="s">
        <v>160</v>
      </c>
      <c r="M22" s="459"/>
      <c r="N22" s="459"/>
      <c r="O22" s="459"/>
      <c r="P22" s="460"/>
      <c r="Q22" s="469" t="s">
        <v>161</v>
      </c>
      <c r="R22" s="470"/>
      <c r="S22" s="470"/>
      <c r="T22" s="470"/>
      <c r="U22" s="470"/>
      <c r="V22" s="485"/>
      <c r="W22" s="487" t="s">
        <v>162</v>
      </c>
      <c r="X22" s="476"/>
      <c r="Y22" s="477"/>
      <c r="Z22" s="484" t="s">
        <v>1</v>
      </c>
      <c r="AA22" s="459"/>
      <c r="AB22" s="459"/>
      <c r="AC22" s="459"/>
      <c r="AD22" s="459"/>
      <c r="AE22" s="459"/>
      <c r="AF22" s="459"/>
      <c r="AG22" s="460"/>
      <c r="AH22" s="458" t="s">
        <v>163</v>
      </c>
      <c r="AI22" s="459"/>
      <c r="AJ22" s="459"/>
      <c r="AK22" s="459"/>
      <c r="AL22" s="460"/>
      <c r="AM22" s="458" t="s">
        <v>164</v>
      </c>
      <c r="AN22" s="464"/>
      <c r="AO22" s="464"/>
      <c r="AP22" s="464"/>
      <c r="AQ22" s="464"/>
      <c r="AR22" s="465"/>
      <c r="AS22" s="469" t="s">
        <v>161</v>
      </c>
      <c r="AT22" s="470"/>
      <c r="AU22" s="470"/>
      <c r="AV22" s="470"/>
      <c r="AW22" s="470"/>
      <c r="AX22" s="471"/>
      <c r="AY22" s="413"/>
      <c r="AZ22" s="414"/>
      <c r="BA22" s="414"/>
      <c r="BB22" s="414"/>
      <c r="BC22" s="414"/>
      <c r="BD22" s="414"/>
      <c r="BE22" s="414"/>
      <c r="BF22" s="414"/>
      <c r="BG22" s="414"/>
      <c r="BH22" s="414"/>
      <c r="BI22" s="414"/>
      <c r="BJ22" s="414"/>
      <c r="BK22" s="414"/>
      <c r="BL22" s="414"/>
      <c r="BM22" s="415"/>
      <c r="BN22" s="449"/>
      <c r="BO22" s="450"/>
      <c r="BP22" s="450"/>
      <c r="BQ22" s="450"/>
      <c r="BR22" s="450"/>
      <c r="BS22" s="450"/>
      <c r="BT22" s="450"/>
      <c r="BU22" s="451"/>
      <c r="BV22" s="449"/>
      <c r="BW22" s="450"/>
      <c r="BX22" s="450"/>
      <c r="BY22" s="450"/>
      <c r="BZ22" s="450"/>
      <c r="CA22" s="450"/>
      <c r="CB22" s="450"/>
      <c r="CC22" s="451"/>
      <c r="CD22" s="178"/>
      <c r="CE22" s="444"/>
      <c r="CF22" s="444"/>
      <c r="CG22" s="444"/>
      <c r="CH22" s="444"/>
      <c r="CI22" s="444"/>
      <c r="CJ22" s="444"/>
      <c r="CK22" s="444"/>
      <c r="CL22" s="444"/>
      <c r="CM22" s="444"/>
      <c r="CN22" s="444"/>
      <c r="CO22" s="444"/>
      <c r="CP22" s="444"/>
      <c r="CQ22" s="444"/>
      <c r="CR22" s="444"/>
      <c r="CS22" s="445"/>
      <c r="CT22" s="416"/>
      <c r="CU22" s="417"/>
      <c r="CV22" s="417"/>
      <c r="CW22" s="417"/>
      <c r="CX22" s="417"/>
      <c r="CY22" s="417"/>
      <c r="CZ22" s="417"/>
      <c r="DA22" s="418"/>
      <c r="DB22" s="416"/>
      <c r="DC22" s="417"/>
      <c r="DD22" s="417"/>
      <c r="DE22" s="417"/>
      <c r="DF22" s="417"/>
      <c r="DG22" s="417"/>
      <c r="DH22" s="417"/>
      <c r="DI22" s="418"/>
      <c r="DJ22" s="163"/>
      <c r="DK22" s="163"/>
      <c r="DL22" s="163"/>
      <c r="DM22" s="163"/>
      <c r="DN22" s="163"/>
      <c r="DO22" s="163"/>
    </row>
    <row r="23" spans="1:119" ht="18.75" customHeight="1" x14ac:dyDescent="0.15">
      <c r="A23" s="164"/>
      <c r="B23" s="478"/>
      <c r="C23" s="479"/>
      <c r="D23" s="480"/>
      <c r="E23" s="461"/>
      <c r="F23" s="462"/>
      <c r="G23" s="462"/>
      <c r="H23" s="462"/>
      <c r="I23" s="462"/>
      <c r="J23" s="462"/>
      <c r="K23" s="463"/>
      <c r="L23" s="461"/>
      <c r="M23" s="462"/>
      <c r="N23" s="462"/>
      <c r="O23" s="462"/>
      <c r="P23" s="463"/>
      <c r="Q23" s="472"/>
      <c r="R23" s="473"/>
      <c r="S23" s="473"/>
      <c r="T23" s="473"/>
      <c r="U23" s="473"/>
      <c r="V23" s="486"/>
      <c r="W23" s="488"/>
      <c r="X23" s="479"/>
      <c r="Y23" s="480"/>
      <c r="Z23" s="461"/>
      <c r="AA23" s="462"/>
      <c r="AB23" s="462"/>
      <c r="AC23" s="462"/>
      <c r="AD23" s="462"/>
      <c r="AE23" s="462"/>
      <c r="AF23" s="462"/>
      <c r="AG23" s="463"/>
      <c r="AH23" s="461"/>
      <c r="AI23" s="462"/>
      <c r="AJ23" s="462"/>
      <c r="AK23" s="462"/>
      <c r="AL23" s="463"/>
      <c r="AM23" s="466"/>
      <c r="AN23" s="467"/>
      <c r="AO23" s="467"/>
      <c r="AP23" s="467"/>
      <c r="AQ23" s="467"/>
      <c r="AR23" s="468"/>
      <c r="AS23" s="472"/>
      <c r="AT23" s="473"/>
      <c r="AU23" s="473"/>
      <c r="AV23" s="473"/>
      <c r="AW23" s="473"/>
      <c r="AX23" s="474"/>
      <c r="AY23" s="438" t="s">
        <v>165</v>
      </c>
      <c r="AZ23" s="439"/>
      <c r="BA23" s="439"/>
      <c r="BB23" s="439"/>
      <c r="BC23" s="439"/>
      <c r="BD23" s="439"/>
      <c r="BE23" s="439"/>
      <c r="BF23" s="439"/>
      <c r="BG23" s="439"/>
      <c r="BH23" s="439"/>
      <c r="BI23" s="439"/>
      <c r="BJ23" s="439"/>
      <c r="BK23" s="439"/>
      <c r="BL23" s="439"/>
      <c r="BM23" s="440"/>
      <c r="BN23" s="446">
        <v>1220566</v>
      </c>
      <c r="BO23" s="447"/>
      <c r="BP23" s="447"/>
      <c r="BQ23" s="447"/>
      <c r="BR23" s="447"/>
      <c r="BS23" s="447"/>
      <c r="BT23" s="447"/>
      <c r="BU23" s="448"/>
      <c r="BV23" s="446">
        <v>1157554</v>
      </c>
      <c r="BW23" s="447"/>
      <c r="BX23" s="447"/>
      <c r="BY23" s="447"/>
      <c r="BZ23" s="447"/>
      <c r="CA23" s="447"/>
      <c r="CB23" s="447"/>
      <c r="CC23" s="448"/>
      <c r="CD23" s="178"/>
      <c r="CE23" s="444"/>
      <c r="CF23" s="444"/>
      <c r="CG23" s="444"/>
      <c r="CH23" s="444"/>
      <c r="CI23" s="444"/>
      <c r="CJ23" s="444"/>
      <c r="CK23" s="444"/>
      <c r="CL23" s="444"/>
      <c r="CM23" s="444"/>
      <c r="CN23" s="444"/>
      <c r="CO23" s="444"/>
      <c r="CP23" s="444"/>
      <c r="CQ23" s="444"/>
      <c r="CR23" s="444"/>
      <c r="CS23" s="445"/>
      <c r="CT23" s="416"/>
      <c r="CU23" s="417"/>
      <c r="CV23" s="417"/>
      <c r="CW23" s="417"/>
      <c r="CX23" s="417"/>
      <c r="CY23" s="417"/>
      <c r="CZ23" s="417"/>
      <c r="DA23" s="418"/>
      <c r="DB23" s="416"/>
      <c r="DC23" s="417"/>
      <c r="DD23" s="417"/>
      <c r="DE23" s="417"/>
      <c r="DF23" s="417"/>
      <c r="DG23" s="417"/>
      <c r="DH23" s="417"/>
      <c r="DI23" s="418"/>
      <c r="DJ23" s="163"/>
      <c r="DK23" s="163"/>
      <c r="DL23" s="163"/>
      <c r="DM23" s="163"/>
      <c r="DN23" s="163"/>
      <c r="DO23" s="163"/>
    </row>
    <row r="24" spans="1:119" ht="18.75" customHeight="1" thickBot="1" x14ac:dyDescent="0.2">
      <c r="A24" s="164"/>
      <c r="B24" s="478"/>
      <c r="C24" s="479"/>
      <c r="D24" s="480"/>
      <c r="E24" s="419" t="s">
        <v>166</v>
      </c>
      <c r="F24" s="420"/>
      <c r="G24" s="420"/>
      <c r="H24" s="420"/>
      <c r="I24" s="420"/>
      <c r="J24" s="420"/>
      <c r="K24" s="421"/>
      <c r="L24" s="422">
        <v>1</v>
      </c>
      <c r="M24" s="423"/>
      <c r="N24" s="423"/>
      <c r="O24" s="423"/>
      <c r="P24" s="424"/>
      <c r="Q24" s="422">
        <v>4200</v>
      </c>
      <c r="R24" s="423"/>
      <c r="S24" s="423"/>
      <c r="T24" s="423"/>
      <c r="U24" s="423"/>
      <c r="V24" s="424"/>
      <c r="W24" s="488"/>
      <c r="X24" s="479"/>
      <c r="Y24" s="480"/>
      <c r="Z24" s="419" t="s">
        <v>167</v>
      </c>
      <c r="AA24" s="420"/>
      <c r="AB24" s="420"/>
      <c r="AC24" s="420"/>
      <c r="AD24" s="420"/>
      <c r="AE24" s="420"/>
      <c r="AF24" s="420"/>
      <c r="AG24" s="421"/>
      <c r="AH24" s="422">
        <v>31</v>
      </c>
      <c r="AI24" s="423"/>
      <c r="AJ24" s="423"/>
      <c r="AK24" s="423"/>
      <c r="AL24" s="424"/>
      <c r="AM24" s="422">
        <v>91481</v>
      </c>
      <c r="AN24" s="423"/>
      <c r="AO24" s="423"/>
      <c r="AP24" s="423"/>
      <c r="AQ24" s="423"/>
      <c r="AR24" s="424"/>
      <c r="AS24" s="422">
        <v>2951</v>
      </c>
      <c r="AT24" s="423"/>
      <c r="AU24" s="423"/>
      <c r="AV24" s="423"/>
      <c r="AW24" s="423"/>
      <c r="AX24" s="425"/>
      <c r="AY24" s="413" t="s">
        <v>168</v>
      </c>
      <c r="AZ24" s="414"/>
      <c r="BA24" s="414"/>
      <c r="BB24" s="414"/>
      <c r="BC24" s="414"/>
      <c r="BD24" s="414"/>
      <c r="BE24" s="414"/>
      <c r="BF24" s="414"/>
      <c r="BG24" s="414"/>
      <c r="BH24" s="414"/>
      <c r="BI24" s="414"/>
      <c r="BJ24" s="414"/>
      <c r="BK24" s="414"/>
      <c r="BL24" s="414"/>
      <c r="BM24" s="415"/>
      <c r="BN24" s="446">
        <v>1182878</v>
      </c>
      <c r="BO24" s="447"/>
      <c r="BP24" s="447"/>
      <c r="BQ24" s="447"/>
      <c r="BR24" s="447"/>
      <c r="BS24" s="447"/>
      <c r="BT24" s="447"/>
      <c r="BU24" s="448"/>
      <c r="BV24" s="446">
        <v>1114231</v>
      </c>
      <c r="BW24" s="447"/>
      <c r="BX24" s="447"/>
      <c r="BY24" s="447"/>
      <c r="BZ24" s="447"/>
      <c r="CA24" s="447"/>
      <c r="CB24" s="447"/>
      <c r="CC24" s="448"/>
      <c r="CD24" s="178"/>
      <c r="CE24" s="444"/>
      <c r="CF24" s="444"/>
      <c r="CG24" s="444"/>
      <c r="CH24" s="444"/>
      <c r="CI24" s="444"/>
      <c r="CJ24" s="444"/>
      <c r="CK24" s="444"/>
      <c r="CL24" s="444"/>
      <c r="CM24" s="444"/>
      <c r="CN24" s="444"/>
      <c r="CO24" s="444"/>
      <c r="CP24" s="444"/>
      <c r="CQ24" s="444"/>
      <c r="CR24" s="444"/>
      <c r="CS24" s="445"/>
      <c r="CT24" s="416"/>
      <c r="CU24" s="417"/>
      <c r="CV24" s="417"/>
      <c r="CW24" s="417"/>
      <c r="CX24" s="417"/>
      <c r="CY24" s="417"/>
      <c r="CZ24" s="417"/>
      <c r="DA24" s="418"/>
      <c r="DB24" s="416"/>
      <c r="DC24" s="417"/>
      <c r="DD24" s="417"/>
      <c r="DE24" s="417"/>
      <c r="DF24" s="417"/>
      <c r="DG24" s="417"/>
      <c r="DH24" s="417"/>
      <c r="DI24" s="418"/>
      <c r="DJ24" s="163"/>
      <c r="DK24" s="163"/>
      <c r="DL24" s="163"/>
      <c r="DM24" s="163"/>
      <c r="DN24" s="163"/>
      <c r="DO24" s="163"/>
    </row>
    <row r="25" spans="1:119" s="163" customFormat="1" ht="18.75" customHeight="1" x14ac:dyDescent="0.15">
      <c r="A25" s="164"/>
      <c r="B25" s="478"/>
      <c r="C25" s="479"/>
      <c r="D25" s="480"/>
      <c r="E25" s="419" t="s">
        <v>169</v>
      </c>
      <c r="F25" s="420"/>
      <c r="G25" s="420"/>
      <c r="H25" s="420"/>
      <c r="I25" s="420"/>
      <c r="J25" s="420"/>
      <c r="K25" s="421"/>
      <c r="L25" s="422">
        <v>1</v>
      </c>
      <c r="M25" s="423"/>
      <c r="N25" s="423"/>
      <c r="O25" s="423"/>
      <c r="P25" s="424"/>
      <c r="Q25" s="422">
        <v>4600</v>
      </c>
      <c r="R25" s="423"/>
      <c r="S25" s="423"/>
      <c r="T25" s="423"/>
      <c r="U25" s="423"/>
      <c r="V25" s="424"/>
      <c r="W25" s="488"/>
      <c r="X25" s="479"/>
      <c r="Y25" s="480"/>
      <c r="Z25" s="419" t="s">
        <v>170</v>
      </c>
      <c r="AA25" s="420"/>
      <c r="AB25" s="420"/>
      <c r="AC25" s="420"/>
      <c r="AD25" s="420"/>
      <c r="AE25" s="420"/>
      <c r="AF25" s="420"/>
      <c r="AG25" s="421"/>
      <c r="AH25" s="422" t="s">
        <v>171</v>
      </c>
      <c r="AI25" s="423"/>
      <c r="AJ25" s="423"/>
      <c r="AK25" s="423"/>
      <c r="AL25" s="424"/>
      <c r="AM25" s="422" t="s">
        <v>125</v>
      </c>
      <c r="AN25" s="423"/>
      <c r="AO25" s="423"/>
      <c r="AP25" s="423"/>
      <c r="AQ25" s="423"/>
      <c r="AR25" s="424"/>
      <c r="AS25" s="422" t="s">
        <v>172</v>
      </c>
      <c r="AT25" s="423"/>
      <c r="AU25" s="423"/>
      <c r="AV25" s="423"/>
      <c r="AW25" s="423"/>
      <c r="AX25" s="425"/>
      <c r="AY25" s="438" t="s">
        <v>173</v>
      </c>
      <c r="AZ25" s="439"/>
      <c r="BA25" s="439"/>
      <c r="BB25" s="439"/>
      <c r="BC25" s="439"/>
      <c r="BD25" s="439"/>
      <c r="BE25" s="439"/>
      <c r="BF25" s="439"/>
      <c r="BG25" s="439"/>
      <c r="BH25" s="439"/>
      <c r="BI25" s="439"/>
      <c r="BJ25" s="439"/>
      <c r="BK25" s="439"/>
      <c r="BL25" s="439"/>
      <c r="BM25" s="440"/>
      <c r="BN25" s="441">
        <v>6604</v>
      </c>
      <c r="BO25" s="442"/>
      <c r="BP25" s="442"/>
      <c r="BQ25" s="442"/>
      <c r="BR25" s="442"/>
      <c r="BS25" s="442"/>
      <c r="BT25" s="442"/>
      <c r="BU25" s="443"/>
      <c r="BV25" s="441">
        <v>93240</v>
      </c>
      <c r="BW25" s="442"/>
      <c r="BX25" s="442"/>
      <c r="BY25" s="442"/>
      <c r="BZ25" s="442"/>
      <c r="CA25" s="442"/>
      <c r="CB25" s="442"/>
      <c r="CC25" s="443"/>
      <c r="CD25" s="178"/>
      <c r="CE25" s="444"/>
      <c r="CF25" s="444"/>
      <c r="CG25" s="444"/>
      <c r="CH25" s="444"/>
      <c r="CI25" s="444"/>
      <c r="CJ25" s="444"/>
      <c r="CK25" s="444"/>
      <c r="CL25" s="444"/>
      <c r="CM25" s="444"/>
      <c r="CN25" s="444"/>
      <c r="CO25" s="444"/>
      <c r="CP25" s="444"/>
      <c r="CQ25" s="444"/>
      <c r="CR25" s="444"/>
      <c r="CS25" s="445"/>
      <c r="CT25" s="416"/>
      <c r="CU25" s="417"/>
      <c r="CV25" s="417"/>
      <c r="CW25" s="417"/>
      <c r="CX25" s="417"/>
      <c r="CY25" s="417"/>
      <c r="CZ25" s="417"/>
      <c r="DA25" s="418"/>
      <c r="DB25" s="416"/>
      <c r="DC25" s="417"/>
      <c r="DD25" s="417"/>
      <c r="DE25" s="417"/>
      <c r="DF25" s="417"/>
      <c r="DG25" s="417"/>
      <c r="DH25" s="417"/>
      <c r="DI25" s="418"/>
    </row>
    <row r="26" spans="1:119" s="163" customFormat="1" ht="18.75" customHeight="1" x14ac:dyDescent="0.15">
      <c r="A26" s="164"/>
      <c r="B26" s="478"/>
      <c r="C26" s="479"/>
      <c r="D26" s="480"/>
      <c r="E26" s="419" t="s">
        <v>174</v>
      </c>
      <c r="F26" s="420"/>
      <c r="G26" s="420"/>
      <c r="H26" s="420"/>
      <c r="I26" s="420"/>
      <c r="J26" s="420"/>
      <c r="K26" s="421"/>
      <c r="L26" s="422">
        <v>1</v>
      </c>
      <c r="M26" s="423"/>
      <c r="N26" s="423"/>
      <c r="O26" s="423"/>
      <c r="P26" s="424"/>
      <c r="Q26" s="422">
        <v>4200</v>
      </c>
      <c r="R26" s="423"/>
      <c r="S26" s="423"/>
      <c r="T26" s="423"/>
      <c r="U26" s="423"/>
      <c r="V26" s="424"/>
      <c r="W26" s="488"/>
      <c r="X26" s="479"/>
      <c r="Y26" s="480"/>
      <c r="Z26" s="419" t="s">
        <v>175</v>
      </c>
      <c r="AA26" s="501"/>
      <c r="AB26" s="501"/>
      <c r="AC26" s="501"/>
      <c r="AD26" s="501"/>
      <c r="AE26" s="501"/>
      <c r="AF26" s="501"/>
      <c r="AG26" s="502"/>
      <c r="AH26" s="422">
        <v>2</v>
      </c>
      <c r="AI26" s="423"/>
      <c r="AJ26" s="423"/>
      <c r="AK26" s="423"/>
      <c r="AL26" s="424"/>
      <c r="AM26" s="422" t="s">
        <v>176</v>
      </c>
      <c r="AN26" s="423"/>
      <c r="AO26" s="423"/>
      <c r="AP26" s="423"/>
      <c r="AQ26" s="423"/>
      <c r="AR26" s="424"/>
      <c r="AS26" s="422" t="s">
        <v>177</v>
      </c>
      <c r="AT26" s="423"/>
      <c r="AU26" s="423"/>
      <c r="AV26" s="423"/>
      <c r="AW26" s="423"/>
      <c r="AX26" s="425"/>
      <c r="AY26" s="455" t="s">
        <v>178</v>
      </c>
      <c r="AZ26" s="456"/>
      <c r="BA26" s="456"/>
      <c r="BB26" s="456"/>
      <c r="BC26" s="456"/>
      <c r="BD26" s="456"/>
      <c r="BE26" s="456"/>
      <c r="BF26" s="456"/>
      <c r="BG26" s="456"/>
      <c r="BH26" s="456"/>
      <c r="BI26" s="456"/>
      <c r="BJ26" s="456"/>
      <c r="BK26" s="456"/>
      <c r="BL26" s="456"/>
      <c r="BM26" s="457"/>
      <c r="BN26" s="446" t="s">
        <v>172</v>
      </c>
      <c r="BO26" s="447"/>
      <c r="BP26" s="447"/>
      <c r="BQ26" s="447"/>
      <c r="BR26" s="447"/>
      <c r="BS26" s="447"/>
      <c r="BT26" s="447"/>
      <c r="BU26" s="448"/>
      <c r="BV26" s="446" t="s">
        <v>172</v>
      </c>
      <c r="BW26" s="447"/>
      <c r="BX26" s="447"/>
      <c r="BY26" s="447"/>
      <c r="BZ26" s="447"/>
      <c r="CA26" s="447"/>
      <c r="CB26" s="447"/>
      <c r="CC26" s="448"/>
      <c r="CD26" s="178"/>
      <c r="CE26" s="444"/>
      <c r="CF26" s="444"/>
      <c r="CG26" s="444"/>
      <c r="CH26" s="444"/>
      <c r="CI26" s="444"/>
      <c r="CJ26" s="444"/>
      <c r="CK26" s="444"/>
      <c r="CL26" s="444"/>
      <c r="CM26" s="444"/>
      <c r="CN26" s="444"/>
      <c r="CO26" s="444"/>
      <c r="CP26" s="444"/>
      <c r="CQ26" s="444"/>
      <c r="CR26" s="444"/>
      <c r="CS26" s="445"/>
      <c r="CT26" s="416"/>
      <c r="CU26" s="417"/>
      <c r="CV26" s="417"/>
      <c r="CW26" s="417"/>
      <c r="CX26" s="417"/>
      <c r="CY26" s="417"/>
      <c r="CZ26" s="417"/>
      <c r="DA26" s="418"/>
      <c r="DB26" s="416"/>
      <c r="DC26" s="417"/>
      <c r="DD26" s="417"/>
      <c r="DE26" s="417"/>
      <c r="DF26" s="417"/>
      <c r="DG26" s="417"/>
      <c r="DH26" s="417"/>
      <c r="DI26" s="418"/>
    </row>
    <row r="27" spans="1:119" ht="18.75" customHeight="1" thickBot="1" x14ac:dyDescent="0.2">
      <c r="A27" s="164"/>
      <c r="B27" s="478"/>
      <c r="C27" s="479"/>
      <c r="D27" s="480"/>
      <c r="E27" s="419" t="s">
        <v>179</v>
      </c>
      <c r="F27" s="420"/>
      <c r="G27" s="420"/>
      <c r="H27" s="420"/>
      <c r="I27" s="420"/>
      <c r="J27" s="420"/>
      <c r="K27" s="421"/>
      <c r="L27" s="422">
        <v>1</v>
      </c>
      <c r="M27" s="423"/>
      <c r="N27" s="423"/>
      <c r="O27" s="423"/>
      <c r="P27" s="424"/>
      <c r="Q27" s="422">
        <v>2400</v>
      </c>
      <c r="R27" s="423"/>
      <c r="S27" s="423"/>
      <c r="T27" s="423"/>
      <c r="U27" s="423"/>
      <c r="V27" s="424"/>
      <c r="W27" s="488"/>
      <c r="X27" s="479"/>
      <c r="Y27" s="480"/>
      <c r="Z27" s="419" t="s">
        <v>180</v>
      </c>
      <c r="AA27" s="420"/>
      <c r="AB27" s="420"/>
      <c r="AC27" s="420"/>
      <c r="AD27" s="420"/>
      <c r="AE27" s="420"/>
      <c r="AF27" s="420"/>
      <c r="AG27" s="421"/>
      <c r="AH27" s="422">
        <v>3</v>
      </c>
      <c r="AI27" s="423"/>
      <c r="AJ27" s="423"/>
      <c r="AK27" s="423"/>
      <c r="AL27" s="424"/>
      <c r="AM27" s="422">
        <v>9981</v>
      </c>
      <c r="AN27" s="423"/>
      <c r="AO27" s="423"/>
      <c r="AP27" s="423"/>
      <c r="AQ27" s="423"/>
      <c r="AR27" s="424"/>
      <c r="AS27" s="422">
        <v>3327</v>
      </c>
      <c r="AT27" s="423"/>
      <c r="AU27" s="423"/>
      <c r="AV27" s="423"/>
      <c r="AW27" s="423"/>
      <c r="AX27" s="425"/>
      <c r="AY27" s="452" t="s">
        <v>181</v>
      </c>
      <c r="AZ27" s="453"/>
      <c r="BA27" s="453"/>
      <c r="BB27" s="453"/>
      <c r="BC27" s="453"/>
      <c r="BD27" s="453"/>
      <c r="BE27" s="453"/>
      <c r="BF27" s="453"/>
      <c r="BG27" s="453"/>
      <c r="BH27" s="453"/>
      <c r="BI27" s="453"/>
      <c r="BJ27" s="453"/>
      <c r="BK27" s="453"/>
      <c r="BL27" s="453"/>
      <c r="BM27" s="454"/>
      <c r="BN27" s="449">
        <v>11973</v>
      </c>
      <c r="BO27" s="450"/>
      <c r="BP27" s="450"/>
      <c r="BQ27" s="450"/>
      <c r="BR27" s="450"/>
      <c r="BS27" s="450"/>
      <c r="BT27" s="450"/>
      <c r="BU27" s="451"/>
      <c r="BV27" s="449">
        <v>11973</v>
      </c>
      <c r="BW27" s="450"/>
      <c r="BX27" s="450"/>
      <c r="BY27" s="450"/>
      <c r="BZ27" s="450"/>
      <c r="CA27" s="450"/>
      <c r="CB27" s="450"/>
      <c r="CC27" s="451"/>
      <c r="CD27" s="180"/>
      <c r="CE27" s="444"/>
      <c r="CF27" s="444"/>
      <c r="CG27" s="444"/>
      <c r="CH27" s="444"/>
      <c r="CI27" s="444"/>
      <c r="CJ27" s="444"/>
      <c r="CK27" s="444"/>
      <c r="CL27" s="444"/>
      <c r="CM27" s="444"/>
      <c r="CN27" s="444"/>
      <c r="CO27" s="444"/>
      <c r="CP27" s="444"/>
      <c r="CQ27" s="444"/>
      <c r="CR27" s="444"/>
      <c r="CS27" s="445"/>
      <c r="CT27" s="416"/>
      <c r="CU27" s="417"/>
      <c r="CV27" s="417"/>
      <c r="CW27" s="417"/>
      <c r="CX27" s="417"/>
      <c r="CY27" s="417"/>
      <c r="CZ27" s="417"/>
      <c r="DA27" s="418"/>
      <c r="DB27" s="416"/>
      <c r="DC27" s="417"/>
      <c r="DD27" s="417"/>
      <c r="DE27" s="417"/>
      <c r="DF27" s="417"/>
      <c r="DG27" s="417"/>
      <c r="DH27" s="417"/>
      <c r="DI27" s="418"/>
      <c r="DJ27" s="163"/>
      <c r="DK27" s="163"/>
      <c r="DL27" s="163"/>
      <c r="DM27" s="163"/>
      <c r="DN27" s="163"/>
      <c r="DO27" s="163"/>
    </row>
    <row r="28" spans="1:119" ht="18.75" customHeight="1" x14ac:dyDescent="0.15">
      <c r="A28" s="164"/>
      <c r="B28" s="478"/>
      <c r="C28" s="479"/>
      <c r="D28" s="480"/>
      <c r="E28" s="419" t="s">
        <v>182</v>
      </c>
      <c r="F28" s="420"/>
      <c r="G28" s="420"/>
      <c r="H28" s="420"/>
      <c r="I28" s="420"/>
      <c r="J28" s="420"/>
      <c r="K28" s="421"/>
      <c r="L28" s="422">
        <v>1</v>
      </c>
      <c r="M28" s="423"/>
      <c r="N28" s="423"/>
      <c r="O28" s="423"/>
      <c r="P28" s="424"/>
      <c r="Q28" s="422">
        <v>1800</v>
      </c>
      <c r="R28" s="423"/>
      <c r="S28" s="423"/>
      <c r="T28" s="423"/>
      <c r="U28" s="423"/>
      <c r="V28" s="424"/>
      <c r="W28" s="488"/>
      <c r="X28" s="479"/>
      <c r="Y28" s="480"/>
      <c r="Z28" s="419" t="s">
        <v>183</v>
      </c>
      <c r="AA28" s="420"/>
      <c r="AB28" s="420"/>
      <c r="AC28" s="420"/>
      <c r="AD28" s="420"/>
      <c r="AE28" s="420"/>
      <c r="AF28" s="420"/>
      <c r="AG28" s="421"/>
      <c r="AH28" s="422" t="s">
        <v>125</v>
      </c>
      <c r="AI28" s="423"/>
      <c r="AJ28" s="423"/>
      <c r="AK28" s="423"/>
      <c r="AL28" s="424"/>
      <c r="AM28" s="422" t="s">
        <v>125</v>
      </c>
      <c r="AN28" s="423"/>
      <c r="AO28" s="423"/>
      <c r="AP28" s="423"/>
      <c r="AQ28" s="423"/>
      <c r="AR28" s="424"/>
      <c r="AS28" s="422" t="s">
        <v>172</v>
      </c>
      <c r="AT28" s="423"/>
      <c r="AU28" s="423"/>
      <c r="AV28" s="423"/>
      <c r="AW28" s="423"/>
      <c r="AX28" s="425"/>
      <c r="AY28" s="429" t="s">
        <v>184</v>
      </c>
      <c r="AZ28" s="430"/>
      <c r="BA28" s="430"/>
      <c r="BB28" s="431"/>
      <c r="BC28" s="438" t="s">
        <v>42</v>
      </c>
      <c r="BD28" s="439"/>
      <c r="BE28" s="439"/>
      <c r="BF28" s="439"/>
      <c r="BG28" s="439"/>
      <c r="BH28" s="439"/>
      <c r="BI28" s="439"/>
      <c r="BJ28" s="439"/>
      <c r="BK28" s="439"/>
      <c r="BL28" s="439"/>
      <c r="BM28" s="440"/>
      <c r="BN28" s="441">
        <v>717518</v>
      </c>
      <c r="BO28" s="442"/>
      <c r="BP28" s="442"/>
      <c r="BQ28" s="442"/>
      <c r="BR28" s="442"/>
      <c r="BS28" s="442"/>
      <c r="BT28" s="442"/>
      <c r="BU28" s="443"/>
      <c r="BV28" s="441">
        <v>717418</v>
      </c>
      <c r="BW28" s="442"/>
      <c r="BX28" s="442"/>
      <c r="BY28" s="442"/>
      <c r="BZ28" s="442"/>
      <c r="CA28" s="442"/>
      <c r="CB28" s="442"/>
      <c r="CC28" s="443"/>
      <c r="CD28" s="178"/>
      <c r="CE28" s="444"/>
      <c r="CF28" s="444"/>
      <c r="CG28" s="444"/>
      <c r="CH28" s="444"/>
      <c r="CI28" s="444"/>
      <c r="CJ28" s="444"/>
      <c r="CK28" s="444"/>
      <c r="CL28" s="444"/>
      <c r="CM28" s="444"/>
      <c r="CN28" s="444"/>
      <c r="CO28" s="444"/>
      <c r="CP28" s="444"/>
      <c r="CQ28" s="444"/>
      <c r="CR28" s="444"/>
      <c r="CS28" s="445"/>
      <c r="CT28" s="416"/>
      <c r="CU28" s="417"/>
      <c r="CV28" s="417"/>
      <c r="CW28" s="417"/>
      <c r="CX28" s="417"/>
      <c r="CY28" s="417"/>
      <c r="CZ28" s="417"/>
      <c r="DA28" s="418"/>
      <c r="DB28" s="416"/>
      <c r="DC28" s="417"/>
      <c r="DD28" s="417"/>
      <c r="DE28" s="417"/>
      <c r="DF28" s="417"/>
      <c r="DG28" s="417"/>
      <c r="DH28" s="417"/>
      <c r="DI28" s="418"/>
      <c r="DJ28" s="163"/>
      <c r="DK28" s="163"/>
      <c r="DL28" s="163"/>
      <c r="DM28" s="163"/>
      <c r="DN28" s="163"/>
      <c r="DO28" s="163"/>
    </row>
    <row r="29" spans="1:119" ht="18.75" customHeight="1" x14ac:dyDescent="0.15">
      <c r="A29" s="164"/>
      <c r="B29" s="478"/>
      <c r="C29" s="479"/>
      <c r="D29" s="480"/>
      <c r="E29" s="419" t="s">
        <v>185</v>
      </c>
      <c r="F29" s="420"/>
      <c r="G29" s="420"/>
      <c r="H29" s="420"/>
      <c r="I29" s="420"/>
      <c r="J29" s="420"/>
      <c r="K29" s="421"/>
      <c r="L29" s="422">
        <v>4</v>
      </c>
      <c r="M29" s="423"/>
      <c r="N29" s="423"/>
      <c r="O29" s="423"/>
      <c r="P29" s="424"/>
      <c r="Q29" s="422">
        <v>1700</v>
      </c>
      <c r="R29" s="423"/>
      <c r="S29" s="423"/>
      <c r="T29" s="423"/>
      <c r="U29" s="423"/>
      <c r="V29" s="424"/>
      <c r="W29" s="489"/>
      <c r="X29" s="490"/>
      <c r="Y29" s="491"/>
      <c r="Z29" s="419" t="s">
        <v>186</v>
      </c>
      <c r="AA29" s="420"/>
      <c r="AB29" s="420"/>
      <c r="AC29" s="420"/>
      <c r="AD29" s="420"/>
      <c r="AE29" s="420"/>
      <c r="AF29" s="420"/>
      <c r="AG29" s="421"/>
      <c r="AH29" s="422">
        <v>34</v>
      </c>
      <c r="AI29" s="423"/>
      <c r="AJ29" s="423"/>
      <c r="AK29" s="423"/>
      <c r="AL29" s="424"/>
      <c r="AM29" s="422">
        <v>101462</v>
      </c>
      <c r="AN29" s="423"/>
      <c r="AO29" s="423"/>
      <c r="AP29" s="423"/>
      <c r="AQ29" s="423"/>
      <c r="AR29" s="424"/>
      <c r="AS29" s="422">
        <v>2984</v>
      </c>
      <c r="AT29" s="423"/>
      <c r="AU29" s="423"/>
      <c r="AV29" s="423"/>
      <c r="AW29" s="423"/>
      <c r="AX29" s="425"/>
      <c r="AY29" s="432"/>
      <c r="AZ29" s="433"/>
      <c r="BA29" s="433"/>
      <c r="BB29" s="434"/>
      <c r="BC29" s="426" t="s">
        <v>187</v>
      </c>
      <c r="BD29" s="427"/>
      <c r="BE29" s="427"/>
      <c r="BF29" s="427"/>
      <c r="BG29" s="427"/>
      <c r="BH29" s="427"/>
      <c r="BI29" s="427"/>
      <c r="BJ29" s="427"/>
      <c r="BK29" s="427"/>
      <c r="BL29" s="427"/>
      <c r="BM29" s="428"/>
      <c r="BN29" s="446">
        <v>1240</v>
      </c>
      <c r="BO29" s="447"/>
      <c r="BP29" s="447"/>
      <c r="BQ29" s="447"/>
      <c r="BR29" s="447"/>
      <c r="BS29" s="447"/>
      <c r="BT29" s="447"/>
      <c r="BU29" s="448"/>
      <c r="BV29" s="446">
        <v>1230</v>
      </c>
      <c r="BW29" s="447"/>
      <c r="BX29" s="447"/>
      <c r="BY29" s="447"/>
      <c r="BZ29" s="447"/>
      <c r="CA29" s="447"/>
      <c r="CB29" s="447"/>
      <c r="CC29" s="448"/>
      <c r="CD29" s="180"/>
      <c r="CE29" s="444"/>
      <c r="CF29" s="444"/>
      <c r="CG29" s="444"/>
      <c r="CH29" s="444"/>
      <c r="CI29" s="444"/>
      <c r="CJ29" s="444"/>
      <c r="CK29" s="444"/>
      <c r="CL29" s="444"/>
      <c r="CM29" s="444"/>
      <c r="CN29" s="444"/>
      <c r="CO29" s="444"/>
      <c r="CP29" s="444"/>
      <c r="CQ29" s="444"/>
      <c r="CR29" s="444"/>
      <c r="CS29" s="445"/>
      <c r="CT29" s="416"/>
      <c r="CU29" s="417"/>
      <c r="CV29" s="417"/>
      <c r="CW29" s="417"/>
      <c r="CX29" s="417"/>
      <c r="CY29" s="417"/>
      <c r="CZ29" s="417"/>
      <c r="DA29" s="418"/>
      <c r="DB29" s="416"/>
      <c r="DC29" s="417"/>
      <c r="DD29" s="417"/>
      <c r="DE29" s="417"/>
      <c r="DF29" s="417"/>
      <c r="DG29" s="417"/>
      <c r="DH29" s="417"/>
      <c r="DI29" s="418"/>
      <c r="DJ29" s="163"/>
      <c r="DK29" s="163"/>
      <c r="DL29" s="163"/>
      <c r="DM29" s="163"/>
      <c r="DN29" s="163"/>
      <c r="DO29" s="163"/>
    </row>
    <row r="30" spans="1:119" ht="18.75" customHeight="1" thickBot="1" x14ac:dyDescent="0.2">
      <c r="A30" s="164"/>
      <c r="B30" s="481"/>
      <c r="C30" s="482"/>
      <c r="D30" s="483"/>
      <c r="E30" s="492"/>
      <c r="F30" s="493"/>
      <c r="G30" s="493"/>
      <c r="H30" s="493"/>
      <c r="I30" s="493"/>
      <c r="J30" s="493"/>
      <c r="K30" s="494"/>
      <c r="L30" s="495"/>
      <c r="M30" s="496"/>
      <c r="N30" s="496"/>
      <c r="O30" s="496"/>
      <c r="P30" s="497"/>
      <c r="Q30" s="495"/>
      <c r="R30" s="496"/>
      <c r="S30" s="496"/>
      <c r="T30" s="496"/>
      <c r="U30" s="496"/>
      <c r="V30" s="497"/>
      <c r="W30" s="498" t="s">
        <v>188</v>
      </c>
      <c r="X30" s="499"/>
      <c r="Y30" s="499"/>
      <c r="Z30" s="499"/>
      <c r="AA30" s="499"/>
      <c r="AB30" s="499"/>
      <c r="AC30" s="499"/>
      <c r="AD30" s="499"/>
      <c r="AE30" s="499"/>
      <c r="AF30" s="499"/>
      <c r="AG30" s="500"/>
      <c r="AH30" s="410">
        <v>93.2</v>
      </c>
      <c r="AI30" s="411"/>
      <c r="AJ30" s="411"/>
      <c r="AK30" s="411"/>
      <c r="AL30" s="411"/>
      <c r="AM30" s="411"/>
      <c r="AN30" s="411"/>
      <c r="AO30" s="411"/>
      <c r="AP30" s="411"/>
      <c r="AQ30" s="411"/>
      <c r="AR30" s="411"/>
      <c r="AS30" s="411"/>
      <c r="AT30" s="411"/>
      <c r="AU30" s="411"/>
      <c r="AV30" s="411"/>
      <c r="AW30" s="411"/>
      <c r="AX30" s="412"/>
      <c r="AY30" s="435"/>
      <c r="AZ30" s="436"/>
      <c r="BA30" s="436"/>
      <c r="BB30" s="437"/>
      <c r="BC30" s="413" t="s">
        <v>44</v>
      </c>
      <c r="BD30" s="414"/>
      <c r="BE30" s="414"/>
      <c r="BF30" s="414"/>
      <c r="BG30" s="414"/>
      <c r="BH30" s="414"/>
      <c r="BI30" s="414"/>
      <c r="BJ30" s="414"/>
      <c r="BK30" s="414"/>
      <c r="BL30" s="414"/>
      <c r="BM30" s="415"/>
      <c r="BN30" s="449">
        <v>300362</v>
      </c>
      <c r="BO30" s="450"/>
      <c r="BP30" s="450"/>
      <c r="BQ30" s="450"/>
      <c r="BR30" s="450"/>
      <c r="BS30" s="450"/>
      <c r="BT30" s="450"/>
      <c r="BU30" s="451"/>
      <c r="BV30" s="449">
        <v>326875</v>
      </c>
      <c r="BW30" s="450"/>
      <c r="BX30" s="450"/>
      <c r="BY30" s="450"/>
      <c r="BZ30" s="450"/>
      <c r="CA30" s="450"/>
      <c r="CB30" s="450"/>
      <c r="CC30" s="451"/>
      <c r="CD30" s="181"/>
      <c r="CE30" s="182"/>
      <c r="CF30" s="182"/>
      <c r="CG30" s="182"/>
      <c r="CH30" s="182"/>
      <c r="CI30" s="182"/>
      <c r="CJ30" s="182"/>
      <c r="CK30" s="182"/>
      <c r="CL30" s="182"/>
      <c r="CM30" s="182"/>
      <c r="CN30" s="182"/>
      <c r="CO30" s="182"/>
      <c r="CP30" s="182"/>
      <c r="CQ30" s="182"/>
      <c r="CR30" s="182"/>
      <c r="CS30" s="183"/>
      <c r="CT30" s="184"/>
      <c r="CU30" s="185"/>
      <c r="CV30" s="185"/>
      <c r="CW30" s="185"/>
      <c r="CX30" s="185"/>
      <c r="CY30" s="185"/>
      <c r="CZ30" s="185"/>
      <c r="DA30" s="186"/>
      <c r="DB30" s="184"/>
      <c r="DC30" s="185"/>
      <c r="DD30" s="185"/>
      <c r="DE30" s="185"/>
      <c r="DF30" s="185"/>
      <c r="DG30" s="185"/>
      <c r="DH30" s="185"/>
      <c r="DI30" s="186"/>
      <c r="DJ30" s="163"/>
      <c r="DK30" s="163"/>
      <c r="DL30" s="163"/>
      <c r="DM30" s="163"/>
      <c r="DN30" s="163"/>
      <c r="DO30" s="163"/>
    </row>
    <row r="31" spans="1:119" ht="13.5" customHeight="1" x14ac:dyDescent="0.15">
      <c r="A31" s="164"/>
      <c r="B31" s="187"/>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AS31" s="188"/>
      <c r="AT31" s="188"/>
      <c r="AU31" s="188"/>
      <c r="AV31" s="188"/>
      <c r="AW31" s="188"/>
      <c r="AX31" s="188"/>
      <c r="AY31" s="188"/>
      <c r="AZ31" s="188"/>
      <c r="BA31" s="188"/>
      <c r="BB31" s="188"/>
      <c r="BC31" s="188"/>
      <c r="BD31" s="188"/>
      <c r="BE31" s="188"/>
      <c r="BF31" s="188"/>
      <c r="BG31" s="188"/>
      <c r="BH31" s="188"/>
      <c r="BI31" s="188"/>
      <c r="BJ31" s="188"/>
      <c r="BK31" s="188"/>
      <c r="BL31" s="188"/>
      <c r="BM31" s="188"/>
      <c r="BN31" s="188"/>
      <c r="BO31" s="188"/>
      <c r="BP31" s="188"/>
      <c r="BQ31" s="188"/>
      <c r="BR31" s="188"/>
      <c r="BS31" s="188"/>
      <c r="BT31" s="188"/>
      <c r="BU31" s="188"/>
      <c r="BV31" s="188"/>
      <c r="BW31" s="188"/>
      <c r="BX31" s="188"/>
      <c r="BY31" s="188"/>
      <c r="BZ31" s="188"/>
      <c r="CA31" s="188"/>
      <c r="CB31" s="188"/>
      <c r="CC31" s="188"/>
      <c r="CD31" s="188"/>
      <c r="CE31" s="188"/>
      <c r="CF31" s="188"/>
      <c r="CG31" s="188"/>
      <c r="CH31" s="188"/>
      <c r="CI31" s="188"/>
      <c r="CJ31" s="188"/>
      <c r="CK31" s="188"/>
      <c r="CL31" s="188"/>
      <c r="CM31" s="188"/>
      <c r="CN31" s="188"/>
      <c r="CO31" s="188"/>
      <c r="CP31" s="188"/>
      <c r="CQ31" s="188"/>
      <c r="CR31" s="188"/>
      <c r="CS31" s="188"/>
      <c r="CT31" s="188"/>
      <c r="CU31" s="188"/>
      <c r="CV31" s="188"/>
      <c r="CW31" s="188"/>
      <c r="CX31" s="188"/>
      <c r="CY31" s="188"/>
      <c r="CZ31" s="188"/>
      <c r="DA31" s="188"/>
      <c r="DB31" s="188"/>
      <c r="DC31" s="188"/>
      <c r="DD31" s="188"/>
      <c r="DE31" s="188"/>
      <c r="DF31" s="188"/>
      <c r="DG31" s="188"/>
      <c r="DH31" s="188"/>
      <c r="DI31" s="189"/>
      <c r="DJ31" s="163"/>
      <c r="DK31" s="163"/>
      <c r="DL31" s="163"/>
      <c r="DM31" s="163"/>
      <c r="DN31" s="163"/>
      <c r="DO31" s="163"/>
    </row>
    <row r="32" spans="1:119" ht="13.5" customHeight="1" x14ac:dyDescent="0.15">
      <c r="A32" s="164"/>
      <c r="B32" s="190"/>
      <c r="C32" s="191" t="s">
        <v>189</v>
      </c>
      <c r="D32" s="191"/>
      <c r="E32" s="191"/>
      <c r="F32" s="188"/>
      <c r="G32" s="188"/>
      <c r="H32" s="188"/>
      <c r="I32" s="188"/>
      <c r="J32" s="188"/>
      <c r="K32" s="188"/>
      <c r="L32" s="188"/>
      <c r="M32" s="188"/>
      <c r="N32" s="188"/>
      <c r="O32" s="188"/>
      <c r="P32" s="188"/>
      <c r="Q32" s="188"/>
      <c r="R32" s="188"/>
      <c r="S32" s="188"/>
      <c r="T32" s="188"/>
      <c r="U32" s="188" t="s">
        <v>190</v>
      </c>
      <c r="V32" s="188"/>
      <c r="W32" s="188"/>
      <c r="X32" s="188"/>
      <c r="Y32" s="188"/>
      <c r="Z32" s="188"/>
      <c r="AA32" s="188"/>
      <c r="AB32" s="188"/>
      <c r="AC32" s="188"/>
      <c r="AD32" s="188"/>
      <c r="AE32" s="188"/>
      <c r="AF32" s="188"/>
      <c r="AG32" s="188"/>
      <c r="AH32" s="188"/>
      <c r="AI32" s="188"/>
      <c r="AJ32" s="188"/>
      <c r="AK32" s="188"/>
      <c r="AL32" s="188"/>
      <c r="AM32" s="192" t="s">
        <v>191</v>
      </c>
      <c r="AN32" s="188"/>
      <c r="AO32" s="188"/>
      <c r="AP32" s="188"/>
      <c r="AQ32" s="188"/>
      <c r="AR32" s="188"/>
      <c r="AS32" s="192"/>
      <c r="AT32" s="192"/>
      <c r="AU32" s="192"/>
      <c r="AV32" s="192"/>
      <c r="AW32" s="192"/>
      <c r="AX32" s="192"/>
      <c r="AY32" s="192"/>
      <c r="AZ32" s="192"/>
      <c r="BA32" s="192"/>
      <c r="BB32" s="188"/>
      <c r="BC32" s="192"/>
      <c r="BD32" s="188"/>
      <c r="BE32" s="192" t="s">
        <v>192</v>
      </c>
      <c r="BF32" s="188"/>
      <c r="BG32" s="188"/>
      <c r="BH32" s="188"/>
      <c r="BI32" s="188"/>
      <c r="BJ32" s="192"/>
      <c r="BK32" s="192"/>
      <c r="BL32" s="192"/>
      <c r="BM32" s="192"/>
      <c r="BN32" s="192"/>
      <c r="BO32" s="192"/>
      <c r="BP32" s="192"/>
      <c r="BQ32" s="192"/>
      <c r="BR32" s="188"/>
      <c r="BS32" s="188"/>
      <c r="BT32" s="188"/>
      <c r="BU32" s="188"/>
      <c r="BV32" s="188"/>
      <c r="BW32" s="188" t="s">
        <v>193</v>
      </c>
      <c r="BX32" s="188"/>
      <c r="BY32" s="188"/>
      <c r="BZ32" s="188"/>
      <c r="CA32" s="188"/>
      <c r="CB32" s="192"/>
      <c r="CC32" s="192"/>
      <c r="CD32" s="192"/>
      <c r="CE32" s="192"/>
      <c r="CF32" s="192"/>
      <c r="CG32" s="192"/>
      <c r="CH32" s="192"/>
      <c r="CI32" s="192"/>
      <c r="CJ32" s="192"/>
      <c r="CK32" s="192"/>
      <c r="CL32" s="192"/>
      <c r="CM32" s="192"/>
      <c r="CN32" s="192"/>
      <c r="CO32" s="192" t="s">
        <v>194</v>
      </c>
      <c r="CP32" s="192"/>
      <c r="CQ32" s="192"/>
      <c r="CR32" s="192"/>
      <c r="CS32" s="192"/>
      <c r="CT32" s="192"/>
      <c r="CU32" s="192"/>
      <c r="CV32" s="192"/>
      <c r="CW32" s="192"/>
      <c r="CX32" s="192"/>
      <c r="CY32" s="192"/>
      <c r="CZ32" s="192"/>
      <c r="DA32" s="192"/>
      <c r="DB32" s="192"/>
      <c r="DC32" s="192"/>
      <c r="DD32" s="192"/>
      <c r="DE32" s="192"/>
      <c r="DF32" s="192"/>
      <c r="DG32" s="192"/>
      <c r="DH32" s="192"/>
      <c r="DI32" s="189"/>
      <c r="DJ32" s="163"/>
      <c r="DK32" s="163"/>
      <c r="DL32" s="163"/>
      <c r="DM32" s="163"/>
      <c r="DN32" s="163"/>
      <c r="DO32" s="163"/>
    </row>
    <row r="33" spans="1:119" ht="13.5" customHeight="1" x14ac:dyDescent="0.15">
      <c r="A33" s="164"/>
      <c r="B33" s="190"/>
      <c r="C33" s="409" t="s">
        <v>195</v>
      </c>
      <c r="D33" s="409"/>
      <c r="E33" s="408" t="s">
        <v>196</v>
      </c>
      <c r="F33" s="408"/>
      <c r="G33" s="408"/>
      <c r="H33" s="408"/>
      <c r="I33" s="408"/>
      <c r="J33" s="408"/>
      <c r="K33" s="408"/>
      <c r="L33" s="408"/>
      <c r="M33" s="408"/>
      <c r="N33" s="408"/>
      <c r="O33" s="408"/>
      <c r="P33" s="408"/>
      <c r="Q33" s="408"/>
      <c r="R33" s="408"/>
      <c r="S33" s="408"/>
      <c r="T33" s="193"/>
      <c r="U33" s="409" t="s">
        <v>195</v>
      </c>
      <c r="V33" s="409"/>
      <c r="W33" s="408" t="s">
        <v>197</v>
      </c>
      <c r="X33" s="408"/>
      <c r="Y33" s="408"/>
      <c r="Z33" s="408"/>
      <c r="AA33" s="408"/>
      <c r="AB33" s="408"/>
      <c r="AC33" s="408"/>
      <c r="AD33" s="408"/>
      <c r="AE33" s="408"/>
      <c r="AF33" s="408"/>
      <c r="AG33" s="408"/>
      <c r="AH33" s="408"/>
      <c r="AI33" s="408"/>
      <c r="AJ33" s="408"/>
      <c r="AK33" s="408"/>
      <c r="AL33" s="193"/>
      <c r="AM33" s="409" t="s">
        <v>198</v>
      </c>
      <c r="AN33" s="409"/>
      <c r="AO33" s="408" t="s">
        <v>197</v>
      </c>
      <c r="AP33" s="408"/>
      <c r="AQ33" s="408"/>
      <c r="AR33" s="408"/>
      <c r="AS33" s="408"/>
      <c r="AT33" s="408"/>
      <c r="AU33" s="408"/>
      <c r="AV33" s="408"/>
      <c r="AW33" s="408"/>
      <c r="AX33" s="408"/>
      <c r="AY33" s="408"/>
      <c r="AZ33" s="408"/>
      <c r="BA33" s="408"/>
      <c r="BB33" s="408"/>
      <c r="BC33" s="408"/>
      <c r="BD33" s="194"/>
      <c r="BE33" s="408" t="s">
        <v>199</v>
      </c>
      <c r="BF33" s="408"/>
      <c r="BG33" s="408" t="s">
        <v>200</v>
      </c>
      <c r="BH33" s="408"/>
      <c r="BI33" s="408"/>
      <c r="BJ33" s="408"/>
      <c r="BK33" s="408"/>
      <c r="BL33" s="408"/>
      <c r="BM33" s="408"/>
      <c r="BN33" s="408"/>
      <c r="BO33" s="408"/>
      <c r="BP33" s="408"/>
      <c r="BQ33" s="408"/>
      <c r="BR33" s="408"/>
      <c r="BS33" s="408"/>
      <c r="BT33" s="408"/>
      <c r="BU33" s="408"/>
      <c r="BV33" s="194"/>
      <c r="BW33" s="409" t="s">
        <v>199</v>
      </c>
      <c r="BX33" s="409"/>
      <c r="BY33" s="408" t="s">
        <v>201</v>
      </c>
      <c r="BZ33" s="408"/>
      <c r="CA33" s="408"/>
      <c r="CB33" s="408"/>
      <c r="CC33" s="408"/>
      <c r="CD33" s="408"/>
      <c r="CE33" s="408"/>
      <c r="CF33" s="408"/>
      <c r="CG33" s="408"/>
      <c r="CH33" s="408"/>
      <c r="CI33" s="408"/>
      <c r="CJ33" s="408"/>
      <c r="CK33" s="408"/>
      <c r="CL33" s="408"/>
      <c r="CM33" s="408"/>
      <c r="CN33" s="193"/>
      <c r="CO33" s="409" t="s">
        <v>198</v>
      </c>
      <c r="CP33" s="409"/>
      <c r="CQ33" s="408" t="s">
        <v>202</v>
      </c>
      <c r="CR33" s="408"/>
      <c r="CS33" s="408"/>
      <c r="CT33" s="408"/>
      <c r="CU33" s="408"/>
      <c r="CV33" s="408"/>
      <c r="CW33" s="408"/>
      <c r="CX33" s="408"/>
      <c r="CY33" s="408"/>
      <c r="CZ33" s="408"/>
      <c r="DA33" s="408"/>
      <c r="DB33" s="408"/>
      <c r="DC33" s="408"/>
      <c r="DD33" s="408"/>
      <c r="DE33" s="408"/>
      <c r="DF33" s="193"/>
      <c r="DG33" s="407" t="s">
        <v>203</v>
      </c>
      <c r="DH33" s="407"/>
      <c r="DI33" s="195"/>
      <c r="DJ33" s="163"/>
      <c r="DK33" s="163"/>
      <c r="DL33" s="163"/>
      <c r="DM33" s="163"/>
      <c r="DN33" s="163"/>
      <c r="DO33" s="163"/>
    </row>
    <row r="34" spans="1:119" ht="32.25" customHeight="1" x14ac:dyDescent="0.15">
      <c r="A34" s="164"/>
      <c r="B34" s="190"/>
      <c r="C34" s="405">
        <f>IF(E34="","",1)</f>
        <v>1</v>
      </c>
      <c r="D34" s="405"/>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91"/>
      <c r="U34" s="405">
        <f>IF(W34="","",MAX(C34:D43)+1)</f>
        <v>2</v>
      </c>
      <c r="V34" s="405"/>
      <c r="W34" s="404" t="str">
        <f>IF('各会計、関係団体の財政状況及び健全化判断比率'!B28="","",'各会計、関係団体の財政状況及び健全化判断比率'!B28)</f>
        <v>国民健康保険（事業勘定）</v>
      </c>
      <c r="X34" s="404"/>
      <c r="Y34" s="404"/>
      <c r="Z34" s="404"/>
      <c r="AA34" s="404"/>
      <c r="AB34" s="404"/>
      <c r="AC34" s="404"/>
      <c r="AD34" s="404"/>
      <c r="AE34" s="404"/>
      <c r="AF34" s="404"/>
      <c r="AG34" s="404"/>
      <c r="AH34" s="404"/>
      <c r="AI34" s="404"/>
      <c r="AJ34" s="404"/>
      <c r="AK34" s="404"/>
      <c r="AL34" s="191"/>
      <c r="AM34" s="405" t="str">
        <f>IF(AO34="","",MAX(C34:D43,U34:V43)+1)</f>
        <v/>
      </c>
      <c r="AN34" s="405"/>
      <c r="AO34" s="404"/>
      <c r="AP34" s="404"/>
      <c r="AQ34" s="404"/>
      <c r="AR34" s="404"/>
      <c r="AS34" s="404"/>
      <c r="AT34" s="404"/>
      <c r="AU34" s="404"/>
      <c r="AV34" s="404"/>
      <c r="AW34" s="404"/>
      <c r="AX34" s="404"/>
      <c r="AY34" s="404"/>
      <c r="AZ34" s="404"/>
      <c r="BA34" s="404"/>
      <c r="BB34" s="404"/>
      <c r="BC34" s="404"/>
      <c r="BD34" s="191"/>
      <c r="BE34" s="405">
        <f>IF(BG34="","",MAX(C34:D43,U34:V43,AM34:AN43)+1)</f>
        <v>6</v>
      </c>
      <c r="BF34" s="405"/>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91"/>
      <c r="BW34" s="405">
        <f>IF(BY34="","",MAX(C34:D43,U34:V43,AM34:AN43,BE34:BF43)+1)</f>
        <v>8</v>
      </c>
      <c r="BX34" s="405"/>
      <c r="BY34" s="404" t="str">
        <f>IF('各会計、関係団体の財政状況及び健全化判断比率'!B68="","",'各会計、関係団体の財政状況及び健全化判断比率'!B68)</f>
        <v>奈良県市町村総合事務組合</v>
      </c>
      <c r="BZ34" s="404"/>
      <c r="CA34" s="404"/>
      <c r="CB34" s="404"/>
      <c r="CC34" s="404"/>
      <c r="CD34" s="404"/>
      <c r="CE34" s="404"/>
      <c r="CF34" s="404"/>
      <c r="CG34" s="404"/>
      <c r="CH34" s="404"/>
      <c r="CI34" s="404"/>
      <c r="CJ34" s="404"/>
      <c r="CK34" s="404"/>
      <c r="CL34" s="404"/>
      <c r="CM34" s="404"/>
      <c r="CN34" s="191"/>
      <c r="CO34" s="405">
        <f>IF(CQ34="","",MAX(C34:D43,U34:V43,AM34:AN43,BE34:BF43,BW34:BX43)+1)</f>
        <v>15</v>
      </c>
      <c r="CP34" s="405"/>
      <c r="CQ34" s="404" t="str">
        <f>IF('各会計、関係団体の財政状況及び健全化判断比率'!BS7="","",'各会計、関係団体の財政状況及び健全化判断比率'!BS7)</f>
        <v>株式会社　黒滝森物語村</v>
      </c>
      <c r="CR34" s="404"/>
      <c r="CS34" s="404"/>
      <c r="CT34" s="404"/>
      <c r="CU34" s="404"/>
      <c r="CV34" s="404"/>
      <c r="CW34" s="404"/>
      <c r="CX34" s="404"/>
      <c r="CY34" s="404"/>
      <c r="CZ34" s="404"/>
      <c r="DA34" s="404"/>
      <c r="DB34" s="404"/>
      <c r="DC34" s="404"/>
      <c r="DD34" s="404"/>
      <c r="DE34" s="404"/>
      <c r="DF34" s="188"/>
      <c r="DG34" s="406" t="str">
        <f>IF('各会計、関係団体の財政状況及び健全化判断比率'!BR7="","",'各会計、関係団体の財政状況及び健全化判断比率'!BR7)</f>
        <v/>
      </c>
      <c r="DH34" s="406"/>
      <c r="DI34" s="195"/>
      <c r="DJ34" s="163"/>
      <c r="DK34" s="163"/>
      <c r="DL34" s="163"/>
      <c r="DM34" s="163"/>
      <c r="DN34" s="163"/>
      <c r="DO34" s="163"/>
    </row>
    <row r="35" spans="1:119" ht="32.25" customHeight="1" x14ac:dyDescent="0.15">
      <c r="A35" s="164"/>
      <c r="B35" s="190"/>
      <c r="C35" s="405" t="str">
        <f>IF(E35="","",C34+1)</f>
        <v/>
      </c>
      <c r="D35" s="405"/>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91"/>
      <c r="U35" s="405">
        <f>IF(W35="","",U34+1)</f>
        <v>3</v>
      </c>
      <c r="V35" s="405"/>
      <c r="W35" s="404" t="str">
        <f>IF('各会計、関係団体の財政状況及び健全化判断比率'!B29="","",'各会計、関係団体の財政状況及び健全化判断比率'!B29)</f>
        <v>国民健康保険（診療施設勘定）</v>
      </c>
      <c r="X35" s="404"/>
      <c r="Y35" s="404"/>
      <c r="Z35" s="404"/>
      <c r="AA35" s="404"/>
      <c r="AB35" s="404"/>
      <c r="AC35" s="404"/>
      <c r="AD35" s="404"/>
      <c r="AE35" s="404"/>
      <c r="AF35" s="404"/>
      <c r="AG35" s="404"/>
      <c r="AH35" s="404"/>
      <c r="AI35" s="404"/>
      <c r="AJ35" s="404"/>
      <c r="AK35" s="404"/>
      <c r="AL35" s="191"/>
      <c r="AM35" s="405" t="str">
        <f t="shared" ref="AM35:AM43" si="0">IF(AO35="","",AM34+1)</f>
        <v/>
      </c>
      <c r="AN35" s="405"/>
      <c r="AO35" s="404"/>
      <c r="AP35" s="404"/>
      <c r="AQ35" s="404"/>
      <c r="AR35" s="404"/>
      <c r="AS35" s="404"/>
      <c r="AT35" s="404"/>
      <c r="AU35" s="404"/>
      <c r="AV35" s="404"/>
      <c r="AW35" s="404"/>
      <c r="AX35" s="404"/>
      <c r="AY35" s="404"/>
      <c r="AZ35" s="404"/>
      <c r="BA35" s="404"/>
      <c r="BB35" s="404"/>
      <c r="BC35" s="404"/>
      <c r="BD35" s="191"/>
      <c r="BE35" s="405">
        <f t="shared" ref="BE35:BE43" si="1">IF(BG35="","",BE34+1)</f>
        <v>7</v>
      </c>
      <c r="BF35" s="405"/>
      <c r="BG35" s="404" t="str">
        <f>IF('各会計、関係団体の財政状況及び健全化判断比率'!B33="","",'各会計、関係団体の財政状況及び健全化判断比率'!B33)</f>
        <v>下水道事業特別会計</v>
      </c>
      <c r="BH35" s="404"/>
      <c r="BI35" s="404"/>
      <c r="BJ35" s="404"/>
      <c r="BK35" s="404"/>
      <c r="BL35" s="404"/>
      <c r="BM35" s="404"/>
      <c r="BN35" s="404"/>
      <c r="BO35" s="404"/>
      <c r="BP35" s="404"/>
      <c r="BQ35" s="404"/>
      <c r="BR35" s="404"/>
      <c r="BS35" s="404"/>
      <c r="BT35" s="404"/>
      <c r="BU35" s="404"/>
      <c r="BV35" s="191"/>
      <c r="BW35" s="405">
        <f t="shared" ref="BW35:BW43" si="2">IF(BY35="","",BW34+1)</f>
        <v>9</v>
      </c>
      <c r="BX35" s="405"/>
      <c r="BY35" s="404" t="str">
        <f>IF('各会計、関係団体の財政状況及び健全化判断比率'!B69="","",'各会計、関係団体の財政状況及び健全化判断比率'!B69)</f>
        <v>南和広域衛生組合</v>
      </c>
      <c r="BZ35" s="404"/>
      <c r="CA35" s="404"/>
      <c r="CB35" s="404"/>
      <c r="CC35" s="404"/>
      <c r="CD35" s="404"/>
      <c r="CE35" s="404"/>
      <c r="CF35" s="404"/>
      <c r="CG35" s="404"/>
      <c r="CH35" s="404"/>
      <c r="CI35" s="404"/>
      <c r="CJ35" s="404"/>
      <c r="CK35" s="404"/>
      <c r="CL35" s="404"/>
      <c r="CM35" s="404"/>
      <c r="CN35" s="191"/>
      <c r="CO35" s="405" t="str">
        <f t="shared" ref="CO35:CO43" si="3">IF(CQ35="","",CO34+1)</f>
        <v/>
      </c>
      <c r="CP35" s="405"/>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F35" s="188"/>
      <c r="DG35" s="406" t="str">
        <f>IF('各会計、関係団体の財政状況及び健全化判断比率'!BR8="","",'各会計、関係団体の財政状況及び健全化判断比率'!BR8)</f>
        <v/>
      </c>
      <c r="DH35" s="406"/>
      <c r="DI35" s="195"/>
      <c r="DJ35" s="163"/>
      <c r="DK35" s="163"/>
      <c r="DL35" s="163"/>
      <c r="DM35" s="163"/>
      <c r="DN35" s="163"/>
      <c r="DO35" s="163"/>
    </row>
    <row r="36" spans="1:119" ht="32.25" customHeight="1" x14ac:dyDescent="0.15">
      <c r="A36" s="164"/>
      <c r="B36" s="190"/>
      <c r="C36" s="405" t="str">
        <f>IF(E36="","",C35+1)</f>
        <v/>
      </c>
      <c r="D36" s="405"/>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91"/>
      <c r="U36" s="405">
        <f t="shared" ref="U36:U43" si="4">IF(W36="","",U35+1)</f>
        <v>4</v>
      </c>
      <c r="V36" s="405"/>
      <c r="W36" s="404" t="str">
        <f>IF('各会計、関係団体の財政状況及び健全化判断比率'!B30="","",'各会計、関係団体の財政状況及び健全化判断比率'!B30)</f>
        <v>介護保険事業</v>
      </c>
      <c r="X36" s="404"/>
      <c r="Y36" s="404"/>
      <c r="Z36" s="404"/>
      <c r="AA36" s="404"/>
      <c r="AB36" s="404"/>
      <c r="AC36" s="404"/>
      <c r="AD36" s="404"/>
      <c r="AE36" s="404"/>
      <c r="AF36" s="404"/>
      <c r="AG36" s="404"/>
      <c r="AH36" s="404"/>
      <c r="AI36" s="404"/>
      <c r="AJ36" s="404"/>
      <c r="AK36" s="404"/>
      <c r="AL36" s="191"/>
      <c r="AM36" s="405" t="str">
        <f t="shared" si="0"/>
        <v/>
      </c>
      <c r="AN36" s="405"/>
      <c r="AO36" s="404"/>
      <c r="AP36" s="404"/>
      <c r="AQ36" s="404"/>
      <c r="AR36" s="404"/>
      <c r="AS36" s="404"/>
      <c r="AT36" s="404"/>
      <c r="AU36" s="404"/>
      <c r="AV36" s="404"/>
      <c r="AW36" s="404"/>
      <c r="AX36" s="404"/>
      <c r="AY36" s="404"/>
      <c r="AZ36" s="404"/>
      <c r="BA36" s="404"/>
      <c r="BB36" s="404"/>
      <c r="BC36" s="404"/>
      <c r="BD36" s="191"/>
      <c r="BE36" s="405" t="str">
        <f t="shared" si="1"/>
        <v/>
      </c>
      <c r="BF36" s="405"/>
      <c r="BG36" s="404"/>
      <c r="BH36" s="404"/>
      <c r="BI36" s="404"/>
      <c r="BJ36" s="404"/>
      <c r="BK36" s="404"/>
      <c r="BL36" s="404"/>
      <c r="BM36" s="404"/>
      <c r="BN36" s="404"/>
      <c r="BO36" s="404"/>
      <c r="BP36" s="404"/>
      <c r="BQ36" s="404"/>
      <c r="BR36" s="404"/>
      <c r="BS36" s="404"/>
      <c r="BT36" s="404"/>
      <c r="BU36" s="404"/>
      <c r="BV36" s="191"/>
      <c r="BW36" s="405">
        <f t="shared" si="2"/>
        <v>10</v>
      </c>
      <c r="BX36" s="405"/>
      <c r="BY36" s="404" t="str">
        <f>IF('各会計、関係団体の財政状況及び健全化判断比率'!B70="","",'各会計、関係団体の財政状況及び健全化判断比率'!B70)</f>
        <v>奈良県広域水質検査センター組合</v>
      </c>
      <c r="BZ36" s="404"/>
      <c r="CA36" s="404"/>
      <c r="CB36" s="404"/>
      <c r="CC36" s="404"/>
      <c r="CD36" s="404"/>
      <c r="CE36" s="404"/>
      <c r="CF36" s="404"/>
      <c r="CG36" s="404"/>
      <c r="CH36" s="404"/>
      <c r="CI36" s="404"/>
      <c r="CJ36" s="404"/>
      <c r="CK36" s="404"/>
      <c r="CL36" s="404"/>
      <c r="CM36" s="404"/>
      <c r="CN36" s="191"/>
      <c r="CO36" s="405" t="str">
        <f t="shared" si="3"/>
        <v/>
      </c>
      <c r="CP36" s="405"/>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F36" s="188"/>
      <c r="DG36" s="406" t="str">
        <f>IF('各会計、関係団体の財政状況及び健全化判断比率'!BR9="","",'各会計、関係団体の財政状況及び健全化判断比率'!BR9)</f>
        <v/>
      </c>
      <c r="DH36" s="406"/>
      <c r="DI36" s="195"/>
      <c r="DJ36" s="163"/>
      <c r="DK36" s="163"/>
      <c r="DL36" s="163"/>
      <c r="DM36" s="163"/>
      <c r="DN36" s="163"/>
      <c r="DO36" s="163"/>
    </row>
    <row r="37" spans="1:119" ht="32.25" customHeight="1" x14ac:dyDescent="0.15">
      <c r="A37" s="164"/>
      <c r="B37" s="190"/>
      <c r="C37" s="405" t="str">
        <f>IF(E37="","",C36+1)</f>
        <v/>
      </c>
      <c r="D37" s="405"/>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91"/>
      <c r="U37" s="405">
        <f t="shared" si="4"/>
        <v>5</v>
      </c>
      <c r="V37" s="405"/>
      <c r="W37" s="404" t="str">
        <f>IF('各会計、関係団体の財政状況及び健全化判断比率'!B31="","",'各会計、関係団体の財政状況及び健全化判断比率'!B31)</f>
        <v>後期高齢者医療事業</v>
      </c>
      <c r="X37" s="404"/>
      <c r="Y37" s="404"/>
      <c r="Z37" s="404"/>
      <c r="AA37" s="404"/>
      <c r="AB37" s="404"/>
      <c r="AC37" s="404"/>
      <c r="AD37" s="404"/>
      <c r="AE37" s="404"/>
      <c r="AF37" s="404"/>
      <c r="AG37" s="404"/>
      <c r="AH37" s="404"/>
      <c r="AI37" s="404"/>
      <c r="AJ37" s="404"/>
      <c r="AK37" s="404"/>
      <c r="AL37" s="191"/>
      <c r="AM37" s="405" t="str">
        <f t="shared" si="0"/>
        <v/>
      </c>
      <c r="AN37" s="405"/>
      <c r="AO37" s="404"/>
      <c r="AP37" s="404"/>
      <c r="AQ37" s="404"/>
      <c r="AR37" s="404"/>
      <c r="AS37" s="404"/>
      <c r="AT37" s="404"/>
      <c r="AU37" s="404"/>
      <c r="AV37" s="404"/>
      <c r="AW37" s="404"/>
      <c r="AX37" s="404"/>
      <c r="AY37" s="404"/>
      <c r="AZ37" s="404"/>
      <c r="BA37" s="404"/>
      <c r="BB37" s="404"/>
      <c r="BC37" s="404"/>
      <c r="BD37" s="191"/>
      <c r="BE37" s="405" t="str">
        <f t="shared" si="1"/>
        <v/>
      </c>
      <c r="BF37" s="405"/>
      <c r="BG37" s="404"/>
      <c r="BH37" s="404"/>
      <c r="BI37" s="404"/>
      <c r="BJ37" s="404"/>
      <c r="BK37" s="404"/>
      <c r="BL37" s="404"/>
      <c r="BM37" s="404"/>
      <c r="BN37" s="404"/>
      <c r="BO37" s="404"/>
      <c r="BP37" s="404"/>
      <c r="BQ37" s="404"/>
      <c r="BR37" s="404"/>
      <c r="BS37" s="404"/>
      <c r="BT37" s="404"/>
      <c r="BU37" s="404"/>
      <c r="BV37" s="191"/>
      <c r="BW37" s="405">
        <f t="shared" si="2"/>
        <v>11</v>
      </c>
      <c r="BX37" s="405"/>
      <c r="BY37" s="404" t="str">
        <f>IF('各会計、関係団体の財政状況及び健全化判断比率'!B71="","",'各会計、関係団体の財政状況及び健全化判断比率'!B71)</f>
        <v>奈良県後期高齢者医療広域連合</v>
      </c>
      <c r="BZ37" s="404"/>
      <c r="CA37" s="404"/>
      <c r="CB37" s="404"/>
      <c r="CC37" s="404"/>
      <c r="CD37" s="404"/>
      <c r="CE37" s="404"/>
      <c r="CF37" s="404"/>
      <c r="CG37" s="404"/>
      <c r="CH37" s="404"/>
      <c r="CI37" s="404"/>
      <c r="CJ37" s="404"/>
      <c r="CK37" s="404"/>
      <c r="CL37" s="404"/>
      <c r="CM37" s="404"/>
      <c r="CN37" s="191"/>
      <c r="CO37" s="405" t="str">
        <f t="shared" si="3"/>
        <v/>
      </c>
      <c r="CP37" s="405"/>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F37" s="188"/>
      <c r="DG37" s="406" t="str">
        <f>IF('各会計、関係団体の財政状況及び健全化判断比率'!BR10="","",'各会計、関係団体の財政状況及び健全化判断比率'!BR10)</f>
        <v/>
      </c>
      <c r="DH37" s="406"/>
      <c r="DI37" s="195"/>
      <c r="DJ37" s="163"/>
      <c r="DK37" s="163"/>
      <c r="DL37" s="163"/>
      <c r="DM37" s="163"/>
      <c r="DN37" s="163"/>
      <c r="DO37" s="163"/>
    </row>
    <row r="38" spans="1:119" ht="32.25" customHeight="1" x14ac:dyDescent="0.15">
      <c r="A38" s="164"/>
      <c r="B38" s="190"/>
      <c r="C38" s="405" t="str">
        <f t="shared" ref="C38:C43" si="5">IF(E38="","",C37+1)</f>
        <v/>
      </c>
      <c r="D38" s="405"/>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91"/>
      <c r="U38" s="405" t="str">
        <f t="shared" si="4"/>
        <v/>
      </c>
      <c r="V38" s="405"/>
      <c r="W38" s="404"/>
      <c r="X38" s="404"/>
      <c r="Y38" s="404"/>
      <c r="Z38" s="404"/>
      <c r="AA38" s="404"/>
      <c r="AB38" s="404"/>
      <c r="AC38" s="404"/>
      <c r="AD38" s="404"/>
      <c r="AE38" s="404"/>
      <c r="AF38" s="404"/>
      <c r="AG38" s="404"/>
      <c r="AH38" s="404"/>
      <c r="AI38" s="404"/>
      <c r="AJ38" s="404"/>
      <c r="AK38" s="404"/>
      <c r="AL38" s="191"/>
      <c r="AM38" s="405" t="str">
        <f t="shared" si="0"/>
        <v/>
      </c>
      <c r="AN38" s="405"/>
      <c r="AO38" s="404"/>
      <c r="AP38" s="404"/>
      <c r="AQ38" s="404"/>
      <c r="AR38" s="404"/>
      <c r="AS38" s="404"/>
      <c r="AT38" s="404"/>
      <c r="AU38" s="404"/>
      <c r="AV38" s="404"/>
      <c r="AW38" s="404"/>
      <c r="AX38" s="404"/>
      <c r="AY38" s="404"/>
      <c r="AZ38" s="404"/>
      <c r="BA38" s="404"/>
      <c r="BB38" s="404"/>
      <c r="BC38" s="404"/>
      <c r="BD38" s="191"/>
      <c r="BE38" s="405" t="str">
        <f t="shared" si="1"/>
        <v/>
      </c>
      <c r="BF38" s="405"/>
      <c r="BG38" s="404"/>
      <c r="BH38" s="404"/>
      <c r="BI38" s="404"/>
      <c r="BJ38" s="404"/>
      <c r="BK38" s="404"/>
      <c r="BL38" s="404"/>
      <c r="BM38" s="404"/>
      <c r="BN38" s="404"/>
      <c r="BO38" s="404"/>
      <c r="BP38" s="404"/>
      <c r="BQ38" s="404"/>
      <c r="BR38" s="404"/>
      <c r="BS38" s="404"/>
      <c r="BT38" s="404"/>
      <c r="BU38" s="404"/>
      <c r="BV38" s="191"/>
      <c r="BW38" s="405">
        <f t="shared" si="2"/>
        <v>12</v>
      </c>
      <c r="BX38" s="405"/>
      <c r="BY38" s="404" t="str">
        <f>IF('各会計、関係団体の財政状況及び健全化判断比率'!B72="","",'各会計、関係団体の財政状況及び健全化判断比率'!B72)</f>
        <v>奈良県広域消防組合</v>
      </c>
      <c r="BZ38" s="404"/>
      <c r="CA38" s="404"/>
      <c r="CB38" s="404"/>
      <c r="CC38" s="404"/>
      <c r="CD38" s="404"/>
      <c r="CE38" s="404"/>
      <c r="CF38" s="404"/>
      <c r="CG38" s="404"/>
      <c r="CH38" s="404"/>
      <c r="CI38" s="404"/>
      <c r="CJ38" s="404"/>
      <c r="CK38" s="404"/>
      <c r="CL38" s="404"/>
      <c r="CM38" s="404"/>
      <c r="CN38" s="191"/>
      <c r="CO38" s="405" t="str">
        <f t="shared" si="3"/>
        <v/>
      </c>
      <c r="CP38" s="405"/>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F38" s="188"/>
      <c r="DG38" s="406" t="str">
        <f>IF('各会計、関係団体の財政状況及び健全化判断比率'!BR11="","",'各会計、関係団体の財政状況及び健全化判断比率'!BR11)</f>
        <v/>
      </c>
      <c r="DH38" s="406"/>
      <c r="DI38" s="195"/>
      <c r="DJ38" s="163"/>
      <c r="DK38" s="163"/>
      <c r="DL38" s="163"/>
      <c r="DM38" s="163"/>
      <c r="DN38" s="163"/>
      <c r="DO38" s="163"/>
    </row>
    <row r="39" spans="1:119" ht="32.25" customHeight="1" x14ac:dyDescent="0.15">
      <c r="A39" s="164"/>
      <c r="B39" s="190"/>
      <c r="C39" s="405" t="str">
        <f t="shared" si="5"/>
        <v/>
      </c>
      <c r="D39" s="405"/>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91"/>
      <c r="U39" s="405" t="str">
        <f t="shared" si="4"/>
        <v/>
      </c>
      <c r="V39" s="405"/>
      <c r="W39" s="404"/>
      <c r="X39" s="404"/>
      <c r="Y39" s="404"/>
      <c r="Z39" s="404"/>
      <c r="AA39" s="404"/>
      <c r="AB39" s="404"/>
      <c r="AC39" s="404"/>
      <c r="AD39" s="404"/>
      <c r="AE39" s="404"/>
      <c r="AF39" s="404"/>
      <c r="AG39" s="404"/>
      <c r="AH39" s="404"/>
      <c r="AI39" s="404"/>
      <c r="AJ39" s="404"/>
      <c r="AK39" s="404"/>
      <c r="AL39" s="191"/>
      <c r="AM39" s="405" t="str">
        <f t="shared" si="0"/>
        <v/>
      </c>
      <c r="AN39" s="405"/>
      <c r="AO39" s="404"/>
      <c r="AP39" s="404"/>
      <c r="AQ39" s="404"/>
      <c r="AR39" s="404"/>
      <c r="AS39" s="404"/>
      <c r="AT39" s="404"/>
      <c r="AU39" s="404"/>
      <c r="AV39" s="404"/>
      <c r="AW39" s="404"/>
      <c r="AX39" s="404"/>
      <c r="AY39" s="404"/>
      <c r="AZ39" s="404"/>
      <c r="BA39" s="404"/>
      <c r="BB39" s="404"/>
      <c r="BC39" s="404"/>
      <c r="BD39" s="191"/>
      <c r="BE39" s="405" t="str">
        <f t="shared" si="1"/>
        <v/>
      </c>
      <c r="BF39" s="405"/>
      <c r="BG39" s="404"/>
      <c r="BH39" s="404"/>
      <c r="BI39" s="404"/>
      <c r="BJ39" s="404"/>
      <c r="BK39" s="404"/>
      <c r="BL39" s="404"/>
      <c r="BM39" s="404"/>
      <c r="BN39" s="404"/>
      <c r="BO39" s="404"/>
      <c r="BP39" s="404"/>
      <c r="BQ39" s="404"/>
      <c r="BR39" s="404"/>
      <c r="BS39" s="404"/>
      <c r="BT39" s="404"/>
      <c r="BU39" s="404"/>
      <c r="BV39" s="191"/>
      <c r="BW39" s="405">
        <f t="shared" si="2"/>
        <v>13</v>
      </c>
      <c r="BX39" s="405"/>
      <c r="BY39" s="404" t="str">
        <f>IF('各会計、関係団体の財政状況及び健全化判断比率'!B73="","",'各会計、関係団体の財政状況及び健全化判断比率'!B73)</f>
        <v>さくら広域環境衛生組合</v>
      </c>
      <c r="BZ39" s="404"/>
      <c r="CA39" s="404"/>
      <c r="CB39" s="404"/>
      <c r="CC39" s="404"/>
      <c r="CD39" s="404"/>
      <c r="CE39" s="404"/>
      <c r="CF39" s="404"/>
      <c r="CG39" s="404"/>
      <c r="CH39" s="404"/>
      <c r="CI39" s="404"/>
      <c r="CJ39" s="404"/>
      <c r="CK39" s="404"/>
      <c r="CL39" s="404"/>
      <c r="CM39" s="404"/>
      <c r="CN39" s="191"/>
      <c r="CO39" s="405" t="str">
        <f t="shared" si="3"/>
        <v/>
      </c>
      <c r="CP39" s="405"/>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F39" s="188"/>
      <c r="DG39" s="406" t="str">
        <f>IF('各会計、関係団体の財政状況及び健全化判断比率'!BR12="","",'各会計、関係団体の財政状況及び健全化判断比率'!BR12)</f>
        <v/>
      </c>
      <c r="DH39" s="406"/>
      <c r="DI39" s="195"/>
      <c r="DJ39" s="163"/>
      <c r="DK39" s="163"/>
      <c r="DL39" s="163"/>
      <c r="DM39" s="163"/>
      <c r="DN39" s="163"/>
      <c r="DO39" s="163"/>
    </row>
    <row r="40" spans="1:119" ht="32.25" customHeight="1" x14ac:dyDescent="0.15">
      <c r="A40" s="164"/>
      <c r="B40" s="190"/>
      <c r="C40" s="405" t="str">
        <f t="shared" si="5"/>
        <v/>
      </c>
      <c r="D40" s="405"/>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91"/>
      <c r="U40" s="405" t="str">
        <f t="shared" si="4"/>
        <v/>
      </c>
      <c r="V40" s="405"/>
      <c r="W40" s="404"/>
      <c r="X40" s="404"/>
      <c r="Y40" s="404"/>
      <c r="Z40" s="404"/>
      <c r="AA40" s="404"/>
      <c r="AB40" s="404"/>
      <c r="AC40" s="404"/>
      <c r="AD40" s="404"/>
      <c r="AE40" s="404"/>
      <c r="AF40" s="404"/>
      <c r="AG40" s="404"/>
      <c r="AH40" s="404"/>
      <c r="AI40" s="404"/>
      <c r="AJ40" s="404"/>
      <c r="AK40" s="404"/>
      <c r="AL40" s="191"/>
      <c r="AM40" s="405" t="str">
        <f t="shared" si="0"/>
        <v/>
      </c>
      <c r="AN40" s="405"/>
      <c r="AO40" s="404"/>
      <c r="AP40" s="404"/>
      <c r="AQ40" s="404"/>
      <c r="AR40" s="404"/>
      <c r="AS40" s="404"/>
      <c r="AT40" s="404"/>
      <c r="AU40" s="404"/>
      <c r="AV40" s="404"/>
      <c r="AW40" s="404"/>
      <c r="AX40" s="404"/>
      <c r="AY40" s="404"/>
      <c r="AZ40" s="404"/>
      <c r="BA40" s="404"/>
      <c r="BB40" s="404"/>
      <c r="BC40" s="404"/>
      <c r="BD40" s="191"/>
      <c r="BE40" s="405" t="str">
        <f t="shared" si="1"/>
        <v/>
      </c>
      <c r="BF40" s="405"/>
      <c r="BG40" s="404"/>
      <c r="BH40" s="404"/>
      <c r="BI40" s="404"/>
      <c r="BJ40" s="404"/>
      <c r="BK40" s="404"/>
      <c r="BL40" s="404"/>
      <c r="BM40" s="404"/>
      <c r="BN40" s="404"/>
      <c r="BO40" s="404"/>
      <c r="BP40" s="404"/>
      <c r="BQ40" s="404"/>
      <c r="BR40" s="404"/>
      <c r="BS40" s="404"/>
      <c r="BT40" s="404"/>
      <c r="BU40" s="404"/>
      <c r="BV40" s="191"/>
      <c r="BW40" s="405">
        <f t="shared" si="2"/>
        <v>14</v>
      </c>
      <c r="BX40" s="405"/>
      <c r="BY40" s="404" t="str">
        <f>IF('各会計、関係団体の財政状況及び健全化判断比率'!B74="","",'各会計、関係団体の財政状況及び健全化判断比率'!B74)</f>
        <v>南和広域医療企業団</v>
      </c>
      <c r="BZ40" s="404"/>
      <c r="CA40" s="404"/>
      <c r="CB40" s="404"/>
      <c r="CC40" s="404"/>
      <c r="CD40" s="404"/>
      <c r="CE40" s="404"/>
      <c r="CF40" s="404"/>
      <c r="CG40" s="404"/>
      <c r="CH40" s="404"/>
      <c r="CI40" s="404"/>
      <c r="CJ40" s="404"/>
      <c r="CK40" s="404"/>
      <c r="CL40" s="404"/>
      <c r="CM40" s="404"/>
      <c r="CN40" s="191"/>
      <c r="CO40" s="405" t="str">
        <f t="shared" si="3"/>
        <v/>
      </c>
      <c r="CP40" s="405"/>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F40" s="188"/>
      <c r="DG40" s="406" t="str">
        <f>IF('各会計、関係団体の財政状況及び健全化判断比率'!BR13="","",'各会計、関係団体の財政状況及び健全化判断比率'!BR13)</f>
        <v/>
      </c>
      <c r="DH40" s="406"/>
      <c r="DI40" s="195"/>
      <c r="DJ40" s="163"/>
      <c r="DK40" s="163"/>
      <c r="DL40" s="163"/>
      <c r="DM40" s="163"/>
      <c r="DN40" s="163"/>
      <c r="DO40" s="163"/>
    </row>
    <row r="41" spans="1:119" ht="32.25" customHeight="1" x14ac:dyDescent="0.15">
      <c r="A41" s="164"/>
      <c r="B41" s="190"/>
      <c r="C41" s="405" t="str">
        <f t="shared" si="5"/>
        <v/>
      </c>
      <c r="D41" s="405"/>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91"/>
      <c r="U41" s="405" t="str">
        <f t="shared" si="4"/>
        <v/>
      </c>
      <c r="V41" s="405"/>
      <c r="W41" s="404"/>
      <c r="X41" s="404"/>
      <c r="Y41" s="404"/>
      <c r="Z41" s="404"/>
      <c r="AA41" s="404"/>
      <c r="AB41" s="404"/>
      <c r="AC41" s="404"/>
      <c r="AD41" s="404"/>
      <c r="AE41" s="404"/>
      <c r="AF41" s="404"/>
      <c r="AG41" s="404"/>
      <c r="AH41" s="404"/>
      <c r="AI41" s="404"/>
      <c r="AJ41" s="404"/>
      <c r="AK41" s="404"/>
      <c r="AL41" s="191"/>
      <c r="AM41" s="405" t="str">
        <f t="shared" si="0"/>
        <v/>
      </c>
      <c r="AN41" s="405"/>
      <c r="AO41" s="404"/>
      <c r="AP41" s="404"/>
      <c r="AQ41" s="404"/>
      <c r="AR41" s="404"/>
      <c r="AS41" s="404"/>
      <c r="AT41" s="404"/>
      <c r="AU41" s="404"/>
      <c r="AV41" s="404"/>
      <c r="AW41" s="404"/>
      <c r="AX41" s="404"/>
      <c r="AY41" s="404"/>
      <c r="AZ41" s="404"/>
      <c r="BA41" s="404"/>
      <c r="BB41" s="404"/>
      <c r="BC41" s="404"/>
      <c r="BD41" s="191"/>
      <c r="BE41" s="405" t="str">
        <f t="shared" si="1"/>
        <v/>
      </c>
      <c r="BF41" s="405"/>
      <c r="BG41" s="404"/>
      <c r="BH41" s="404"/>
      <c r="BI41" s="404"/>
      <c r="BJ41" s="404"/>
      <c r="BK41" s="404"/>
      <c r="BL41" s="404"/>
      <c r="BM41" s="404"/>
      <c r="BN41" s="404"/>
      <c r="BO41" s="404"/>
      <c r="BP41" s="404"/>
      <c r="BQ41" s="404"/>
      <c r="BR41" s="404"/>
      <c r="BS41" s="404"/>
      <c r="BT41" s="404"/>
      <c r="BU41" s="404"/>
      <c r="BV41" s="191"/>
      <c r="BW41" s="405" t="str">
        <f t="shared" si="2"/>
        <v/>
      </c>
      <c r="BX41" s="405"/>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91"/>
      <c r="CO41" s="405" t="str">
        <f t="shared" si="3"/>
        <v/>
      </c>
      <c r="CP41" s="405"/>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F41" s="188"/>
      <c r="DG41" s="406" t="str">
        <f>IF('各会計、関係団体の財政状況及び健全化判断比率'!BR14="","",'各会計、関係団体の財政状況及び健全化判断比率'!BR14)</f>
        <v/>
      </c>
      <c r="DH41" s="406"/>
      <c r="DI41" s="195"/>
      <c r="DJ41" s="163"/>
      <c r="DK41" s="163"/>
      <c r="DL41" s="163"/>
      <c r="DM41" s="163"/>
      <c r="DN41" s="163"/>
      <c r="DO41" s="163"/>
    </row>
    <row r="42" spans="1:119" ht="32.25" customHeight="1" x14ac:dyDescent="0.15">
      <c r="A42" s="163"/>
      <c r="B42" s="190"/>
      <c r="C42" s="405" t="str">
        <f t="shared" si="5"/>
        <v/>
      </c>
      <c r="D42" s="405"/>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91"/>
      <c r="U42" s="405" t="str">
        <f t="shared" si="4"/>
        <v/>
      </c>
      <c r="V42" s="405"/>
      <c r="W42" s="404"/>
      <c r="X42" s="404"/>
      <c r="Y42" s="404"/>
      <c r="Z42" s="404"/>
      <c r="AA42" s="404"/>
      <c r="AB42" s="404"/>
      <c r="AC42" s="404"/>
      <c r="AD42" s="404"/>
      <c r="AE42" s="404"/>
      <c r="AF42" s="404"/>
      <c r="AG42" s="404"/>
      <c r="AH42" s="404"/>
      <c r="AI42" s="404"/>
      <c r="AJ42" s="404"/>
      <c r="AK42" s="404"/>
      <c r="AL42" s="191"/>
      <c r="AM42" s="405" t="str">
        <f t="shared" si="0"/>
        <v/>
      </c>
      <c r="AN42" s="405"/>
      <c r="AO42" s="404"/>
      <c r="AP42" s="404"/>
      <c r="AQ42" s="404"/>
      <c r="AR42" s="404"/>
      <c r="AS42" s="404"/>
      <c r="AT42" s="404"/>
      <c r="AU42" s="404"/>
      <c r="AV42" s="404"/>
      <c r="AW42" s="404"/>
      <c r="AX42" s="404"/>
      <c r="AY42" s="404"/>
      <c r="AZ42" s="404"/>
      <c r="BA42" s="404"/>
      <c r="BB42" s="404"/>
      <c r="BC42" s="404"/>
      <c r="BD42" s="191"/>
      <c r="BE42" s="405" t="str">
        <f t="shared" si="1"/>
        <v/>
      </c>
      <c r="BF42" s="405"/>
      <c r="BG42" s="404"/>
      <c r="BH42" s="404"/>
      <c r="BI42" s="404"/>
      <c r="BJ42" s="404"/>
      <c r="BK42" s="404"/>
      <c r="BL42" s="404"/>
      <c r="BM42" s="404"/>
      <c r="BN42" s="404"/>
      <c r="BO42" s="404"/>
      <c r="BP42" s="404"/>
      <c r="BQ42" s="404"/>
      <c r="BR42" s="404"/>
      <c r="BS42" s="404"/>
      <c r="BT42" s="404"/>
      <c r="BU42" s="404"/>
      <c r="BV42" s="191"/>
      <c r="BW42" s="405" t="str">
        <f t="shared" si="2"/>
        <v/>
      </c>
      <c r="BX42" s="405"/>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91"/>
      <c r="CO42" s="405" t="str">
        <f t="shared" si="3"/>
        <v/>
      </c>
      <c r="CP42" s="405"/>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F42" s="188"/>
      <c r="DG42" s="406" t="str">
        <f>IF('各会計、関係団体の財政状況及び健全化判断比率'!BR15="","",'各会計、関係団体の財政状況及び健全化判断比率'!BR15)</f>
        <v/>
      </c>
      <c r="DH42" s="406"/>
      <c r="DI42" s="195"/>
      <c r="DJ42" s="163"/>
      <c r="DK42" s="163"/>
      <c r="DL42" s="163"/>
      <c r="DM42" s="163"/>
      <c r="DN42" s="163"/>
      <c r="DO42" s="163"/>
    </row>
    <row r="43" spans="1:119" ht="32.25" customHeight="1" x14ac:dyDescent="0.15">
      <c r="A43" s="163"/>
      <c r="B43" s="190"/>
      <c r="C43" s="405" t="str">
        <f t="shared" si="5"/>
        <v/>
      </c>
      <c r="D43" s="405"/>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91"/>
      <c r="U43" s="405" t="str">
        <f t="shared" si="4"/>
        <v/>
      </c>
      <c r="V43" s="405"/>
      <c r="W43" s="404"/>
      <c r="X43" s="404"/>
      <c r="Y43" s="404"/>
      <c r="Z43" s="404"/>
      <c r="AA43" s="404"/>
      <c r="AB43" s="404"/>
      <c r="AC43" s="404"/>
      <c r="AD43" s="404"/>
      <c r="AE43" s="404"/>
      <c r="AF43" s="404"/>
      <c r="AG43" s="404"/>
      <c r="AH43" s="404"/>
      <c r="AI43" s="404"/>
      <c r="AJ43" s="404"/>
      <c r="AK43" s="404"/>
      <c r="AL43" s="191"/>
      <c r="AM43" s="405" t="str">
        <f t="shared" si="0"/>
        <v/>
      </c>
      <c r="AN43" s="405"/>
      <c r="AO43" s="404"/>
      <c r="AP43" s="404"/>
      <c r="AQ43" s="404"/>
      <c r="AR43" s="404"/>
      <c r="AS43" s="404"/>
      <c r="AT43" s="404"/>
      <c r="AU43" s="404"/>
      <c r="AV43" s="404"/>
      <c r="AW43" s="404"/>
      <c r="AX43" s="404"/>
      <c r="AY43" s="404"/>
      <c r="AZ43" s="404"/>
      <c r="BA43" s="404"/>
      <c r="BB43" s="404"/>
      <c r="BC43" s="404"/>
      <c r="BD43" s="191"/>
      <c r="BE43" s="405" t="str">
        <f t="shared" si="1"/>
        <v/>
      </c>
      <c r="BF43" s="405"/>
      <c r="BG43" s="404"/>
      <c r="BH43" s="404"/>
      <c r="BI43" s="404"/>
      <c r="BJ43" s="404"/>
      <c r="BK43" s="404"/>
      <c r="BL43" s="404"/>
      <c r="BM43" s="404"/>
      <c r="BN43" s="404"/>
      <c r="BO43" s="404"/>
      <c r="BP43" s="404"/>
      <c r="BQ43" s="404"/>
      <c r="BR43" s="404"/>
      <c r="BS43" s="404"/>
      <c r="BT43" s="404"/>
      <c r="BU43" s="404"/>
      <c r="BV43" s="191"/>
      <c r="BW43" s="405" t="str">
        <f t="shared" si="2"/>
        <v/>
      </c>
      <c r="BX43" s="405"/>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91"/>
      <c r="CO43" s="405" t="str">
        <f t="shared" si="3"/>
        <v/>
      </c>
      <c r="CP43" s="405"/>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F43" s="188"/>
      <c r="DG43" s="406" t="str">
        <f>IF('各会計、関係団体の財政状況及び健全化判断比率'!BR16="","",'各会計、関係団体の財政状況及び健全化判断比率'!BR16)</f>
        <v/>
      </c>
      <c r="DH43" s="406"/>
      <c r="DI43" s="195"/>
      <c r="DJ43" s="163"/>
      <c r="DK43" s="163"/>
      <c r="DL43" s="163"/>
      <c r="DM43" s="163"/>
      <c r="DN43" s="163"/>
      <c r="DO43" s="163"/>
    </row>
    <row r="44" spans="1:119" ht="13.5" customHeight="1" thickBot="1" x14ac:dyDescent="0.2">
      <c r="A44" s="163"/>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c r="DJ44" s="163"/>
      <c r="DK44" s="163"/>
      <c r="DL44" s="163"/>
      <c r="DM44" s="163"/>
      <c r="DN44" s="163"/>
      <c r="DO44" s="163"/>
    </row>
    <row r="45" spans="1:119"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c r="BB45" s="163"/>
      <c r="BC45" s="163"/>
      <c r="BD45" s="163"/>
      <c r="BE45" s="163"/>
      <c r="BF45" s="163"/>
      <c r="BG45" s="163"/>
      <c r="BH45" s="163"/>
      <c r="BI45" s="163"/>
      <c r="BJ45" s="163"/>
      <c r="BK45" s="163"/>
      <c r="BL45" s="163"/>
      <c r="BM45" s="163"/>
      <c r="BN45" s="163"/>
      <c r="BO45" s="163"/>
      <c r="BP45" s="163"/>
      <c r="BQ45" s="163"/>
      <c r="BR45" s="163"/>
      <c r="BS45" s="163"/>
      <c r="BT45" s="163"/>
      <c r="BU45" s="163"/>
      <c r="BV45" s="163"/>
      <c r="BW45" s="163"/>
      <c r="BX45" s="163"/>
      <c r="BY45" s="163"/>
      <c r="BZ45" s="163"/>
      <c r="CA45" s="163"/>
      <c r="CB45" s="163"/>
      <c r="CC45" s="163"/>
      <c r="CD45" s="163"/>
      <c r="CE45" s="163"/>
      <c r="CF45" s="163"/>
      <c r="CG45" s="163"/>
      <c r="CH45" s="163"/>
      <c r="CI45" s="163"/>
      <c r="CJ45" s="163"/>
      <c r="CK45" s="163"/>
      <c r="CL45" s="163"/>
      <c r="CM45" s="163"/>
      <c r="CN45" s="163"/>
      <c r="CO45" s="163"/>
      <c r="CP45" s="163"/>
      <c r="CQ45" s="163"/>
      <c r="CR45" s="163"/>
      <c r="CS45" s="163"/>
      <c r="CT45" s="163"/>
      <c r="CU45" s="163"/>
      <c r="CV45" s="163"/>
      <c r="CW45" s="163"/>
      <c r="CX45" s="163"/>
      <c r="CY45" s="163"/>
      <c r="CZ45" s="163"/>
      <c r="DA45" s="163"/>
      <c r="DB45" s="163"/>
      <c r="DC45" s="163"/>
      <c r="DD45" s="163"/>
      <c r="DE45" s="163"/>
      <c r="DF45" s="163"/>
      <c r="DG45" s="163"/>
      <c r="DH45" s="163"/>
      <c r="DI45" s="163"/>
      <c r="DJ45" s="163"/>
      <c r="DK45" s="163"/>
      <c r="DL45" s="163"/>
      <c r="DM45" s="163"/>
      <c r="DN45" s="163"/>
      <c r="DO45" s="163"/>
    </row>
    <row r="46" spans="1:119" x14ac:dyDescent="0.15">
      <c r="B46" s="163" t="s">
        <v>204</v>
      </c>
      <c r="C46" s="163"/>
      <c r="D46" s="163"/>
      <c r="E46" s="163" t="s">
        <v>205</v>
      </c>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c r="BB46" s="163"/>
      <c r="BC46" s="163"/>
      <c r="BD46" s="163"/>
      <c r="BE46" s="163"/>
      <c r="BF46" s="163"/>
      <c r="BG46" s="163"/>
      <c r="BH46" s="163"/>
      <c r="BI46" s="163"/>
      <c r="BJ46" s="163"/>
      <c r="BK46" s="163"/>
      <c r="BL46" s="163"/>
      <c r="BM46" s="163"/>
      <c r="BN46" s="163"/>
      <c r="BO46" s="163"/>
      <c r="BP46" s="163"/>
      <c r="BQ46" s="163"/>
      <c r="BR46" s="163"/>
      <c r="BS46" s="163"/>
      <c r="BT46" s="163"/>
      <c r="BU46" s="163"/>
      <c r="BV46" s="163"/>
      <c r="BW46" s="163"/>
      <c r="BX46" s="163"/>
      <c r="BY46" s="163"/>
      <c r="BZ46" s="163"/>
      <c r="CA46" s="163"/>
      <c r="CB46" s="163"/>
      <c r="CC46" s="163"/>
      <c r="CD46" s="163"/>
      <c r="CE46" s="163"/>
      <c r="CF46" s="163"/>
      <c r="CG46" s="163"/>
      <c r="CH46" s="163"/>
      <c r="CI46" s="163"/>
      <c r="CJ46" s="163"/>
      <c r="CK46" s="163"/>
      <c r="CL46" s="163"/>
      <c r="CM46" s="163"/>
      <c r="CN46" s="163"/>
      <c r="CO46" s="163"/>
      <c r="CP46" s="163"/>
      <c r="CQ46" s="163"/>
      <c r="CR46" s="163"/>
      <c r="CS46" s="163"/>
      <c r="CT46" s="163"/>
      <c r="CU46" s="163"/>
      <c r="CV46" s="163"/>
      <c r="CW46" s="163"/>
      <c r="CX46" s="163"/>
      <c r="CY46" s="163"/>
      <c r="CZ46" s="163"/>
      <c r="DA46" s="163"/>
      <c r="DB46" s="163"/>
      <c r="DC46" s="163"/>
      <c r="DD46" s="163"/>
      <c r="DE46" s="163"/>
      <c r="DF46" s="163"/>
      <c r="DG46" s="163"/>
      <c r="DH46" s="163"/>
      <c r="DI46" s="163"/>
    </row>
    <row r="47" spans="1:119" x14ac:dyDescent="0.15">
      <c r="B47" s="163"/>
      <c r="C47" s="163"/>
      <c r="D47" s="163"/>
      <c r="E47" s="163" t="s">
        <v>206</v>
      </c>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163"/>
      <c r="AY47" s="163"/>
      <c r="AZ47" s="163"/>
      <c r="BA47" s="163"/>
      <c r="BB47" s="163"/>
      <c r="BC47" s="163"/>
      <c r="BD47" s="163"/>
      <c r="BE47" s="163"/>
      <c r="BF47" s="163"/>
      <c r="BG47" s="163"/>
      <c r="BH47" s="163"/>
      <c r="BI47" s="163"/>
      <c r="BJ47" s="163"/>
      <c r="BK47" s="163"/>
      <c r="BL47" s="163"/>
      <c r="BM47" s="163"/>
      <c r="BN47" s="163"/>
      <c r="BO47" s="163"/>
      <c r="BP47" s="163"/>
      <c r="BQ47" s="163"/>
      <c r="BR47" s="163"/>
      <c r="BS47" s="163"/>
      <c r="BT47" s="163"/>
      <c r="BU47" s="163"/>
      <c r="BV47" s="163"/>
      <c r="BW47" s="163"/>
      <c r="BX47" s="163"/>
      <c r="BY47" s="163"/>
      <c r="BZ47" s="163"/>
      <c r="CA47" s="163"/>
      <c r="CB47" s="163"/>
      <c r="CC47" s="163"/>
      <c r="CD47" s="163"/>
      <c r="CE47" s="163"/>
      <c r="CF47" s="163"/>
      <c r="CG47" s="163"/>
      <c r="CH47" s="163"/>
      <c r="CI47" s="163"/>
      <c r="CJ47" s="163"/>
      <c r="CK47" s="163"/>
      <c r="CL47" s="163"/>
      <c r="CM47" s="163"/>
      <c r="CN47" s="163"/>
      <c r="CO47" s="163"/>
      <c r="CP47" s="163"/>
      <c r="CQ47" s="163"/>
      <c r="CR47" s="163"/>
      <c r="CS47" s="163"/>
      <c r="CT47" s="163"/>
      <c r="CU47" s="163"/>
      <c r="CV47" s="163"/>
      <c r="CW47" s="163"/>
      <c r="CX47" s="163"/>
      <c r="CY47" s="163"/>
      <c r="CZ47" s="163"/>
      <c r="DA47" s="163"/>
      <c r="DB47" s="163"/>
      <c r="DC47" s="163"/>
      <c r="DD47" s="163"/>
      <c r="DE47" s="163"/>
      <c r="DF47" s="163"/>
      <c r="DG47" s="163"/>
      <c r="DH47" s="163"/>
      <c r="DI47" s="163"/>
    </row>
    <row r="48" spans="1:119" x14ac:dyDescent="0.15">
      <c r="B48" s="163"/>
      <c r="C48" s="163"/>
      <c r="D48" s="163"/>
      <c r="E48" s="163" t="s">
        <v>207</v>
      </c>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163"/>
      <c r="CI48" s="163"/>
      <c r="CJ48" s="163"/>
      <c r="CK48" s="163"/>
      <c r="CL48" s="163"/>
      <c r="CM48" s="163"/>
      <c r="CN48" s="163"/>
      <c r="CO48" s="163"/>
      <c r="CP48" s="163"/>
      <c r="CQ48" s="163"/>
      <c r="CR48" s="163"/>
      <c r="CS48" s="163"/>
      <c r="CT48" s="163"/>
      <c r="CU48" s="163"/>
      <c r="CV48" s="163"/>
      <c r="CW48" s="163"/>
      <c r="CX48" s="163"/>
      <c r="CY48" s="163"/>
      <c r="CZ48" s="163"/>
      <c r="DA48" s="163"/>
      <c r="DB48" s="163"/>
      <c r="DC48" s="163"/>
      <c r="DD48" s="163"/>
      <c r="DE48" s="163"/>
      <c r="DF48" s="163"/>
      <c r="DG48" s="163"/>
      <c r="DH48" s="163"/>
      <c r="DI48" s="163"/>
    </row>
    <row r="49" spans="5:5" x14ac:dyDescent="0.15">
      <c r="E49" s="199" t="s">
        <v>208</v>
      </c>
    </row>
    <row r="50" spans="5:5" x14ac:dyDescent="0.15">
      <c r="E50" s="165" t="s">
        <v>209</v>
      </c>
    </row>
    <row r="51" spans="5:5" x14ac:dyDescent="0.15">
      <c r="E51" s="165" t="s">
        <v>210</v>
      </c>
    </row>
    <row r="52" spans="5:5" x14ac:dyDescent="0.15">
      <c r="E52" s="165" t="s">
        <v>211</v>
      </c>
    </row>
    <row r="53" spans="5:5" x14ac:dyDescent="0.15">
      <c r="E53" s="165"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tEtCa/78F0r/Wi6DTHVZOVhcBfMkyRo1mzpOxhdNnXqxlWyX7UwWpVeCFz26xZule1f8aH8b7eqg2e+s/euCw==" saltValue="mVT/VpQBXMYdVMcP88au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5" t="s">
        <v>554</v>
      </c>
      <c r="D34" s="1225"/>
      <c r="E34" s="1226"/>
      <c r="F34" s="32">
        <v>7.29</v>
      </c>
      <c r="G34" s="33">
        <v>7.84</v>
      </c>
      <c r="H34" s="33">
        <v>8.7899999999999991</v>
      </c>
      <c r="I34" s="33">
        <v>10.63</v>
      </c>
      <c r="J34" s="34">
        <v>6.73</v>
      </c>
      <c r="K34" s="22"/>
      <c r="L34" s="22"/>
      <c r="M34" s="22"/>
      <c r="N34" s="22"/>
      <c r="O34" s="22"/>
      <c r="P34" s="22"/>
    </row>
    <row r="35" spans="1:16" ht="39" customHeight="1" x14ac:dyDescent="0.15">
      <c r="A35" s="22"/>
      <c r="B35" s="35"/>
      <c r="C35" s="1219" t="s">
        <v>555</v>
      </c>
      <c r="D35" s="1220"/>
      <c r="E35" s="1221"/>
      <c r="F35" s="36">
        <v>2.44</v>
      </c>
      <c r="G35" s="37">
        <v>1.17</v>
      </c>
      <c r="H35" s="37">
        <v>0.52</v>
      </c>
      <c r="I35" s="37">
        <v>0.8</v>
      </c>
      <c r="J35" s="38">
        <v>1.6</v>
      </c>
      <c r="K35" s="22"/>
      <c r="L35" s="22"/>
      <c r="M35" s="22"/>
      <c r="N35" s="22"/>
      <c r="O35" s="22"/>
      <c r="P35" s="22"/>
    </row>
    <row r="36" spans="1:16" ht="39" customHeight="1" x14ac:dyDescent="0.15">
      <c r="A36" s="22"/>
      <c r="B36" s="35"/>
      <c r="C36" s="1219" t="s">
        <v>556</v>
      </c>
      <c r="D36" s="1220"/>
      <c r="E36" s="1221"/>
      <c r="F36" s="36">
        <v>0.01</v>
      </c>
      <c r="G36" s="37">
        <v>0.01</v>
      </c>
      <c r="H36" s="37">
        <v>0.57999999999999996</v>
      </c>
      <c r="I36" s="37">
        <v>0.7</v>
      </c>
      <c r="J36" s="38">
        <v>0.88</v>
      </c>
      <c r="K36" s="22"/>
      <c r="L36" s="22"/>
      <c r="M36" s="22"/>
      <c r="N36" s="22"/>
      <c r="O36" s="22"/>
      <c r="P36" s="22"/>
    </row>
    <row r="37" spans="1:16" ht="39" customHeight="1" x14ac:dyDescent="0.15">
      <c r="A37" s="22"/>
      <c r="B37" s="35"/>
      <c r="C37" s="1219" t="s">
        <v>557</v>
      </c>
      <c r="D37" s="1220"/>
      <c r="E37" s="1221"/>
      <c r="F37" s="36">
        <v>0.01</v>
      </c>
      <c r="G37" s="37">
        <v>0.12</v>
      </c>
      <c r="H37" s="37">
        <v>0.12</v>
      </c>
      <c r="I37" s="37">
        <v>0</v>
      </c>
      <c r="J37" s="38">
        <v>0.05</v>
      </c>
      <c r="K37" s="22"/>
      <c r="L37" s="22"/>
      <c r="M37" s="22"/>
      <c r="N37" s="22"/>
      <c r="O37" s="22"/>
      <c r="P37" s="22"/>
    </row>
    <row r="38" spans="1:16" ht="39" customHeight="1" x14ac:dyDescent="0.15">
      <c r="A38" s="22"/>
      <c r="B38" s="35"/>
      <c r="C38" s="1219" t="s">
        <v>558</v>
      </c>
      <c r="D38" s="1220"/>
      <c r="E38" s="1221"/>
      <c r="F38" s="36">
        <v>0.17</v>
      </c>
      <c r="G38" s="37">
        <v>0.2</v>
      </c>
      <c r="H38" s="37">
        <v>0.04</v>
      </c>
      <c r="I38" s="37">
        <v>0.03</v>
      </c>
      <c r="J38" s="38">
        <v>0.03</v>
      </c>
      <c r="K38" s="22"/>
      <c r="L38" s="22"/>
      <c r="M38" s="22"/>
      <c r="N38" s="22"/>
      <c r="O38" s="22"/>
      <c r="P38" s="22"/>
    </row>
    <row r="39" spans="1:16" ht="39" customHeight="1" x14ac:dyDescent="0.15">
      <c r="A39" s="22"/>
      <c r="B39" s="35"/>
      <c r="C39" s="1219" t="s">
        <v>559</v>
      </c>
      <c r="D39" s="1220"/>
      <c r="E39" s="1221"/>
      <c r="F39" s="36">
        <v>0</v>
      </c>
      <c r="G39" s="37">
        <v>0</v>
      </c>
      <c r="H39" s="37">
        <v>0</v>
      </c>
      <c r="I39" s="37">
        <v>0.01</v>
      </c>
      <c r="J39" s="38">
        <v>0</v>
      </c>
      <c r="K39" s="22"/>
      <c r="L39" s="22"/>
      <c r="M39" s="22"/>
      <c r="N39" s="22"/>
      <c r="O39" s="22"/>
      <c r="P39" s="22"/>
    </row>
    <row r="40" spans="1:16" ht="39" customHeight="1" x14ac:dyDescent="0.15">
      <c r="A40" s="22"/>
      <c r="B40" s="35"/>
      <c r="C40" s="1219" t="s">
        <v>560</v>
      </c>
      <c r="D40" s="1220"/>
      <c r="E40" s="1221"/>
      <c r="F40" s="36">
        <v>0</v>
      </c>
      <c r="G40" s="37">
        <v>0.01</v>
      </c>
      <c r="H40" s="37">
        <v>0.08</v>
      </c>
      <c r="I40" s="37">
        <v>0</v>
      </c>
      <c r="J40" s="38">
        <v>0</v>
      </c>
      <c r="K40" s="22"/>
      <c r="L40" s="22"/>
      <c r="M40" s="22"/>
      <c r="N40" s="22"/>
      <c r="O40" s="22"/>
      <c r="P40" s="22"/>
    </row>
    <row r="41" spans="1:16" ht="39" customHeight="1" x14ac:dyDescent="0.15">
      <c r="A41" s="22"/>
      <c r="B41" s="35"/>
      <c r="C41" s="1219"/>
      <c r="D41" s="1220"/>
      <c r="E41" s="1221"/>
      <c r="F41" s="36"/>
      <c r="G41" s="37"/>
      <c r="H41" s="37"/>
      <c r="I41" s="37"/>
      <c r="J41" s="38"/>
      <c r="K41" s="22"/>
      <c r="L41" s="22"/>
      <c r="M41" s="22"/>
      <c r="N41" s="22"/>
      <c r="O41" s="22"/>
      <c r="P41" s="22"/>
    </row>
    <row r="42" spans="1:16" ht="39" customHeight="1" x14ac:dyDescent="0.15">
      <c r="A42" s="22"/>
      <c r="B42" s="39"/>
      <c r="C42" s="1219" t="s">
        <v>561</v>
      </c>
      <c r="D42" s="1220"/>
      <c r="E42" s="1221"/>
      <c r="F42" s="36" t="s">
        <v>504</v>
      </c>
      <c r="G42" s="37" t="s">
        <v>504</v>
      </c>
      <c r="H42" s="37" t="s">
        <v>504</v>
      </c>
      <c r="I42" s="37" t="s">
        <v>504</v>
      </c>
      <c r="J42" s="38" t="s">
        <v>504</v>
      </c>
      <c r="K42" s="22"/>
      <c r="L42" s="22"/>
      <c r="M42" s="22"/>
      <c r="N42" s="22"/>
      <c r="O42" s="22"/>
      <c r="P42" s="22"/>
    </row>
    <row r="43" spans="1:16" ht="39" customHeight="1" thickBot="1" x14ac:dyDescent="0.2">
      <c r="A43" s="22"/>
      <c r="B43" s="40"/>
      <c r="C43" s="1222" t="s">
        <v>562</v>
      </c>
      <c r="D43" s="1223"/>
      <c r="E43" s="1224"/>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VODa/z9YvAIgALpWVgAtouxUEkvLxo6yiqdmEFROxz5WoQzYGnOJfiI1XdsvI3gNuw0ezkbLPypA6OcEv6Tlw==" saltValue="/Rbc4A5I40+zF8ueMuSG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166</v>
      </c>
      <c r="L45" s="60">
        <v>162</v>
      </c>
      <c r="M45" s="60">
        <v>123</v>
      </c>
      <c r="N45" s="60">
        <v>127</v>
      </c>
      <c r="O45" s="61">
        <v>101</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504</v>
      </c>
      <c r="L46" s="64" t="s">
        <v>504</v>
      </c>
      <c r="M46" s="64" t="s">
        <v>504</v>
      </c>
      <c r="N46" s="64" t="s">
        <v>504</v>
      </c>
      <c r="O46" s="65" t="s">
        <v>504</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504</v>
      </c>
      <c r="L47" s="64" t="s">
        <v>504</v>
      </c>
      <c r="M47" s="64" t="s">
        <v>504</v>
      </c>
      <c r="N47" s="64" t="s">
        <v>504</v>
      </c>
      <c r="O47" s="65" t="s">
        <v>504</v>
      </c>
      <c r="P47" s="48"/>
      <c r="Q47" s="48"/>
      <c r="R47" s="48"/>
      <c r="S47" s="48"/>
      <c r="T47" s="48"/>
      <c r="U47" s="48"/>
    </row>
    <row r="48" spans="1:21" ht="30.75" customHeight="1" x14ac:dyDescent="0.15">
      <c r="A48" s="48"/>
      <c r="B48" s="1237"/>
      <c r="C48" s="1238"/>
      <c r="D48" s="62"/>
      <c r="E48" s="1229" t="s">
        <v>15</v>
      </c>
      <c r="F48" s="1229"/>
      <c r="G48" s="1229"/>
      <c r="H48" s="1229"/>
      <c r="I48" s="1229"/>
      <c r="J48" s="1230"/>
      <c r="K48" s="63">
        <v>29</v>
      </c>
      <c r="L48" s="64">
        <v>29</v>
      </c>
      <c r="M48" s="64">
        <v>22</v>
      </c>
      <c r="N48" s="64">
        <v>18</v>
      </c>
      <c r="O48" s="65">
        <v>11</v>
      </c>
      <c r="P48" s="48"/>
      <c r="Q48" s="48"/>
      <c r="R48" s="48"/>
      <c r="S48" s="48"/>
      <c r="T48" s="48"/>
      <c r="U48" s="48"/>
    </row>
    <row r="49" spans="1:21" ht="30.75" customHeight="1" x14ac:dyDescent="0.15">
      <c r="A49" s="48"/>
      <c r="B49" s="1237"/>
      <c r="C49" s="1238"/>
      <c r="D49" s="62"/>
      <c r="E49" s="1229" t="s">
        <v>16</v>
      </c>
      <c r="F49" s="1229"/>
      <c r="G49" s="1229"/>
      <c r="H49" s="1229"/>
      <c r="I49" s="1229"/>
      <c r="J49" s="1230"/>
      <c r="K49" s="63">
        <v>5</v>
      </c>
      <c r="L49" s="64">
        <v>3</v>
      </c>
      <c r="M49" s="64">
        <v>4</v>
      </c>
      <c r="N49" s="64">
        <v>6</v>
      </c>
      <c r="O49" s="65">
        <v>18</v>
      </c>
      <c r="P49" s="48"/>
      <c r="Q49" s="48"/>
      <c r="R49" s="48"/>
      <c r="S49" s="48"/>
      <c r="T49" s="48"/>
      <c r="U49" s="48"/>
    </row>
    <row r="50" spans="1:21" ht="30.75" customHeight="1" x14ac:dyDescent="0.15">
      <c r="A50" s="48"/>
      <c r="B50" s="1237"/>
      <c r="C50" s="1238"/>
      <c r="D50" s="62"/>
      <c r="E50" s="1229" t="s">
        <v>17</v>
      </c>
      <c r="F50" s="1229"/>
      <c r="G50" s="1229"/>
      <c r="H50" s="1229"/>
      <c r="I50" s="1229"/>
      <c r="J50" s="1230"/>
      <c r="K50" s="63" t="s">
        <v>504</v>
      </c>
      <c r="L50" s="64" t="s">
        <v>504</v>
      </c>
      <c r="M50" s="64" t="s">
        <v>504</v>
      </c>
      <c r="N50" s="64" t="s">
        <v>504</v>
      </c>
      <c r="O50" s="65" t="s">
        <v>504</v>
      </c>
      <c r="P50" s="48"/>
      <c r="Q50" s="48"/>
      <c r="R50" s="48"/>
      <c r="S50" s="48"/>
      <c r="T50" s="48"/>
      <c r="U50" s="48"/>
    </row>
    <row r="51" spans="1:21" ht="30.75" customHeight="1" x14ac:dyDescent="0.15">
      <c r="A51" s="48"/>
      <c r="B51" s="1239"/>
      <c r="C51" s="1240"/>
      <c r="D51" s="66"/>
      <c r="E51" s="1229" t="s">
        <v>18</v>
      </c>
      <c r="F51" s="1229"/>
      <c r="G51" s="1229"/>
      <c r="H51" s="1229"/>
      <c r="I51" s="1229"/>
      <c r="J51" s="1230"/>
      <c r="K51" s="63">
        <v>0</v>
      </c>
      <c r="L51" s="64" t="s">
        <v>504</v>
      </c>
      <c r="M51" s="64" t="s">
        <v>504</v>
      </c>
      <c r="N51" s="64" t="s">
        <v>504</v>
      </c>
      <c r="O51" s="65">
        <v>0</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152</v>
      </c>
      <c r="L52" s="64">
        <v>148</v>
      </c>
      <c r="M52" s="64">
        <v>117</v>
      </c>
      <c r="N52" s="64">
        <v>119</v>
      </c>
      <c r="O52" s="65">
        <v>102</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48</v>
      </c>
      <c r="L53" s="69">
        <v>46</v>
      </c>
      <c r="M53" s="69">
        <v>32</v>
      </c>
      <c r="N53" s="69">
        <v>32</v>
      </c>
      <c r="O53" s="70">
        <v>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Tl7KCP7vpaxcKcaL9QNQa+Z2vSDodzQjWvJ2VFWdPkDc++vCjIrHmd24u3ZHzi1MmHr4Fr6wrmUKgObDiDbfA==" saltValue="Fro9Q2GM+64SOVoaYh39N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55" t="s">
        <v>24</v>
      </c>
      <c r="C41" s="1256"/>
      <c r="D41" s="81"/>
      <c r="E41" s="1257" t="s">
        <v>25</v>
      </c>
      <c r="F41" s="1257"/>
      <c r="G41" s="1257"/>
      <c r="H41" s="1258"/>
      <c r="I41" s="82">
        <v>1004</v>
      </c>
      <c r="J41" s="83">
        <v>960</v>
      </c>
      <c r="K41" s="83">
        <v>1090</v>
      </c>
      <c r="L41" s="83">
        <v>1158</v>
      </c>
      <c r="M41" s="84">
        <v>1221</v>
      </c>
    </row>
    <row r="42" spans="2:13" ht="27.75" customHeight="1" x14ac:dyDescent="0.15">
      <c r="B42" s="1245"/>
      <c r="C42" s="1246"/>
      <c r="D42" s="85"/>
      <c r="E42" s="1249" t="s">
        <v>26</v>
      </c>
      <c r="F42" s="1249"/>
      <c r="G42" s="1249"/>
      <c r="H42" s="1250"/>
      <c r="I42" s="86">
        <v>296</v>
      </c>
      <c r="J42" s="87">
        <v>27</v>
      </c>
      <c r="K42" s="87">
        <v>160</v>
      </c>
      <c r="L42" s="87">
        <v>93</v>
      </c>
      <c r="M42" s="88">
        <v>7</v>
      </c>
    </row>
    <row r="43" spans="2:13" ht="27.75" customHeight="1" x14ac:dyDescent="0.15">
      <c r="B43" s="1245"/>
      <c r="C43" s="1246"/>
      <c r="D43" s="85"/>
      <c r="E43" s="1249" t="s">
        <v>27</v>
      </c>
      <c r="F43" s="1249"/>
      <c r="G43" s="1249"/>
      <c r="H43" s="1250"/>
      <c r="I43" s="86">
        <v>167</v>
      </c>
      <c r="J43" s="87">
        <v>149</v>
      </c>
      <c r="K43" s="87">
        <v>155</v>
      </c>
      <c r="L43" s="87">
        <v>284</v>
      </c>
      <c r="M43" s="88">
        <v>209</v>
      </c>
    </row>
    <row r="44" spans="2:13" ht="27.75" customHeight="1" x14ac:dyDescent="0.15">
      <c r="B44" s="1245"/>
      <c r="C44" s="1246"/>
      <c r="D44" s="85"/>
      <c r="E44" s="1249" t="s">
        <v>28</v>
      </c>
      <c r="F44" s="1249"/>
      <c r="G44" s="1249"/>
      <c r="H44" s="1250"/>
      <c r="I44" s="86">
        <v>20</v>
      </c>
      <c r="J44" s="87">
        <v>42</v>
      </c>
      <c r="K44" s="87">
        <v>134</v>
      </c>
      <c r="L44" s="87">
        <v>228</v>
      </c>
      <c r="M44" s="88">
        <v>227</v>
      </c>
    </row>
    <row r="45" spans="2:13" ht="27.75" customHeight="1" x14ac:dyDescent="0.15">
      <c r="B45" s="1245"/>
      <c r="C45" s="1246"/>
      <c r="D45" s="85"/>
      <c r="E45" s="1249" t="s">
        <v>29</v>
      </c>
      <c r="F45" s="1249"/>
      <c r="G45" s="1249"/>
      <c r="H45" s="1250"/>
      <c r="I45" s="86">
        <v>446</v>
      </c>
      <c r="J45" s="87">
        <v>446</v>
      </c>
      <c r="K45" s="87">
        <v>418</v>
      </c>
      <c r="L45" s="87">
        <v>391</v>
      </c>
      <c r="M45" s="88">
        <v>380</v>
      </c>
    </row>
    <row r="46" spans="2:13" ht="27.75" customHeight="1" x14ac:dyDescent="0.15">
      <c r="B46" s="1245"/>
      <c r="C46" s="1246"/>
      <c r="D46" s="89"/>
      <c r="E46" s="1249" t="s">
        <v>30</v>
      </c>
      <c r="F46" s="1249"/>
      <c r="G46" s="1249"/>
      <c r="H46" s="1250"/>
      <c r="I46" s="86" t="s">
        <v>504</v>
      </c>
      <c r="J46" s="87" t="s">
        <v>504</v>
      </c>
      <c r="K46" s="87" t="s">
        <v>504</v>
      </c>
      <c r="L46" s="87" t="s">
        <v>504</v>
      </c>
      <c r="M46" s="88" t="s">
        <v>504</v>
      </c>
    </row>
    <row r="47" spans="2:13" ht="27.75" customHeight="1" x14ac:dyDescent="0.15">
      <c r="B47" s="1245"/>
      <c r="C47" s="1246"/>
      <c r="D47" s="90"/>
      <c r="E47" s="1259" t="s">
        <v>31</v>
      </c>
      <c r="F47" s="1260"/>
      <c r="G47" s="1260"/>
      <c r="H47" s="1261"/>
      <c r="I47" s="86" t="s">
        <v>504</v>
      </c>
      <c r="J47" s="87" t="s">
        <v>504</v>
      </c>
      <c r="K47" s="87" t="s">
        <v>504</v>
      </c>
      <c r="L47" s="87" t="s">
        <v>504</v>
      </c>
      <c r="M47" s="88" t="s">
        <v>504</v>
      </c>
    </row>
    <row r="48" spans="2:13" ht="27.75" customHeight="1" x14ac:dyDescent="0.15">
      <c r="B48" s="1245"/>
      <c r="C48" s="1246"/>
      <c r="D48" s="85"/>
      <c r="E48" s="1249" t="s">
        <v>32</v>
      </c>
      <c r="F48" s="1249"/>
      <c r="G48" s="1249"/>
      <c r="H48" s="1250"/>
      <c r="I48" s="86" t="s">
        <v>504</v>
      </c>
      <c r="J48" s="87" t="s">
        <v>504</v>
      </c>
      <c r="K48" s="87" t="s">
        <v>504</v>
      </c>
      <c r="L48" s="87" t="s">
        <v>504</v>
      </c>
      <c r="M48" s="88" t="s">
        <v>504</v>
      </c>
    </row>
    <row r="49" spans="2:13" ht="27.75" customHeight="1" x14ac:dyDescent="0.15">
      <c r="B49" s="1247"/>
      <c r="C49" s="1248"/>
      <c r="D49" s="85"/>
      <c r="E49" s="1249" t="s">
        <v>33</v>
      </c>
      <c r="F49" s="1249"/>
      <c r="G49" s="1249"/>
      <c r="H49" s="1250"/>
      <c r="I49" s="86" t="s">
        <v>504</v>
      </c>
      <c r="J49" s="87" t="s">
        <v>504</v>
      </c>
      <c r="K49" s="87" t="s">
        <v>504</v>
      </c>
      <c r="L49" s="87" t="s">
        <v>504</v>
      </c>
      <c r="M49" s="88" t="s">
        <v>504</v>
      </c>
    </row>
    <row r="50" spans="2:13" ht="27.75" customHeight="1" x14ac:dyDescent="0.15">
      <c r="B50" s="1243" t="s">
        <v>34</v>
      </c>
      <c r="C50" s="1244"/>
      <c r="D50" s="91"/>
      <c r="E50" s="1249" t="s">
        <v>35</v>
      </c>
      <c r="F50" s="1249"/>
      <c r="G50" s="1249"/>
      <c r="H50" s="1250"/>
      <c r="I50" s="86">
        <v>1066</v>
      </c>
      <c r="J50" s="87">
        <v>1064</v>
      </c>
      <c r="K50" s="87">
        <v>1063</v>
      </c>
      <c r="L50" s="87">
        <v>1064</v>
      </c>
      <c r="M50" s="88">
        <v>1037</v>
      </c>
    </row>
    <row r="51" spans="2:13" ht="27.75" customHeight="1" x14ac:dyDescent="0.15">
      <c r="B51" s="1245"/>
      <c r="C51" s="1246"/>
      <c r="D51" s="85"/>
      <c r="E51" s="1249" t="s">
        <v>36</v>
      </c>
      <c r="F51" s="1249"/>
      <c r="G51" s="1249"/>
      <c r="H51" s="1250"/>
      <c r="I51" s="86">
        <v>3</v>
      </c>
      <c r="J51" s="87">
        <v>37</v>
      </c>
      <c r="K51" s="87">
        <v>111</v>
      </c>
      <c r="L51" s="87">
        <v>126</v>
      </c>
      <c r="M51" s="88">
        <v>80</v>
      </c>
    </row>
    <row r="52" spans="2:13" ht="27.75" customHeight="1" x14ac:dyDescent="0.15">
      <c r="B52" s="1247"/>
      <c r="C52" s="1248"/>
      <c r="D52" s="85"/>
      <c r="E52" s="1249" t="s">
        <v>37</v>
      </c>
      <c r="F52" s="1249"/>
      <c r="G52" s="1249"/>
      <c r="H52" s="1250"/>
      <c r="I52" s="86">
        <v>961</v>
      </c>
      <c r="J52" s="87">
        <v>940</v>
      </c>
      <c r="K52" s="87">
        <v>1085</v>
      </c>
      <c r="L52" s="87">
        <v>1256</v>
      </c>
      <c r="M52" s="88">
        <v>1291</v>
      </c>
    </row>
    <row r="53" spans="2:13" ht="27.75" customHeight="1" thickBot="1" x14ac:dyDescent="0.2">
      <c r="B53" s="1251" t="s">
        <v>38</v>
      </c>
      <c r="C53" s="1252"/>
      <c r="D53" s="92"/>
      <c r="E53" s="1253" t="s">
        <v>39</v>
      </c>
      <c r="F53" s="1253"/>
      <c r="G53" s="1253"/>
      <c r="H53" s="1254"/>
      <c r="I53" s="93">
        <v>-97</v>
      </c>
      <c r="J53" s="94">
        <v>-417</v>
      </c>
      <c r="K53" s="94">
        <v>-301</v>
      </c>
      <c r="L53" s="94">
        <v>-292</v>
      </c>
      <c r="M53" s="95">
        <v>-365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Qmx+TgwDznapwbM2naFU5AAmxeuJj0cFDWuVzw0ZA7aedBc+myGvJOqfeAloXkMQOKBTYtqID3k6s9aLjw4Rw==" saltValue="MPMl2twrEVTQKa3BJBDH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4" t="s">
        <v>42</v>
      </c>
      <c r="D55" s="1264"/>
      <c r="E55" s="1265"/>
      <c r="F55" s="107">
        <v>710</v>
      </c>
      <c r="G55" s="107">
        <v>717</v>
      </c>
      <c r="H55" s="108">
        <v>718</v>
      </c>
    </row>
    <row r="56" spans="2:8" ht="52.5" customHeight="1" x14ac:dyDescent="0.15">
      <c r="B56" s="109"/>
      <c r="C56" s="1266" t="s">
        <v>43</v>
      </c>
      <c r="D56" s="1266"/>
      <c r="E56" s="1267"/>
      <c r="F56" s="110">
        <v>1</v>
      </c>
      <c r="G56" s="110">
        <v>1</v>
      </c>
      <c r="H56" s="111">
        <v>1</v>
      </c>
    </row>
    <row r="57" spans="2:8" ht="53.25" customHeight="1" x14ac:dyDescent="0.15">
      <c r="B57" s="109"/>
      <c r="C57" s="1268" t="s">
        <v>44</v>
      </c>
      <c r="D57" s="1268"/>
      <c r="E57" s="1269"/>
      <c r="F57" s="112">
        <v>335</v>
      </c>
      <c r="G57" s="112">
        <v>327</v>
      </c>
      <c r="H57" s="113">
        <v>300</v>
      </c>
    </row>
    <row r="58" spans="2:8" ht="45.75" customHeight="1" x14ac:dyDescent="0.15">
      <c r="B58" s="114"/>
      <c r="C58" s="1270" t="s">
        <v>571</v>
      </c>
      <c r="D58" s="1271"/>
      <c r="E58" s="1272"/>
      <c r="F58" s="115">
        <v>108</v>
      </c>
      <c r="G58" s="115">
        <v>108</v>
      </c>
      <c r="H58" s="116">
        <v>108</v>
      </c>
    </row>
    <row r="59" spans="2:8" ht="45.75" customHeight="1" x14ac:dyDescent="0.15">
      <c r="B59" s="114"/>
      <c r="C59" s="1270" t="s">
        <v>575</v>
      </c>
      <c r="D59" s="1271"/>
      <c r="E59" s="1272"/>
      <c r="F59" s="115">
        <v>73</v>
      </c>
      <c r="G59" s="115">
        <v>73</v>
      </c>
      <c r="H59" s="116">
        <v>73</v>
      </c>
    </row>
    <row r="60" spans="2:8" ht="45.75" customHeight="1" x14ac:dyDescent="0.15">
      <c r="B60" s="114"/>
      <c r="C60" s="1270" t="s">
        <v>572</v>
      </c>
      <c r="D60" s="1271"/>
      <c r="E60" s="1272"/>
      <c r="F60" s="115">
        <v>73</v>
      </c>
      <c r="G60" s="115">
        <v>64</v>
      </c>
      <c r="H60" s="116">
        <v>33</v>
      </c>
    </row>
    <row r="61" spans="2:8" ht="45.75" customHeight="1" x14ac:dyDescent="0.15">
      <c r="B61" s="114"/>
      <c r="C61" s="363" t="s">
        <v>573</v>
      </c>
      <c r="D61" s="364"/>
      <c r="E61" s="365"/>
      <c r="F61" s="115">
        <v>24</v>
      </c>
      <c r="G61" s="115">
        <v>24</v>
      </c>
      <c r="H61" s="116">
        <v>24</v>
      </c>
    </row>
    <row r="62" spans="2:8" ht="45.75" customHeight="1" thickBot="1" x14ac:dyDescent="0.2">
      <c r="B62" s="117"/>
      <c r="C62" s="363" t="s">
        <v>574</v>
      </c>
      <c r="D62" s="364"/>
      <c r="E62" s="365"/>
      <c r="F62" s="115">
        <v>16</v>
      </c>
      <c r="G62" s="115">
        <v>17</v>
      </c>
      <c r="H62" s="116">
        <v>20</v>
      </c>
    </row>
    <row r="63" spans="2:8" ht="52.5" customHeight="1" thickBot="1" x14ac:dyDescent="0.2">
      <c r="B63" s="118"/>
      <c r="C63" s="1262" t="s">
        <v>45</v>
      </c>
      <c r="D63" s="1262"/>
      <c r="E63" s="1263"/>
      <c r="F63" s="119">
        <v>1046</v>
      </c>
      <c r="G63" s="119">
        <v>1046</v>
      </c>
      <c r="H63" s="120">
        <v>1019</v>
      </c>
    </row>
    <row r="64" spans="2:8" ht="15" customHeight="1" x14ac:dyDescent="0.15"/>
    <row r="65" ht="0" hidden="1" customHeight="1" x14ac:dyDescent="0.15"/>
    <row r="66" ht="0" hidden="1" customHeight="1" x14ac:dyDescent="0.15"/>
  </sheetData>
  <sheetProtection algorithmName="SHA-512" hashValue="Q82yER31wKfl4kBlK18mUD0aBkSWnxl9jIOuqOfGZWqFLeE+DVA4ZI4Q3b7EZEQimYbshlQoPhcylFIHie6sGQ==" saltValue="8qO4X64qmEmcVvqwqoxkLw==" spinCount="100000" sheet="1" objects="1" scenarios="1"/>
  <mergeCells count="7">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8" customWidth="1"/>
    <col min="2" max="107" width="2.5" style="368" customWidth="1"/>
    <col min="108" max="108" width="6.125" style="376" customWidth="1"/>
    <col min="109" max="109" width="5.875" style="375" customWidth="1"/>
    <col min="110" max="110" width="19.125" style="368" hidden="1"/>
    <col min="111" max="115" width="12.625" style="368" hidden="1"/>
    <col min="116" max="349" width="8.625" style="368" hidden="1"/>
    <col min="350" max="355" width="14.875" style="368" hidden="1"/>
    <col min="356" max="357" width="15.875" style="368" hidden="1"/>
    <col min="358" max="363" width="16.125" style="368" hidden="1"/>
    <col min="364" max="364" width="6.125" style="368" hidden="1"/>
    <col min="365" max="365" width="3" style="368" hidden="1"/>
    <col min="366" max="605" width="8.625" style="368" hidden="1"/>
    <col min="606" max="611" width="14.875" style="368" hidden="1"/>
    <col min="612" max="613" width="15.875" style="368" hidden="1"/>
    <col min="614" max="619" width="16.125" style="368" hidden="1"/>
    <col min="620" max="620" width="6.125" style="368" hidden="1"/>
    <col min="621" max="621" width="3" style="368" hidden="1"/>
    <col min="622" max="861" width="8.625" style="368" hidden="1"/>
    <col min="862" max="867" width="14.875" style="368" hidden="1"/>
    <col min="868" max="869" width="15.875" style="368" hidden="1"/>
    <col min="870" max="875" width="16.125" style="368" hidden="1"/>
    <col min="876" max="876" width="6.125" style="368" hidden="1"/>
    <col min="877" max="877" width="3" style="368" hidden="1"/>
    <col min="878" max="1117" width="8.625" style="368" hidden="1"/>
    <col min="1118" max="1123" width="14.875" style="368" hidden="1"/>
    <col min="1124" max="1125" width="15.875" style="368" hidden="1"/>
    <col min="1126" max="1131" width="16.125" style="368" hidden="1"/>
    <col min="1132" max="1132" width="6.125" style="368" hidden="1"/>
    <col min="1133" max="1133" width="3" style="368" hidden="1"/>
    <col min="1134" max="1373" width="8.625" style="368" hidden="1"/>
    <col min="1374" max="1379" width="14.875" style="368" hidden="1"/>
    <col min="1380" max="1381" width="15.875" style="368" hidden="1"/>
    <col min="1382" max="1387" width="16.125" style="368" hidden="1"/>
    <col min="1388" max="1388" width="6.125" style="368" hidden="1"/>
    <col min="1389" max="1389" width="3" style="368" hidden="1"/>
    <col min="1390" max="1629" width="8.625" style="368" hidden="1"/>
    <col min="1630" max="1635" width="14.875" style="368" hidden="1"/>
    <col min="1636" max="1637" width="15.875" style="368" hidden="1"/>
    <col min="1638" max="1643" width="16.125" style="368" hidden="1"/>
    <col min="1644" max="1644" width="6.125" style="368" hidden="1"/>
    <col min="1645" max="1645" width="3" style="368" hidden="1"/>
    <col min="1646" max="1885" width="8.625" style="368" hidden="1"/>
    <col min="1886" max="1891" width="14.875" style="368" hidden="1"/>
    <col min="1892" max="1893" width="15.875" style="368" hidden="1"/>
    <col min="1894" max="1899" width="16.125" style="368" hidden="1"/>
    <col min="1900" max="1900" width="6.125" style="368" hidden="1"/>
    <col min="1901" max="1901" width="3" style="368" hidden="1"/>
    <col min="1902" max="2141" width="8.625" style="368" hidden="1"/>
    <col min="2142" max="2147" width="14.875" style="368" hidden="1"/>
    <col min="2148" max="2149" width="15.875" style="368" hidden="1"/>
    <col min="2150" max="2155" width="16.125" style="368" hidden="1"/>
    <col min="2156" max="2156" width="6.125" style="368" hidden="1"/>
    <col min="2157" max="2157" width="3" style="368" hidden="1"/>
    <col min="2158" max="2397" width="8.625" style="368" hidden="1"/>
    <col min="2398" max="2403" width="14.875" style="368" hidden="1"/>
    <col min="2404" max="2405" width="15.875" style="368" hidden="1"/>
    <col min="2406" max="2411" width="16.125" style="368" hidden="1"/>
    <col min="2412" max="2412" width="6.125" style="368" hidden="1"/>
    <col min="2413" max="2413" width="3" style="368" hidden="1"/>
    <col min="2414" max="2653" width="8.625" style="368" hidden="1"/>
    <col min="2654" max="2659" width="14.875" style="368" hidden="1"/>
    <col min="2660" max="2661" width="15.875" style="368" hidden="1"/>
    <col min="2662" max="2667" width="16.125" style="368" hidden="1"/>
    <col min="2668" max="2668" width="6.125" style="368" hidden="1"/>
    <col min="2669" max="2669" width="3" style="368" hidden="1"/>
    <col min="2670" max="2909" width="8.625" style="368" hidden="1"/>
    <col min="2910" max="2915" width="14.875" style="368" hidden="1"/>
    <col min="2916" max="2917" width="15.875" style="368" hidden="1"/>
    <col min="2918" max="2923" width="16.125" style="368" hidden="1"/>
    <col min="2924" max="2924" width="6.125" style="368" hidden="1"/>
    <col min="2925" max="2925" width="3" style="368" hidden="1"/>
    <col min="2926" max="3165" width="8.625" style="368" hidden="1"/>
    <col min="3166" max="3171" width="14.875" style="368" hidden="1"/>
    <col min="3172" max="3173" width="15.875" style="368" hidden="1"/>
    <col min="3174" max="3179" width="16.125" style="368" hidden="1"/>
    <col min="3180" max="3180" width="6.125" style="368" hidden="1"/>
    <col min="3181" max="3181" width="3" style="368" hidden="1"/>
    <col min="3182" max="3421" width="8.625" style="368" hidden="1"/>
    <col min="3422" max="3427" width="14.875" style="368" hidden="1"/>
    <col min="3428" max="3429" width="15.875" style="368" hidden="1"/>
    <col min="3430" max="3435" width="16.125" style="368" hidden="1"/>
    <col min="3436" max="3436" width="6.125" style="368" hidden="1"/>
    <col min="3437" max="3437" width="3" style="368" hidden="1"/>
    <col min="3438" max="3677" width="8.625" style="368" hidden="1"/>
    <col min="3678" max="3683" width="14.875" style="368" hidden="1"/>
    <col min="3684" max="3685" width="15.875" style="368" hidden="1"/>
    <col min="3686" max="3691" width="16.125" style="368" hidden="1"/>
    <col min="3692" max="3692" width="6.125" style="368" hidden="1"/>
    <col min="3693" max="3693" width="3" style="368" hidden="1"/>
    <col min="3694" max="3933" width="8.625" style="368" hidden="1"/>
    <col min="3934" max="3939" width="14.875" style="368" hidden="1"/>
    <col min="3940" max="3941" width="15.875" style="368" hidden="1"/>
    <col min="3942" max="3947" width="16.125" style="368" hidden="1"/>
    <col min="3948" max="3948" width="6.125" style="368" hidden="1"/>
    <col min="3949" max="3949" width="3" style="368" hidden="1"/>
    <col min="3950" max="4189" width="8.625" style="368" hidden="1"/>
    <col min="4190" max="4195" width="14.875" style="368" hidden="1"/>
    <col min="4196" max="4197" width="15.875" style="368" hidden="1"/>
    <col min="4198" max="4203" width="16.125" style="368" hidden="1"/>
    <col min="4204" max="4204" width="6.125" style="368" hidden="1"/>
    <col min="4205" max="4205" width="3" style="368" hidden="1"/>
    <col min="4206" max="4445" width="8.625" style="368" hidden="1"/>
    <col min="4446" max="4451" width="14.875" style="368" hidden="1"/>
    <col min="4452" max="4453" width="15.875" style="368" hidden="1"/>
    <col min="4454" max="4459" width="16.125" style="368" hidden="1"/>
    <col min="4460" max="4460" width="6.125" style="368" hidden="1"/>
    <col min="4461" max="4461" width="3" style="368" hidden="1"/>
    <col min="4462" max="4701" width="8.625" style="368" hidden="1"/>
    <col min="4702" max="4707" width="14.875" style="368" hidden="1"/>
    <col min="4708" max="4709" width="15.875" style="368" hidden="1"/>
    <col min="4710" max="4715" width="16.125" style="368" hidden="1"/>
    <col min="4716" max="4716" width="6.125" style="368" hidden="1"/>
    <col min="4717" max="4717" width="3" style="368" hidden="1"/>
    <col min="4718" max="4957" width="8.625" style="368" hidden="1"/>
    <col min="4958" max="4963" width="14.875" style="368" hidden="1"/>
    <col min="4964" max="4965" width="15.875" style="368" hidden="1"/>
    <col min="4966" max="4971" width="16.125" style="368" hidden="1"/>
    <col min="4972" max="4972" width="6.125" style="368" hidden="1"/>
    <col min="4973" max="4973" width="3" style="368" hidden="1"/>
    <col min="4974" max="5213" width="8.625" style="368" hidden="1"/>
    <col min="5214" max="5219" width="14.875" style="368" hidden="1"/>
    <col min="5220" max="5221" width="15.875" style="368" hidden="1"/>
    <col min="5222" max="5227" width="16.125" style="368" hidden="1"/>
    <col min="5228" max="5228" width="6.125" style="368" hidden="1"/>
    <col min="5229" max="5229" width="3" style="368" hidden="1"/>
    <col min="5230" max="5469" width="8.625" style="368" hidden="1"/>
    <col min="5470" max="5475" width="14.875" style="368" hidden="1"/>
    <col min="5476" max="5477" width="15.875" style="368" hidden="1"/>
    <col min="5478" max="5483" width="16.125" style="368" hidden="1"/>
    <col min="5484" max="5484" width="6.125" style="368" hidden="1"/>
    <col min="5485" max="5485" width="3" style="368" hidden="1"/>
    <col min="5486" max="5725" width="8.625" style="368" hidden="1"/>
    <col min="5726" max="5731" width="14.875" style="368" hidden="1"/>
    <col min="5732" max="5733" width="15.875" style="368" hidden="1"/>
    <col min="5734" max="5739" width="16.125" style="368" hidden="1"/>
    <col min="5740" max="5740" width="6.125" style="368" hidden="1"/>
    <col min="5741" max="5741" width="3" style="368" hidden="1"/>
    <col min="5742" max="5981" width="8.625" style="368" hidden="1"/>
    <col min="5982" max="5987" width="14.875" style="368" hidden="1"/>
    <col min="5988" max="5989" width="15.875" style="368" hidden="1"/>
    <col min="5990" max="5995" width="16.125" style="368" hidden="1"/>
    <col min="5996" max="5996" width="6.125" style="368" hidden="1"/>
    <col min="5997" max="5997" width="3" style="368" hidden="1"/>
    <col min="5998" max="6237" width="8.625" style="368" hidden="1"/>
    <col min="6238" max="6243" width="14.875" style="368" hidden="1"/>
    <col min="6244" max="6245" width="15.875" style="368" hidden="1"/>
    <col min="6246" max="6251" width="16.125" style="368" hidden="1"/>
    <col min="6252" max="6252" width="6.125" style="368" hidden="1"/>
    <col min="6253" max="6253" width="3" style="368" hidden="1"/>
    <col min="6254" max="6493" width="8.625" style="368" hidden="1"/>
    <col min="6494" max="6499" width="14.875" style="368" hidden="1"/>
    <col min="6500" max="6501" width="15.875" style="368" hidden="1"/>
    <col min="6502" max="6507" width="16.125" style="368" hidden="1"/>
    <col min="6508" max="6508" width="6.125" style="368" hidden="1"/>
    <col min="6509" max="6509" width="3" style="368" hidden="1"/>
    <col min="6510" max="6749" width="8.625" style="368" hidden="1"/>
    <col min="6750" max="6755" width="14.875" style="368" hidden="1"/>
    <col min="6756" max="6757" width="15.875" style="368" hidden="1"/>
    <col min="6758" max="6763" width="16.125" style="368" hidden="1"/>
    <col min="6764" max="6764" width="6.125" style="368" hidden="1"/>
    <col min="6765" max="6765" width="3" style="368" hidden="1"/>
    <col min="6766" max="7005" width="8.625" style="368" hidden="1"/>
    <col min="7006" max="7011" width="14.875" style="368" hidden="1"/>
    <col min="7012" max="7013" width="15.875" style="368" hidden="1"/>
    <col min="7014" max="7019" width="16.125" style="368" hidden="1"/>
    <col min="7020" max="7020" width="6.125" style="368" hidden="1"/>
    <col min="7021" max="7021" width="3" style="368" hidden="1"/>
    <col min="7022" max="7261" width="8.625" style="368" hidden="1"/>
    <col min="7262" max="7267" width="14.875" style="368" hidden="1"/>
    <col min="7268" max="7269" width="15.875" style="368" hidden="1"/>
    <col min="7270" max="7275" width="16.125" style="368" hidden="1"/>
    <col min="7276" max="7276" width="6.125" style="368" hidden="1"/>
    <col min="7277" max="7277" width="3" style="368" hidden="1"/>
    <col min="7278" max="7517" width="8.625" style="368" hidden="1"/>
    <col min="7518" max="7523" width="14.875" style="368" hidden="1"/>
    <col min="7524" max="7525" width="15.875" style="368" hidden="1"/>
    <col min="7526" max="7531" width="16.125" style="368" hidden="1"/>
    <col min="7532" max="7532" width="6.125" style="368" hidden="1"/>
    <col min="7533" max="7533" width="3" style="368" hidden="1"/>
    <col min="7534" max="7773" width="8.625" style="368" hidden="1"/>
    <col min="7774" max="7779" width="14.875" style="368" hidden="1"/>
    <col min="7780" max="7781" width="15.875" style="368" hidden="1"/>
    <col min="7782" max="7787" width="16.125" style="368" hidden="1"/>
    <col min="7788" max="7788" width="6.125" style="368" hidden="1"/>
    <col min="7789" max="7789" width="3" style="368" hidden="1"/>
    <col min="7790" max="8029" width="8.625" style="368" hidden="1"/>
    <col min="8030" max="8035" width="14.875" style="368" hidden="1"/>
    <col min="8036" max="8037" width="15.875" style="368" hidden="1"/>
    <col min="8038" max="8043" width="16.125" style="368" hidden="1"/>
    <col min="8044" max="8044" width="6.125" style="368" hidden="1"/>
    <col min="8045" max="8045" width="3" style="368" hidden="1"/>
    <col min="8046" max="8285" width="8.625" style="368" hidden="1"/>
    <col min="8286" max="8291" width="14.875" style="368" hidden="1"/>
    <col min="8292" max="8293" width="15.875" style="368" hidden="1"/>
    <col min="8294" max="8299" width="16.125" style="368" hidden="1"/>
    <col min="8300" max="8300" width="6.125" style="368" hidden="1"/>
    <col min="8301" max="8301" width="3" style="368" hidden="1"/>
    <col min="8302" max="8541" width="8.625" style="368" hidden="1"/>
    <col min="8542" max="8547" width="14.875" style="368" hidden="1"/>
    <col min="8548" max="8549" width="15.875" style="368" hidden="1"/>
    <col min="8550" max="8555" width="16.125" style="368" hidden="1"/>
    <col min="8556" max="8556" width="6.125" style="368" hidden="1"/>
    <col min="8557" max="8557" width="3" style="368" hidden="1"/>
    <col min="8558" max="8797" width="8.625" style="368" hidden="1"/>
    <col min="8798" max="8803" width="14.875" style="368" hidden="1"/>
    <col min="8804" max="8805" width="15.875" style="368" hidden="1"/>
    <col min="8806" max="8811" width="16.125" style="368" hidden="1"/>
    <col min="8812" max="8812" width="6.125" style="368" hidden="1"/>
    <col min="8813" max="8813" width="3" style="368" hidden="1"/>
    <col min="8814" max="9053" width="8.625" style="368" hidden="1"/>
    <col min="9054" max="9059" width="14.875" style="368" hidden="1"/>
    <col min="9060" max="9061" width="15.875" style="368" hidden="1"/>
    <col min="9062" max="9067" width="16.125" style="368" hidden="1"/>
    <col min="9068" max="9068" width="6.125" style="368" hidden="1"/>
    <col min="9069" max="9069" width="3" style="368" hidden="1"/>
    <col min="9070" max="9309" width="8.625" style="368" hidden="1"/>
    <col min="9310" max="9315" width="14.875" style="368" hidden="1"/>
    <col min="9316" max="9317" width="15.875" style="368" hidden="1"/>
    <col min="9318" max="9323" width="16.125" style="368" hidden="1"/>
    <col min="9324" max="9324" width="6.125" style="368" hidden="1"/>
    <col min="9325" max="9325" width="3" style="368" hidden="1"/>
    <col min="9326" max="9565" width="8.625" style="368" hidden="1"/>
    <col min="9566" max="9571" width="14.875" style="368" hidden="1"/>
    <col min="9572" max="9573" width="15.875" style="368" hidden="1"/>
    <col min="9574" max="9579" width="16.125" style="368" hidden="1"/>
    <col min="9580" max="9580" width="6.125" style="368" hidden="1"/>
    <col min="9581" max="9581" width="3" style="368" hidden="1"/>
    <col min="9582" max="9821" width="8.625" style="368" hidden="1"/>
    <col min="9822" max="9827" width="14.875" style="368" hidden="1"/>
    <col min="9828" max="9829" width="15.875" style="368" hidden="1"/>
    <col min="9830" max="9835" width="16.125" style="368" hidden="1"/>
    <col min="9836" max="9836" width="6.125" style="368" hidden="1"/>
    <col min="9837" max="9837" width="3" style="368" hidden="1"/>
    <col min="9838" max="10077" width="8.625" style="368" hidden="1"/>
    <col min="10078" max="10083" width="14.875" style="368" hidden="1"/>
    <col min="10084" max="10085" width="15.875" style="368" hidden="1"/>
    <col min="10086" max="10091" width="16.125" style="368" hidden="1"/>
    <col min="10092" max="10092" width="6.125" style="368" hidden="1"/>
    <col min="10093" max="10093" width="3" style="368" hidden="1"/>
    <col min="10094" max="10333" width="8.625" style="368" hidden="1"/>
    <col min="10334" max="10339" width="14.875" style="368" hidden="1"/>
    <col min="10340" max="10341" width="15.875" style="368" hidden="1"/>
    <col min="10342" max="10347" width="16.125" style="368" hidden="1"/>
    <col min="10348" max="10348" width="6.125" style="368" hidden="1"/>
    <col min="10349" max="10349" width="3" style="368" hidden="1"/>
    <col min="10350" max="10589" width="8.625" style="368" hidden="1"/>
    <col min="10590" max="10595" width="14.875" style="368" hidden="1"/>
    <col min="10596" max="10597" width="15.875" style="368" hidden="1"/>
    <col min="10598" max="10603" width="16.125" style="368" hidden="1"/>
    <col min="10604" max="10604" width="6.125" style="368" hidden="1"/>
    <col min="10605" max="10605" width="3" style="368" hidden="1"/>
    <col min="10606" max="10845" width="8.625" style="368" hidden="1"/>
    <col min="10846" max="10851" width="14.875" style="368" hidden="1"/>
    <col min="10852" max="10853" width="15.875" style="368" hidden="1"/>
    <col min="10854" max="10859" width="16.125" style="368" hidden="1"/>
    <col min="10860" max="10860" width="6.125" style="368" hidden="1"/>
    <col min="10861" max="10861" width="3" style="368" hidden="1"/>
    <col min="10862" max="11101" width="8.625" style="368" hidden="1"/>
    <col min="11102" max="11107" width="14.875" style="368" hidden="1"/>
    <col min="11108" max="11109" width="15.875" style="368" hidden="1"/>
    <col min="11110" max="11115" width="16.125" style="368" hidden="1"/>
    <col min="11116" max="11116" width="6.125" style="368" hidden="1"/>
    <col min="11117" max="11117" width="3" style="368" hidden="1"/>
    <col min="11118" max="11357" width="8.625" style="368" hidden="1"/>
    <col min="11358" max="11363" width="14.875" style="368" hidden="1"/>
    <col min="11364" max="11365" width="15.875" style="368" hidden="1"/>
    <col min="11366" max="11371" width="16.125" style="368" hidden="1"/>
    <col min="11372" max="11372" width="6.125" style="368" hidden="1"/>
    <col min="11373" max="11373" width="3" style="368" hidden="1"/>
    <col min="11374" max="11613" width="8.625" style="368" hidden="1"/>
    <col min="11614" max="11619" width="14.875" style="368" hidden="1"/>
    <col min="11620" max="11621" width="15.875" style="368" hidden="1"/>
    <col min="11622" max="11627" width="16.125" style="368" hidden="1"/>
    <col min="11628" max="11628" width="6.125" style="368" hidden="1"/>
    <col min="11629" max="11629" width="3" style="368" hidden="1"/>
    <col min="11630" max="11869" width="8.625" style="368" hidden="1"/>
    <col min="11870" max="11875" width="14.875" style="368" hidden="1"/>
    <col min="11876" max="11877" width="15.875" style="368" hidden="1"/>
    <col min="11878" max="11883" width="16.125" style="368" hidden="1"/>
    <col min="11884" max="11884" width="6.125" style="368" hidden="1"/>
    <col min="11885" max="11885" width="3" style="368" hidden="1"/>
    <col min="11886" max="12125" width="8.625" style="368" hidden="1"/>
    <col min="12126" max="12131" width="14.875" style="368" hidden="1"/>
    <col min="12132" max="12133" width="15.875" style="368" hidden="1"/>
    <col min="12134" max="12139" width="16.125" style="368" hidden="1"/>
    <col min="12140" max="12140" width="6.125" style="368" hidden="1"/>
    <col min="12141" max="12141" width="3" style="368" hidden="1"/>
    <col min="12142" max="12381" width="8.625" style="368" hidden="1"/>
    <col min="12382" max="12387" width="14.875" style="368" hidden="1"/>
    <col min="12388" max="12389" width="15.875" style="368" hidden="1"/>
    <col min="12390" max="12395" width="16.125" style="368" hidden="1"/>
    <col min="12396" max="12396" width="6.125" style="368" hidden="1"/>
    <col min="12397" max="12397" width="3" style="368" hidden="1"/>
    <col min="12398" max="12637" width="8.625" style="368" hidden="1"/>
    <col min="12638" max="12643" width="14.875" style="368" hidden="1"/>
    <col min="12644" max="12645" width="15.875" style="368" hidden="1"/>
    <col min="12646" max="12651" width="16.125" style="368" hidden="1"/>
    <col min="12652" max="12652" width="6.125" style="368" hidden="1"/>
    <col min="12653" max="12653" width="3" style="368" hidden="1"/>
    <col min="12654" max="12893" width="8.625" style="368" hidden="1"/>
    <col min="12894" max="12899" width="14.875" style="368" hidden="1"/>
    <col min="12900" max="12901" width="15.875" style="368" hidden="1"/>
    <col min="12902" max="12907" width="16.125" style="368" hidden="1"/>
    <col min="12908" max="12908" width="6.125" style="368" hidden="1"/>
    <col min="12909" max="12909" width="3" style="368" hidden="1"/>
    <col min="12910" max="13149" width="8.625" style="368" hidden="1"/>
    <col min="13150" max="13155" width="14.875" style="368" hidden="1"/>
    <col min="13156" max="13157" width="15.875" style="368" hidden="1"/>
    <col min="13158" max="13163" width="16.125" style="368" hidden="1"/>
    <col min="13164" max="13164" width="6.125" style="368" hidden="1"/>
    <col min="13165" max="13165" width="3" style="368" hidden="1"/>
    <col min="13166" max="13405" width="8.625" style="368" hidden="1"/>
    <col min="13406" max="13411" width="14.875" style="368" hidden="1"/>
    <col min="13412" max="13413" width="15.875" style="368" hidden="1"/>
    <col min="13414" max="13419" width="16.125" style="368" hidden="1"/>
    <col min="13420" max="13420" width="6.125" style="368" hidden="1"/>
    <col min="13421" max="13421" width="3" style="368" hidden="1"/>
    <col min="13422" max="13661" width="8.625" style="368" hidden="1"/>
    <col min="13662" max="13667" width="14.875" style="368" hidden="1"/>
    <col min="13668" max="13669" width="15.875" style="368" hidden="1"/>
    <col min="13670" max="13675" width="16.125" style="368" hidden="1"/>
    <col min="13676" max="13676" width="6.125" style="368" hidden="1"/>
    <col min="13677" max="13677" width="3" style="368" hidden="1"/>
    <col min="13678" max="13917" width="8.625" style="368" hidden="1"/>
    <col min="13918" max="13923" width="14.875" style="368" hidden="1"/>
    <col min="13924" max="13925" width="15.875" style="368" hidden="1"/>
    <col min="13926" max="13931" width="16.125" style="368" hidden="1"/>
    <col min="13932" max="13932" width="6.125" style="368" hidden="1"/>
    <col min="13933" max="13933" width="3" style="368" hidden="1"/>
    <col min="13934" max="14173" width="8.625" style="368" hidden="1"/>
    <col min="14174" max="14179" width="14.875" style="368" hidden="1"/>
    <col min="14180" max="14181" width="15.875" style="368" hidden="1"/>
    <col min="14182" max="14187" width="16.125" style="368" hidden="1"/>
    <col min="14188" max="14188" width="6.125" style="368" hidden="1"/>
    <col min="14189" max="14189" width="3" style="368" hidden="1"/>
    <col min="14190" max="14429" width="8.625" style="368" hidden="1"/>
    <col min="14430" max="14435" width="14.875" style="368" hidden="1"/>
    <col min="14436" max="14437" width="15.875" style="368" hidden="1"/>
    <col min="14438" max="14443" width="16.125" style="368" hidden="1"/>
    <col min="14444" max="14444" width="6.125" style="368" hidden="1"/>
    <col min="14445" max="14445" width="3" style="368" hidden="1"/>
    <col min="14446" max="14685" width="8.625" style="368" hidden="1"/>
    <col min="14686" max="14691" width="14.875" style="368" hidden="1"/>
    <col min="14692" max="14693" width="15.875" style="368" hidden="1"/>
    <col min="14694" max="14699" width="16.125" style="368" hidden="1"/>
    <col min="14700" max="14700" width="6.125" style="368" hidden="1"/>
    <col min="14701" max="14701" width="3" style="368" hidden="1"/>
    <col min="14702" max="14941" width="8.625" style="368" hidden="1"/>
    <col min="14942" max="14947" width="14.875" style="368" hidden="1"/>
    <col min="14948" max="14949" width="15.875" style="368" hidden="1"/>
    <col min="14950" max="14955" width="16.125" style="368" hidden="1"/>
    <col min="14956" max="14956" width="6.125" style="368" hidden="1"/>
    <col min="14957" max="14957" width="3" style="368" hidden="1"/>
    <col min="14958" max="15197" width="8.625" style="368" hidden="1"/>
    <col min="15198" max="15203" width="14.875" style="368" hidden="1"/>
    <col min="15204" max="15205" width="15.875" style="368" hidden="1"/>
    <col min="15206" max="15211" width="16.125" style="368" hidden="1"/>
    <col min="15212" max="15212" width="6.125" style="368" hidden="1"/>
    <col min="15213" max="15213" width="3" style="368" hidden="1"/>
    <col min="15214" max="15453" width="8.625" style="368" hidden="1"/>
    <col min="15454" max="15459" width="14.875" style="368" hidden="1"/>
    <col min="15460" max="15461" width="15.875" style="368" hidden="1"/>
    <col min="15462" max="15467" width="16.125" style="368" hidden="1"/>
    <col min="15468" max="15468" width="6.125" style="368" hidden="1"/>
    <col min="15469" max="15469" width="3" style="368" hidden="1"/>
    <col min="15470" max="15709" width="8.625" style="368" hidden="1"/>
    <col min="15710" max="15715" width="14.875" style="368" hidden="1"/>
    <col min="15716" max="15717" width="15.875" style="368" hidden="1"/>
    <col min="15718" max="15723" width="16.125" style="368" hidden="1"/>
    <col min="15724" max="15724" width="6.125" style="368" hidden="1"/>
    <col min="15725" max="15725" width="3" style="368" hidden="1"/>
    <col min="15726" max="15965" width="8.625" style="368" hidden="1"/>
    <col min="15966" max="15971" width="14.875" style="368" hidden="1"/>
    <col min="15972" max="15973" width="15.875" style="368" hidden="1"/>
    <col min="15974" max="15979" width="16.125" style="368" hidden="1"/>
    <col min="15980" max="15980" width="6.125" style="368" hidden="1"/>
    <col min="15981" max="15981" width="3" style="368" hidden="1"/>
    <col min="15982" max="16221" width="8.625" style="368" hidden="1"/>
    <col min="16222" max="16227" width="14.875" style="368" hidden="1"/>
    <col min="16228" max="16229" width="15.875" style="368" hidden="1"/>
    <col min="16230" max="16235" width="16.125" style="368" hidden="1"/>
    <col min="16236" max="16236" width="6.125" style="368" hidden="1"/>
    <col min="16237" max="16237" width="3" style="368" hidden="1"/>
    <col min="16238" max="16384" width="8.625" style="368" hidden="1"/>
  </cols>
  <sheetData>
    <row r="1" spans="1:143" ht="42.75" customHeight="1" x14ac:dyDescent="0.15">
      <c r="A1" s="366"/>
      <c r="B1" s="367"/>
      <c r="DD1" s="368"/>
      <c r="DE1" s="368"/>
    </row>
    <row r="2" spans="1:143"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43"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43" s="268"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c r="DF4" s="269"/>
      <c r="DG4" s="269"/>
      <c r="DH4" s="269"/>
      <c r="DI4" s="269"/>
      <c r="DJ4" s="269"/>
      <c r="DK4" s="269"/>
      <c r="DL4" s="269"/>
      <c r="DM4" s="269"/>
      <c r="DN4" s="269"/>
      <c r="DO4" s="269"/>
      <c r="DP4" s="269"/>
      <c r="DQ4" s="269"/>
      <c r="DR4" s="269"/>
      <c r="DS4" s="269"/>
      <c r="DT4" s="269"/>
      <c r="DU4" s="269"/>
      <c r="DV4" s="269"/>
      <c r="DW4" s="269"/>
    </row>
    <row r="5" spans="1:143" s="268"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c r="DF5" s="269"/>
      <c r="DG5" s="269"/>
      <c r="DH5" s="269"/>
      <c r="DI5" s="269"/>
      <c r="DJ5" s="269"/>
      <c r="DK5" s="269"/>
      <c r="DL5" s="269"/>
      <c r="DM5" s="269"/>
      <c r="DN5" s="269"/>
      <c r="DO5" s="269"/>
      <c r="DP5" s="269"/>
      <c r="DQ5" s="269"/>
      <c r="DR5" s="269"/>
      <c r="DS5" s="269"/>
      <c r="DT5" s="269"/>
      <c r="DU5" s="269"/>
      <c r="DV5" s="269"/>
      <c r="DW5" s="269"/>
    </row>
    <row r="6" spans="1:143" s="268"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c r="DF6" s="269"/>
      <c r="DG6" s="269"/>
      <c r="DH6" s="269"/>
      <c r="DI6" s="269"/>
      <c r="DJ6" s="269"/>
      <c r="DK6" s="269"/>
      <c r="DL6" s="269"/>
      <c r="DM6" s="269"/>
      <c r="DN6" s="269"/>
      <c r="DO6" s="269"/>
      <c r="DP6" s="269"/>
      <c r="DQ6" s="269"/>
      <c r="DR6" s="269"/>
      <c r="DS6" s="269"/>
      <c r="DT6" s="269"/>
      <c r="DU6" s="269"/>
      <c r="DV6" s="269"/>
      <c r="DW6" s="269"/>
    </row>
    <row r="7" spans="1:143" s="268"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c r="DF7" s="269"/>
      <c r="DG7" s="269"/>
      <c r="DH7" s="269"/>
      <c r="DI7" s="269"/>
      <c r="DJ7" s="269"/>
      <c r="DK7" s="269"/>
      <c r="DL7" s="269"/>
      <c r="DM7" s="269"/>
      <c r="DN7" s="269"/>
      <c r="DO7" s="269"/>
      <c r="DP7" s="269"/>
      <c r="DQ7" s="269"/>
      <c r="DR7" s="269"/>
      <c r="DS7" s="269"/>
      <c r="DT7" s="269"/>
      <c r="DU7" s="269"/>
      <c r="DV7" s="269"/>
      <c r="DW7" s="269"/>
    </row>
    <row r="8" spans="1:143" s="268"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c r="DF8" s="269"/>
      <c r="DG8" s="269"/>
      <c r="DH8" s="269"/>
      <c r="DI8" s="269"/>
      <c r="DJ8" s="269"/>
      <c r="DK8" s="269"/>
      <c r="DL8" s="269"/>
      <c r="DM8" s="269"/>
      <c r="DN8" s="269"/>
      <c r="DO8" s="269"/>
      <c r="DP8" s="269"/>
      <c r="DQ8" s="269"/>
      <c r="DR8" s="269"/>
      <c r="DS8" s="269"/>
      <c r="DT8" s="269"/>
      <c r="DU8" s="269"/>
      <c r="DV8" s="269"/>
      <c r="DW8" s="269"/>
    </row>
    <row r="9" spans="1:143" s="268"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c r="DF9" s="269"/>
      <c r="DG9" s="269"/>
      <c r="DH9" s="269"/>
      <c r="DI9" s="269"/>
      <c r="DJ9" s="269"/>
      <c r="DK9" s="269"/>
      <c r="DL9" s="269"/>
      <c r="DM9" s="269"/>
      <c r="DN9" s="269"/>
      <c r="DO9" s="269"/>
      <c r="DP9" s="269"/>
      <c r="DQ9" s="269"/>
      <c r="DR9" s="269"/>
      <c r="DS9" s="269"/>
      <c r="DT9" s="269"/>
      <c r="DU9" s="269"/>
      <c r="DV9" s="269"/>
      <c r="DW9" s="269"/>
    </row>
    <row r="10" spans="1:143" s="268"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c r="DF10" s="269"/>
      <c r="DG10" s="269"/>
      <c r="DH10" s="269"/>
      <c r="DI10" s="269"/>
      <c r="DJ10" s="269"/>
      <c r="DK10" s="269"/>
      <c r="DL10" s="269"/>
      <c r="DM10" s="269"/>
      <c r="DN10" s="269"/>
      <c r="DO10" s="269"/>
      <c r="DP10" s="269"/>
      <c r="DQ10" s="269"/>
      <c r="DR10" s="269"/>
      <c r="DS10" s="269"/>
      <c r="DT10" s="269"/>
      <c r="DU10" s="269"/>
      <c r="DV10" s="269"/>
      <c r="DW10" s="269"/>
      <c r="EM10" s="268" t="s">
        <v>578</v>
      </c>
    </row>
    <row r="11" spans="1:143" s="268"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c r="DF11" s="269"/>
      <c r="DG11" s="269"/>
      <c r="DH11" s="269"/>
      <c r="DI11" s="269"/>
      <c r="DJ11" s="269"/>
      <c r="DK11" s="269"/>
      <c r="DL11" s="269"/>
      <c r="DM11" s="269"/>
      <c r="DN11" s="269"/>
      <c r="DO11" s="269"/>
      <c r="DP11" s="269"/>
      <c r="DQ11" s="269"/>
      <c r="DR11" s="269"/>
      <c r="DS11" s="269"/>
      <c r="DT11" s="269"/>
      <c r="DU11" s="269"/>
      <c r="DV11" s="269"/>
      <c r="DW11" s="269"/>
    </row>
    <row r="12" spans="1:143" s="268"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c r="DF12" s="269"/>
      <c r="DG12" s="269"/>
      <c r="DH12" s="269"/>
      <c r="DI12" s="269"/>
      <c r="DJ12" s="269"/>
      <c r="DK12" s="269"/>
      <c r="DL12" s="269"/>
      <c r="DM12" s="269"/>
      <c r="DN12" s="269"/>
      <c r="DO12" s="269"/>
      <c r="DP12" s="269"/>
      <c r="DQ12" s="269"/>
      <c r="DR12" s="269"/>
      <c r="DS12" s="269"/>
      <c r="DT12" s="269"/>
      <c r="DU12" s="269"/>
      <c r="DV12" s="269"/>
      <c r="DW12" s="269"/>
      <c r="EM12" s="268" t="s">
        <v>578</v>
      </c>
    </row>
    <row r="13" spans="1:143" s="268"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c r="DF13" s="269"/>
      <c r="DG13" s="269"/>
      <c r="DH13" s="269"/>
      <c r="DI13" s="269"/>
      <c r="DJ13" s="269"/>
      <c r="DK13" s="269"/>
      <c r="DL13" s="269"/>
      <c r="DM13" s="269"/>
      <c r="DN13" s="269"/>
      <c r="DO13" s="269"/>
      <c r="DP13" s="269"/>
      <c r="DQ13" s="269"/>
      <c r="DR13" s="269"/>
      <c r="DS13" s="269"/>
      <c r="DT13" s="269"/>
      <c r="DU13" s="269"/>
      <c r="DV13" s="269"/>
      <c r="DW13" s="269"/>
    </row>
    <row r="14" spans="1:143" s="268"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c r="DF14" s="269"/>
      <c r="DG14" s="269"/>
      <c r="DH14" s="269"/>
      <c r="DI14" s="269"/>
      <c r="DJ14" s="269"/>
      <c r="DK14" s="269"/>
      <c r="DL14" s="269"/>
      <c r="DM14" s="269"/>
      <c r="DN14" s="269"/>
      <c r="DO14" s="269"/>
      <c r="DP14" s="269"/>
      <c r="DQ14" s="269"/>
      <c r="DR14" s="269"/>
      <c r="DS14" s="269"/>
      <c r="DT14" s="269"/>
      <c r="DU14" s="269"/>
      <c r="DV14" s="269"/>
      <c r="DW14" s="269"/>
    </row>
    <row r="15" spans="1:143" s="268"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c r="DF15" s="269"/>
      <c r="DG15" s="269"/>
      <c r="DH15" s="269"/>
      <c r="DI15" s="269"/>
      <c r="DJ15" s="269"/>
      <c r="DK15" s="269"/>
      <c r="DL15" s="269"/>
      <c r="DM15" s="269"/>
      <c r="DN15" s="269"/>
      <c r="DO15" s="269"/>
      <c r="DP15" s="269"/>
      <c r="DQ15" s="269"/>
      <c r="DR15" s="269"/>
      <c r="DS15" s="269"/>
      <c r="DT15" s="269"/>
      <c r="DU15" s="269"/>
      <c r="DV15" s="269"/>
      <c r="DW15" s="269"/>
    </row>
    <row r="16" spans="1:143" s="268"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c r="DF16" s="269"/>
      <c r="DG16" s="269"/>
      <c r="DH16" s="269"/>
      <c r="DI16" s="269"/>
      <c r="DJ16" s="269"/>
      <c r="DK16" s="269"/>
      <c r="DL16" s="269"/>
      <c r="DM16" s="269"/>
      <c r="DN16" s="269"/>
      <c r="DO16" s="269"/>
      <c r="DP16" s="269"/>
      <c r="DQ16" s="269"/>
      <c r="DR16" s="269"/>
      <c r="DS16" s="269"/>
      <c r="DT16" s="269"/>
      <c r="DU16" s="269"/>
      <c r="DV16" s="269"/>
      <c r="DW16" s="269"/>
    </row>
    <row r="17" spans="1:351" s="268"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c r="DF17" s="269"/>
      <c r="DG17" s="269"/>
      <c r="DH17" s="269"/>
      <c r="DI17" s="269"/>
      <c r="DJ17" s="269"/>
      <c r="DK17" s="269"/>
      <c r="DL17" s="269"/>
      <c r="DM17" s="269"/>
      <c r="DN17" s="269"/>
      <c r="DO17" s="269"/>
      <c r="DP17" s="269"/>
      <c r="DQ17" s="269"/>
      <c r="DR17" s="269"/>
      <c r="DS17" s="269"/>
      <c r="DT17" s="269"/>
      <c r="DU17" s="269"/>
      <c r="DV17" s="269"/>
      <c r="DW17" s="269"/>
    </row>
    <row r="18" spans="1:351" s="268"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c r="DF18" s="269"/>
      <c r="DG18" s="269"/>
      <c r="DH18" s="269"/>
      <c r="DI18" s="269"/>
      <c r="DJ18" s="269"/>
      <c r="DK18" s="269"/>
      <c r="DL18" s="269"/>
      <c r="DM18" s="269"/>
      <c r="DN18" s="269"/>
      <c r="DO18" s="269"/>
      <c r="DP18" s="269"/>
      <c r="DQ18" s="269"/>
      <c r="DR18" s="269"/>
      <c r="DS18" s="269"/>
      <c r="DT18" s="269"/>
      <c r="DU18" s="269"/>
      <c r="DV18" s="269"/>
      <c r="DW18" s="269"/>
    </row>
    <row r="19" spans="1:351" x14ac:dyDescent="0.15">
      <c r="DD19" s="368"/>
      <c r="DE19" s="368"/>
    </row>
    <row r="20" spans="1:351" x14ac:dyDescent="0.15">
      <c r="DD20" s="368"/>
      <c r="DE20" s="368"/>
    </row>
    <row r="21" spans="1:351" ht="17.25"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c r="MM21" s="374"/>
    </row>
    <row r="22" spans="1:351" ht="17.25" x14ac:dyDescent="0.15">
      <c r="B22" s="375"/>
      <c r="MM22" s="374"/>
    </row>
    <row r="23" spans="1:351" x14ac:dyDescent="0.15">
      <c r="B23" s="375"/>
    </row>
    <row r="24" spans="1:351" x14ac:dyDescent="0.15">
      <c r="B24" s="375"/>
    </row>
    <row r="25" spans="1:351" x14ac:dyDescent="0.15">
      <c r="B25" s="375"/>
    </row>
    <row r="26" spans="1:351" x14ac:dyDescent="0.15">
      <c r="B26" s="375"/>
    </row>
    <row r="27" spans="1:351" x14ac:dyDescent="0.15">
      <c r="B27" s="375"/>
    </row>
    <row r="28" spans="1:351" x14ac:dyDescent="0.15">
      <c r="B28" s="375"/>
    </row>
    <row r="29" spans="1:351" x14ac:dyDescent="0.15">
      <c r="B29" s="375"/>
    </row>
    <row r="30" spans="1:351" x14ac:dyDescent="0.15">
      <c r="B30" s="375"/>
    </row>
    <row r="31" spans="1:351" x14ac:dyDescent="0.15">
      <c r="B31" s="375"/>
    </row>
    <row r="32" spans="1:351"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8"/>
    </row>
    <row r="41" spans="2:109" ht="17.25" x14ac:dyDescent="0.15">
      <c r="B41" s="381" t="s">
        <v>579</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5"/>
      <c r="G42" s="382"/>
      <c r="I42" s="383"/>
      <c r="J42" s="383"/>
      <c r="K42" s="383"/>
      <c r="AM42" s="382"/>
      <c r="AN42" s="382" t="s">
        <v>580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6" t="s">
        <v>581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5"/>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5"/>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5"/>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5"/>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8" t="s">
        <v>582</v>
      </c>
    </row>
    <row r="50" spans="1:109" x14ac:dyDescent="0.15">
      <c r="B50" s="375"/>
      <c r="G50" s="1279"/>
      <c r="H50" s="1279"/>
      <c r="I50" s="1279"/>
      <c r="J50" s="1279"/>
      <c r="K50" s="385"/>
      <c r="L50" s="385"/>
      <c r="M50" s="386"/>
      <c r="N50" s="386"/>
      <c r="AN50" s="1282"/>
      <c r="AO50" s="1283"/>
      <c r="AP50" s="1283"/>
      <c r="AQ50" s="1283"/>
      <c r="AR50" s="1283"/>
      <c r="AS50" s="1283"/>
      <c r="AT50" s="1283"/>
      <c r="AU50" s="1283"/>
      <c r="AV50" s="1283"/>
      <c r="AW50" s="1283"/>
      <c r="AX50" s="1283"/>
      <c r="AY50" s="1283"/>
      <c r="AZ50" s="1283"/>
      <c r="BA50" s="1283"/>
      <c r="BB50" s="1283"/>
      <c r="BC50" s="1283"/>
      <c r="BD50" s="1283"/>
      <c r="BE50" s="1283"/>
      <c r="BF50" s="1283"/>
      <c r="BG50" s="1283"/>
      <c r="BH50" s="1283"/>
      <c r="BI50" s="1283"/>
      <c r="BJ50" s="1283"/>
      <c r="BK50" s="1283"/>
      <c r="BL50" s="1283"/>
      <c r="BM50" s="1283"/>
      <c r="BN50" s="1283"/>
      <c r="BO50" s="1284"/>
      <c r="BP50" s="1278" t="s">
        <v>547</v>
      </c>
      <c r="BQ50" s="1278"/>
      <c r="BR50" s="1278"/>
      <c r="BS50" s="1278"/>
      <c r="BT50" s="1278"/>
      <c r="BU50" s="1278"/>
      <c r="BV50" s="1278"/>
      <c r="BW50" s="1278"/>
      <c r="BX50" s="1278" t="s">
        <v>548</v>
      </c>
      <c r="BY50" s="1278"/>
      <c r="BZ50" s="1278"/>
      <c r="CA50" s="1278"/>
      <c r="CB50" s="1278"/>
      <c r="CC50" s="1278"/>
      <c r="CD50" s="1278"/>
      <c r="CE50" s="1278"/>
      <c r="CF50" s="1278" t="s">
        <v>549</v>
      </c>
      <c r="CG50" s="1278"/>
      <c r="CH50" s="1278"/>
      <c r="CI50" s="1278"/>
      <c r="CJ50" s="1278"/>
      <c r="CK50" s="1278"/>
      <c r="CL50" s="1278"/>
      <c r="CM50" s="1278"/>
      <c r="CN50" s="1278" t="s">
        <v>550</v>
      </c>
      <c r="CO50" s="1278"/>
      <c r="CP50" s="1278"/>
      <c r="CQ50" s="1278"/>
      <c r="CR50" s="1278"/>
      <c r="CS50" s="1278"/>
      <c r="CT50" s="1278"/>
      <c r="CU50" s="1278"/>
      <c r="CV50" s="1278" t="s">
        <v>551</v>
      </c>
      <c r="CW50" s="1278"/>
      <c r="CX50" s="1278"/>
      <c r="CY50" s="1278"/>
      <c r="CZ50" s="1278"/>
      <c r="DA50" s="1278"/>
      <c r="DB50" s="1278"/>
      <c r="DC50" s="1278"/>
    </row>
    <row r="51" spans="1:109" ht="13.5" customHeight="1" x14ac:dyDescent="0.15">
      <c r="B51" s="375"/>
      <c r="G51" s="1281"/>
      <c r="H51" s="1281"/>
      <c r="I51" s="1295"/>
      <c r="J51" s="1295"/>
      <c r="K51" s="1280"/>
      <c r="L51" s="1280"/>
      <c r="M51" s="1280"/>
      <c r="N51" s="1280"/>
      <c r="AM51" s="384"/>
      <c r="AN51" s="1276" t="s">
        <v>583</v>
      </c>
      <c r="AO51" s="1276"/>
      <c r="AP51" s="1276"/>
      <c r="AQ51" s="1276"/>
      <c r="AR51" s="1276"/>
      <c r="AS51" s="1276"/>
      <c r="AT51" s="1276"/>
      <c r="AU51" s="1276"/>
      <c r="AV51" s="1276"/>
      <c r="AW51" s="1276"/>
      <c r="AX51" s="1276"/>
      <c r="AY51" s="1276"/>
      <c r="AZ51" s="1276"/>
      <c r="BA51" s="1276"/>
      <c r="BB51" s="1276" t="s">
        <v>584</v>
      </c>
      <c r="BC51" s="1276"/>
      <c r="BD51" s="1276"/>
      <c r="BE51" s="1276"/>
      <c r="BF51" s="1276"/>
      <c r="BG51" s="1276"/>
      <c r="BH51" s="1276"/>
      <c r="BI51" s="1276"/>
      <c r="BJ51" s="1276"/>
      <c r="BK51" s="1276"/>
      <c r="BL51" s="1276"/>
      <c r="BM51" s="1276"/>
      <c r="BN51" s="1276"/>
      <c r="BO51" s="1276"/>
      <c r="BP51" s="1285"/>
      <c r="BQ51" s="1273"/>
      <c r="BR51" s="1273"/>
      <c r="BS51" s="1273"/>
      <c r="BT51" s="1273"/>
      <c r="BU51" s="1273"/>
      <c r="BV51" s="1273"/>
      <c r="BW51" s="1273"/>
      <c r="BX51" s="1285"/>
      <c r="BY51" s="1273"/>
      <c r="BZ51" s="1273"/>
      <c r="CA51" s="1273"/>
      <c r="CB51" s="1273"/>
      <c r="CC51" s="1273"/>
      <c r="CD51" s="1273"/>
      <c r="CE51" s="1273"/>
      <c r="CF51" s="1285"/>
      <c r="CG51" s="1273"/>
      <c r="CH51" s="1273"/>
      <c r="CI51" s="1273"/>
      <c r="CJ51" s="1273"/>
      <c r="CK51" s="1273"/>
      <c r="CL51" s="1273"/>
      <c r="CM51" s="1273"/>
      <c r="CN51" s="1273"/>
      <c r="CO51" s="1273"/>
      <c r="CP51" s="1273"/>
      <c r="CQ51" s="1273"/>
      <c r="CR51" s="1273"/>
      <c r="CS51" s="1273"/>
      <c r="CT51" s="1273"/>
      <c r="CU51" s="1273"/>
      <c r="CV51" s="1285"/>
      <c r="CW51" s="1273"/>
      <c r="CX51" s="1273"/>
      <c r="CY51" s="1273"/>
      <c r="CZ51" s="1273"/>
      <c r="DA51" s="1273"/>
      <c r="DB51" s="1273"/>
      <c r="DC51" s="1273"/>
    </row>
    <row r="52" spans="1:109" x14ac:dyDescent="0.15">
      <c r="B52" s="375"/>
      <c r="G52" s="1281"/>
      <c r="H52" s="1281"/>
      <c r="I52" s="1295"/>
      <c r="J52" s="1295"/>
      <c r="K52" s="1280"/>
      <c r="L52" s="1280"/>
      <c r="M52" s="1280"/>
      <c r="N52" s="1280"/>
      <c r="AM52" s="384"/>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3"/>
      <c r="BQ52" s="1273"/>
      <c r="BR52" s="1273"/>
      <c r="BS52" s="1273"/>
      <c r="BT52" s="1273"/>
      <c r="BU52" s="1273"/>
      <c r="BV52" s="1273"/>
      <c r="BW52" s="1273"/>
      <c r="BX52" s="1273"/>
      <c r="BY52" s="1273"/>
      <c r="BZ52" s="1273"/>
      <c r="CA52" s="1273"/>
      <c r="CB52" s="1273"/>
      <c r="CC52" s="1273"/>
      <c r="CD52" s="1273"/>
      <c r="CE52" s="1273"/>
      <c r="CF52" s="1273"/>
      <c r="CG52" s="1273"/>
      <c r="CH52" s="1273"/>
      <c r="CI52" s="1273"/>
      <c r="CJ52" s="1273"/>
      <c r="CK52" s="1273"/>
      <c r="CL52" s="1273"/>
      <c r="CM52" s="1273"/>
      <c r="CN52" s="1273"/>
      <c r="CO52" s="1273"/>
      <c r="CP52" s="1273"/>
      <c r="CQ52" s="1273"/>
      <c r="CR52" s="1273"/>
      <c r="CS52" s="1273"/>
      <c r="CT52" s="1273"/>
      <c r="CU52" s="1273"/>
      <c r="CV52" s="1273"/>
      <c r="CW52" s="1273"/>
      <c r="CX52" s="1273"/>
      <c r="CY52" s="1273"/>
      <c r="CZ52" s="1273"/>
      <c r="DA52" s="1273"/>
      <c r="DB52" s="1273"/>
      <c r="DC52" s="1273"/>
    </row>
    <row r="53" spans="1:109" x14ac:dyDescent="0.15">
      <c r="A53" s="383"/>
      <c r="B53" s="375"/>
      <c r="G53" s="1281"/>
      <c r="H53" s="1281"/>
      <c r="I53" s="1279"/>
      <c r="J53" s="1279"/>
      <c r="K53" s="1280"/>
      <c r="L53" s="1280"/>
      <c r="M53" s="1280"/>
      <c r="N53" s="1280"/>
      <c r="AM53" s="384"/>
      <c r="AN53" s="1276"/>
      <c r="AO53" s="1276"/>
      <c r="AP53" s="1276"/>
      <c r="AQ53" s="1276"/>
      <c r="AR53" s="1276"/>
      <c r="AS53" s="1276"/>
      <c r="AT53" s="1276"/>
      <c r="AU53" s="1276"/>
      <c r="AV53" s="1276"/>
      <c r="AW53" s="1276"/>
      <c r="AX53" s="1276"/>
      <c r="AY53" s="1276"/>
      <c r="AZ53" s="1276"/>
      <c r="BA53" s="1276"/>
      <c r="BB53" s="1276" t="s">
        <v>585</v>
      </c>
      <c r="BC53" s="1276"/>
      <c r="BD53" s="1276"/>
      <c r="BE53" s="1276"/>
      <c r="BF53" s="1276"/>
      <c r="BG53" s="1276"/>
      <c r="BH53" s="1276"/>
      <c r="BI53" s="1276"/>
      <c r="BJ53" s="1276"/>
      <c r="BK53" s="1276"/>
      <c r="BL53" s="1276"/>
      <c r="BM53" s="1276"/>
      <c r="BN53" s="1276"/>
      <c r="BO53" s="1276"/>
      <c r="BP53" s="1285"/>
      <c r="BQ53" s="1273"/>
      <c r="BR53" s="1273"/>
      <c r="BS53" s="1273"/>
      <c r="BT53" s="1273"/>
      <c r="BU53" s="1273"/>
      <c r="BV53" s="1273"/>
      <c r="BW53" s="1273"/>
      <c r="BX53" s="1285"/>
      <c r="BY53" s="1273"/>
      <c r="BZ53" s="1273"/>
      <c r="CA53" s="1273"/>
      <c r="CB53" s="1273"/>
      <c r="CC53" s="1273"/>
      <c r="CD53" s="1273"/>
      <c r="CE53" s="1273"/>
      <c r="CF53" s="1285"/>
      <c r="CG53" s="1273"/>
      <c r="CH53" s="1273"/>
      <c r="CI53" s="1273"/>
      <c r="CJ53" s="1273"/>
      <c r="CK53" s="1273"/>
      <c r="CL53" s="1273"/>
      <c r="CM53" s="1273"/>
      <c r="CN53" s="1273">
        <v>71.5</v>
      </c>
      <c r="CO53" s="1273"/>
      <c r="CP53" s="1273"/>
      <c r="CQ53" s="1273"/>
      <c r="CR53" s="1273"/>
      <c r="CS53" s="1273"/>
      <c r="CT53" s="1273"/>
      <c r="CU53" s="1273"/>
      <c r="CV53" s="1285"/>
      <c r="CW53" s="1273"/>
      <c r="CX53" s="1273"/>
      <c r="CY53" s="1273"/>
      <c r="CZ53" s="1273"/>
      <c r="DA53" s="1273"/>
      <c r="DB53" s="1273"/>
      <c r="DC53" s="1273"/>
    </row>
    <row r="54" spans="1:109" x14ac:dyDescent="0.15">
      <c r="A54" s="383"/>
      <c r="B54" s="375"/>
      <c r="G54" s="1281"/>
      <c r="H54" s="1281"/>
      <c r="I54" s="1279"/>
      <c r="J54" s="1279"/>
      <c r="K54" s="1280"/>
      <c r="L54" s="1280"/>
      <c r="M54" s="1280"/>
      <c r="N54" s="1280"/>
      <c r="AM54" s="384"/>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3"/>
      <c r="BQ54" s="1273"/>
      <c r="BR54" s="1273"/>
      <c r="BS54" s="1273"/>
      <c r="BT54" s="1273"/>
      <c r="BU54" s="1273"/>
      <c r="BV54" s="1273"/>
      <c r="BW54" s="1273"/>
      <c r="BX54" s="1273"/>
      <c r="BY54" s="1273"/>
      <c r="BZ54" s="1273"/>
      <c r="CA54" s="1273"/>
      <c r="CB54" s="1273"/>
      <c r="CC54" s="1273"/>
      <c r="CD54" s="1273"/>
      <c r="CE54" s="1273"/>
      <c r="CF54" s="1273"/>
      <c r="CG54" s="1273"/>
      <c r="CH54" s="1273"/>
      <c r="CI54" s="1273"/>
      <c r="CJ54" s="1273"/>
      <c r="CK54" s="1273"/>
      <c r="CL54" s="1273"/>
      <c r="CM54" s="1273"/>
      <c r="CN54" s="1273"/>
      <c r="CO54" s="1273"/>
      <c r="CP54" s="1273"/>
      <c r="CQ54" s="1273"/>
      <c r="CR54" s="1273"/>
      <c r="CS54" s="1273"/>
      <c r="CT54" s="1273"/>
      <c r="CU54" s="1273"/>
      <c r="CV54" s="1273"/>
      <c r="CW54" s="1273"/>
      <c r="CX54" s="1273"/>
      <c r="CY54" s="1273"/>
      <c r="CZ54" s="1273"/>
      <c r="DA54" s="1273"/>
      <c r="DB54" s="1273"/>
      <c r="DC54" s="1273"/>
    </row>
    <row r="55" spans="1:109" x14ac:dyDescent="0.15">
      <c r="A55" s="383"/>
      <c r="B55" s="375"/>
      <c r="G55" s="1279"/>
      <c r="H55" s="1279"/>
      <c r="I55" s="1279"/>
      <c r="J55" s="1279"/>
      <c r="K55" s="1280"/>
      <c r="L55" s="1280"/>
      <c r="M55" s="1280"/>
      <c r="N55" s="1280"/>
      <c r="AN55" s="1278" t="s">
        <v>586</v>
      </c>
      <c r="AO55" s="1278"/>
      <c r="AP55" s="1278"/>
      <c r="AQ55" s="1278"/>
      <c r="AR55" s="1278"/>
      <c r="AS55" s="1278"/>
      <c r="AT55" s="1278"/>
      <c r="AU55" s="1278"/>
      <c r="AV55" s="1278"/>
      <c r="AW55" s="1278"/>
      <c r="AX55" s="1278"/>
      <c r="AY55" s="1278"/>
      <c r="AZ55" s="1278"/>
      <c r="BA55" s="1278"/>
      <c r="BB55" s="1276" t="s">
        <v>584</v>
      </c>
      <c r="BC55" s="1276"/>
      <c r="BD55" s="1276"/>
      <c r="BE55" s="1276"/>
      <c r="BF55" s="1276"/>
      <c r="BG55" s="1276"/>
      <c r="BH55" s="1276"/>
      <c r="BI55" s="1276"/>
      <c r="BJ55" s="1276"/>
      <c r="BK55" s="1276"/>
      <c r="BL55" s="1276"/>
      <c r="BM55" s="1276"/>
      <c r="BN55" s="1276"/>
      <c r="BO55" s="1276"/>
      <c r="BP55" s="1285"/>
      <c r="BQ55" s="1273"/>
      <c r="BR55" s="1273"/>
      <c r="BS55" s="1273"/>
      <c r="BT55" s="1273"/>
      <c r="BU55" s="1273"/>
      <c r="BV55" s="1273"/>
      <c r="BW55" s="1273"/>
      <c r="BX55" s="1285"/>
      <c r="BY55" s="1273"/>
      <c r="BZ55" s="1273"/>
      <c r="CA55" s="1273"/>
      <c r="CB55" s="1273"/>
      <c r="CC55" s="1273"/>
      <c r="CD55" s="1273"/>
      <c r="CE55" s="1273"/>
      <c r="CF55" s="1285"/>
      <c r="CG55" s="1273"/>
      <c r="CH55" s="1273"/>
      <c r="CI55" s="1273"/>
      <c r="CJ55" s="1273"/>
      <c r="CK55" s="1273"/>
      <c r="CL55" s="1273"/>
      <c r="CM55" s="1273"/>
      <c r="CN55" s="1273">
        <v>0</v>
      </c>
      <c r="CO55" s="1273"/>
      <c r="CP55" s="1273"/>
      <c r="CQ55" s="1273"/>
      <c r="CR55" s="1273"/>
      <c r="CS55" s="1273"/>
      <c r="CT55" s="1273"/>
      <c r="CU55" s="1273"/>
      <c r="CV55" s="1285"/>
      <c r="CW55" s="1273"/>
      <c r="CX55" s="1273"/>
      <c r="CY55" s="1273"/>
      <c r="CZ55" s="1273"/>
      <c r="DA55" s="1273"/>
      <c r="DB55" s="1273"/>
      <c r="DC55" s="1273"/>
    </row>
    <row r="56" spans="1:109" x14ac:dyDescent="0.15">
      <c r="A56" s="383"/>
      <c r="B56" s="375"/>
      <c r="G56" s="1279"/>
      <c r="H56" s="1279"/>
      <c r="I56" s="1279"/>
      <c r="J56" s="1279"/>
      <c r="K56" s="1280"/>
      <c r="L56" s="1280"/>
      <c r="M56" s="1280"/>
      <c r="N56" s="1280"/>
      <c r="AN56" s="1278"/>
      <c r="AO56" s="1278"/>
      <c r="AP56" s="1278"/>
      <c r="AQ56" s="1278"/>
      <c r="AR56" s="1278"/>
      <c r="AS56" s="1278"/>
      <c r="AT56" s="1278"/>
      <c r="AU56" s="1278"/>
      <c r="AV56" s="1278"/>
      <c r="AW56" s="1278"/>
      <c r="AX56" s="1278"/>
      <c r="AY56" s="1278"/>
      <c r="AZ56" s="1278"/>
      <c r="BA56" s="1278"/>
      <c r="BB56" s="1276"/>
      <c r="BC56" s="1276"/>
      <c r="BD56" s="1276"/>
      <c r="BE56" s="1276"/>
      <c r="BF56" s="1276"/>
      <c r="BG56" s="1276"/>
      <c r="BH56" s="1276"/>
      <c r="BI56" s="1276"/>
      <c r="BJ56" s="1276"/>
      <c r="BK56" s="1276"/>
      <c r="BL56" s="1276"/>
      <c r="BM56" s="1276"/>
      <c r="BN56" s="1276"/>
      <c r="BO56" s="1276"/>
      <c r="BP56" s="1273"/>
      <c r="BQ56" s="1273"/>
      <c r="BR56" s="1273"/>
      <c r="BS56" s="1273"/>
      <c r="BT56" s="1273"/>
      <c r="BU56" s="1273"/>
      <c r="BV56" s="1273"/>
      <c r="BW56" s="1273"/>
      <c r="BX56" s="1273"/>
      <c r="BY56" s="1273"/>
      <c r="BZ56" s="1273"/>
      <c r="CA56" s="1273"/>
      <c r="CB56" s="1273"/>
      <c r="CC56" s="1273"/>
      <c r="CD56" s="1273"/>
      <c r="CE56" s="1273"/>
      <c r="CF56" s="1273"/>
      <c r="CG56" s="1273"/>
      <c r="CH56" s="1273"/>
      <c r="CI56" s="1273"/>
      <c r="CJ56" s="1273"/>
      <c r="CK56" s="1273"/>
      <c r="CL56" s="1273"/>
      <c r="CM56" s="1273"/>
      <c r="CN56" s="1273"/>
      <c r="CO56" s="1273"/>
      <c r="CP56" s="1273"/>
      <c r="CQ56" s="1273"/>
      <c r="CR56" s="1273"/>
      <c r="CS56" s="1273"/>
      <c r="CT56" s="1273"/>
      <c r="CU56" s="1273"/>
      <c r="CV56" s="1273"/>
      <c r="CW56" s="1273"/>
      <c r="CX56" s="1273"/>
      <c r="CY56" s="1273"/>
      <c r="CZ56" s="1273"/>
      <c r="DA56" s="1273"/>
      <c r="DB56" s="1273"/>
      <c r="DC56" s="1273"/>
    </row>
    <row r="57" spans="1:109" s="383" customFormat="1" x14ac:dyDescent="0.15">
      <c r="B57" s="387"/>
      <c r="G57" s="1279"/>
      <c r="H57" s="1279"/>
      <c r="I57" s="1274"/>
      <c r="J57" s="1274"/>
      <c r="K57" s="1280"/>
      <c r="L57" s="1280"/>
      <c r="M57" s="1280"/>
      <c r="N57" s="1280"/>
      <c r="AM57" s="368"/>
      <c r="AN57" s="1278"/>
      <c r="AO57" s="1278"/>
      <c r="AP57" s="1278"/>
      <c r="AQ57" s="1278"/>
      <c r="AR57" s="1278"/>
      <c r="AS57" s="1278"/>
      <c r="AT57" s="1278"/>
      <c r="AU57" s="1278"/>
      <c r="AV57" s="1278"/>
      <c r="AW57" s="1278"/>
      <c r="AX57" s="1278"/>
      <c r="AY57" s="1278"/>
      <c r="AZ57" s="1278"/>
      <c r="BA57" s="1278"/>
      <c r="BB57" s="1276" t="s">
        <v>585</v>
      </c>
      <c r="BC57" s="1276"/>
      <c r="BD57" s="1276"/>
      <c r="BE57" s="1276"/>
      <c r="BF57" s="1276"/>
      <c r="BG57" s="1276"/>
      <c r="BH57" s="1276"/>
      <c r="BI57" s="1276"/>
      <c r="BJ57" s="1276"/>
      <c r="BK57" s="1276"/>
      <c r="BL57" s="1276"/>
      <c r="BM57" s="1276"/>
      <c r="BN57" s="1276"/>
      <c r="BO57" s="1276"/>
      <c r="BP57" s="1285"/>
      <c r="BQ57" s="1273"/>
      <c r="BR57" s="1273"/>
      <c r="BS57" s="1273"/>
      <c r="BT57" s="1273"/>
      <c r="BU57" s="1273"/>
      <c r="BV57" s="1273"/>
      <c r="BW57" s="1273"/>
      <c r="BX57" s="1285"/>
      <c r="BY57" s="1273"/>
      <c r="BZ57" s="1273"/>
      <c r="CA57" s="1273"/>
      <c r="CB57" s="1273"/>
      <c r="CC57" s="1273"/>
      <c r="CD57" s="1273"/>
      <c r="CE57" s="1273"/>
      <c r="CF57" s="1285"/>
      <c r="CG57" s="1273"/>
      <c r="CH57" s="1273"/>
      <c r="CI57" s="1273"/>
      <c r="CJ57" s="1273"/>
      <c r="CK57" s="1273"/>
      <c r="CL57" s="1273"/>
      <c r="CM57" s="1273"/>
      <c r="CN57" s="1273">
        <v>57.9</v>
      </c>
      <c r="CO57" s="1273"/>
      <c r="CP57" s="1273"/>
      <c r="CQ57" s="1273"/>
      <c r="CR57" s="1273"/>
      <c r="CS57" s="1273"/>
      <c r="CT57" s="1273"/>
      <c r="CU57" s="1273"/>
      <c r="CV57" s="1285"/>
      <c r="CW57" s="1273"/>
      <c r="CX57" s="1273"/>
      <c r="CY57" s="1273"/>
      <c r="CZ57" s="1273"/>
      <c r="DA57" s="1273"/>
      <c r="DB57" s="1273"/>
      <c r="DC57" s="1273"/>
      <c r="DD57" s="388"/>
      <c r="DE57" s="387"/>
    </row>
    <row r="58" spans="1:109" s="383" customFormat="1" x14ac:dyDescent="0.15">
      <c r="A58" s="368"/>
      <c r="B58" s="387"/>
      <c r="G58" s="1279"/>
      <c r="H58" s="1279"/>
      <c r="I58" s="1274"/>
      <c r="J58" s="1274"/>
      <c r="K58" s="1280"/>
      <c r="L58" s="1280"/>
      <c r="M58" s="1280"/>
      <c r="N58" s="1280"/>
      <c r="AM58" s="368"/>
      <c r="AN58" s="1278"/>
      <c r="AO58" s="1278"/>
      <c r="AP58" s="1278"/>
      <c r="AQ58" s="1278"/>
      <c r="AR58" s="1278"/>
      <c r="AS58" s="1278"/>
      <c r="AT58" s="1278"/>
      <c r="AU58" s="1278"/>
      <c r="AV58" s="1278"/>
      <c r="AW58" s="1278"/>
      <c r="AX58" s="1278"/>
      <c r="AY58" s="1278"/>
      <c r="AZ58" s="1278"/>
      <c r="BA58" s="1278"/>
      <c r="BB58" s="1276"/>
      <c r="BC58" s="1276"/>
      <c r="BD58" s="1276"/>
      <c r="BE58" s="1276"/>
      <c r="BF58" s="1276"/>
      <c r="BG58" s="1276"/>
      <c r="BH58" s="1276"/>
      <c r="BI58" s="1276"/>
      <c r="BJ58" s="1276"/>
      <c r="BK58" s="1276"/>
      <c r="BL58" s="1276"/>
      <c r="BM58" s="1276"/>
      <c r="BN58" s="1276"/>
      <c r="BO58" s="1276"/>
      <c r="BP58" s="1273"/>
      <c r="BQ58" s="1273"/>
      <c r="BR58" s="1273"/>
      <c r="BS58" s="1273"/>
      <c r="BT58" s="1273"/>
      <c r="BU58" s="1273"/>
      <c r="BV58" s="1273"/>
      <c r="BW58" s="1273"/>
      <c r="BX58" s="1273"/>
      <c r="BY58" s="1273"/>
      <c r="BZ58" s="1273"/>
      <c r="CA58" s="1273"/>
      <c r="CB58" s="1273"/>
      <c r="CC58" s="1273"/>
      <c r="CD58" s="1273"/>
      <c r="CE58" s="1273"/>
      <c r="CF58" s="1273"/>
      <c r="CG58" s="1273"/>
      <c r="CH58" s="1273"/>
      <c r="CI58" s="1273"/>
      <c r="CJ58" s="1273"/>
      <c r="CK58" s="1273"/>
      <c r="CL58" s="1273"/>
      <c r="CM58" s="1273"/>
      <c r="CN58" s="1273"/>
      <c r="CO58" s="1273"/>
      <c r="CP58" s="1273"/>
      <c r="CQ58" s="1273"/>
      <c r="CR58" s="1273"/>
      <c r="CS58" s="1273"/>
      <c r="CT58" s="1273"/>
      <c r="CU58" s="1273"/>
      <c r="CV58" s="1273"/>
      <c r="CW58" s="1273"/>
      <c r="CX58" s="1273"/>
      <c r="CY58" s="1273"/>
      <c r="CZ58" s="1273"/>
      <c r="DA58" s="1273"/>
      <c r="DB58" s="1273"/>
      <c r="DC58" s="1273"/>
      <c r="DD58" s="388"/>
      <c r="DE58" s="387"/>
    </row>
    <row r="59" spans="1:109" s="383" customFormat="1" x14ac:dyDescent="0.15">
      <c r="A59" s="368"/>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8"/>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8"/>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8"/>
    </row>
    <row r="63" spans="1:109" ht="17.25" x14ac:dyDescent="0.15">
      <c r="B63" s="394" t="s">
        <v>587</v>
      </c>
    </row>
    <row r="64" spans="1:109" x14ac:dyDescent="0.15">
      <c r="B64" s="375"/>
      <c r="G64" s="382"/>
      <c r="I64" s="395"/>
      <c r="J64" s="395"/>
      <c r="K64" s="395"/>
      <c r="L64" s="395"/>
      <c r="M64" s="395"/>
      <c r="N64" s="396"/>
      <c r="AM64" s="382"/>
      <c r="AN64" s="382" t="s">
        <v>580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6" t="s">
        <v>588</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5"/>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5"/>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5"/>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5"/>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8" t="s">
        <v>582</v>
      </c>
    </row>
    <row r="72" spans="2:107" x14ac:dyDescent="0.15">
      <c r="B72" s="375"/>
      <c r="G72" s="1279"/>
      <c r="H72" s="1279"/>
      <c r="I72" s="1279"/>
      <c r="J72" s="1279"/>
      <c r="K72" s="385"/>
      <c r="L72" s="385"/>
      <c r="M72" s="386"/>
      <c r="N72" s="386"/>
      <c r="AN72" s="1282"/>
      <c r="AO72" s="1283"/>
      <c r="AP72" s="1283"/>
      <c r="AQ72" s="1283"/>
      <c r="AR72" s="1283"/>
      <c r="AS72" s="1283"/>
      <c r="AT72" s="1283"/>
      <c r="AU72" s="1283"/>
      <c r="AV72" s="1283"/>
      <c r="AW72" s="1283"/>
      <c r="AX72" s="1283"/>
      <c r="AY72" s="1283"/>
      <c r="AZ72" s="1283"/>
      <c r="BA72" s="1283"/>
      <c r="BB72" s="1283"/>
      <c r="BC72" s="1283"/>
      <c r="BD72" s="1283"/>
      <c r="BE72" s="1283"/>
      <c r="BF72" s="1283"/>
      <c r="BG72" s="1283"/>
      <c r="BH72" s="1283"/>
      <c r="BI72" s="1283"/>
      <c r="BJ72" s="1283"/>
      <c r="BK72" s="1283"/>
      <c r="BL72" s="1283"/>
      <c r="BM72" s="1283"/>
      <c r="BN72" s="1283"/>
      <c r="BO72" s="1284"/>
      <c r="BP72" s="1278" t="s">
        <v>547</v>
      </c>
      <c r="BQ72" s="1278"/>
      <c r="BR72" s="1278"/>
      <c r="BS72" s="1278"/>
      <c r="BT72" s="1278"/>
      <c r="BU72" s="1278"/>
      <c r="BV72" s="1278"/>
      <c r="BW72" s="1278"/>
      <c r="BX72" s="1278" t="s">
        <v>548</v>
      </c>
      <c r="BY72" s="1278"/>
      <c r="BZ72" s="1278"/>
      <c r="CA72" s="1278"/>
      <c r="CB72" s="1278"/>
      <c r="CC72" s="1278"/>
      <c r="CD72" s="1278"/>
      <c r="CE72" s="1278"/>
      <c r="CF72" s="1278" t="s">
        <v>549</v>
      </c>
      <c r="CG72" s="1278"/>
      <c r="CH72" s="1278"/>
      <c r="CI72" s="1278"/>
      <c r="CJ72" s="1278"/>
      <c r="CK72" s="1278"/>
      <c r="CL72" s="1278"/>
      <c r="CM72" s="1278"/>
      <c r="CN72" s="1278" t="s">
        <v>550</v>
      </c>
      <c r="CO72" s="1278"/>
      <c r="CP72" s="1278"/>
      <c r="CQ72" s="1278"/>
      <c r="CR72" s="1278"/>
      <c r="CS72" s="1278"/>
      <c r="CT72" s="1278"/>
      <c r="CU72" s="1278"/>
      <c r="CV72" s="1278" t="s">
        <v>551</v>
      </c>
      <c r="CW72" s="1278"/>
      <c r="CX72" s="1278"/>
      <c r="CY72" s="1278"/>
      <c r="CZ72" s="1278"/>
      <c r="DA72" s="1278"/>
      <c r="DB72" s="1278"/>
      <c r="DC72" s="1278"/>
    </row>
    <row r="73" spans="2:107" x14ac:dyDescent="0.15">
      <c r="B73" s="375"/>
      <c r="G73" s="1281"/>
      <c r="H73" s="1281"/>
      <c r="I73" s="1281"/>
      <c r="J73" s="1281"/>
      <c r="K73" s="1277"/>
      <c r="L73" s="1277"/>
      <c r="M73" s="1277"/>
      <c r="N73" s="1277"/>
      <c r="AM73" s="384"/>
      <c r="AN73" s="1276" t="s">
        <v>583</v>
      </c>
      <c r="AO73" s="1276"/>
      <c r="AP73" s="1276"/>
      <c r="AQ73" s="1276"/>
      <c r="AR73" s="1276"/>
      <c r="AS73" s="1276"/>
      <c r="AT73" s="1276"/>
      <c r="AU73" s="1276"/>
      <c r="AV73" s="1276"/>
      <c r="AW73" s="1276"/>
      <c r="AX73" s="1276"/>
      <c r="AY73" s="1276"/>
      <c r="AZ73" s="1276"/>
      <c r="BA73" s="1276"/>
      <c r="BB73" s="1276" t="s">
        <v>584</v>
      </c>
      <c r="BC73" s="1276"/>
      <c r="BD73" s="1276"/>
      <c r="BE73" s="1276"/>
      <c r="BF73" s="1276"/>
      <c r="BG73" s="1276"/>
      <c r="BH73" s="1276"/>
      <c r="BI73" s="1276"/>
      <c r="BJ73" s="1276"/>
      <c r="BK73" s="1276"/>
      <c r="BL73" s="1276"/>
      <c r="BM73" s="1276"/>
      <c r="BN73" s="1276"/>
      <c r="BO73" s="1276"/>
      <c r="BP73" s="1273"/>
      <c r="BQ73" s="1273"/>
      <c r="BR73" s="1273"/>
      <c r="BS73" s="1273"/>
      <c r="BT73" s="1273"/>
      <c r="BU73" s="1273"/>
      <c r="BV73" s="1273"/>
      <c r="BW73" s="1273"/>
      <c r="BX73" s="1273"/>
      <c r="BY73" s="1273"/>
      <c r="BZ73" s="1273"/>
      <c r="CA73" s="1273"/>
      <c r="CB73" s="1273"/>
      <c r="CC73" s="1273"/>
      <c r="CD73" s="1273"/>
      <c r="CE73" s="1273"/>
      <c r="CF73" s="1273"/>
      <c r="CG73" s="1273"/>
      <c r="CH73" s="1273"/>
      <c r="CI73" s="1273"/>
      <c r="CJ73" s="1273"/>
      <c r="CK73" s="1273"/>
      <c r="CL73" s="1273"/>
      <c r="CM73" s="1273"/>
      <c r="CN73" s="1273"/>
      <c r="CO73" s="1273"/>
      <c r="CP73" s="1273"/>
      <c r="CQ73" s="1273"/>
      <c r="CR73" s="1273"/>
      <c r="CS73" s="1273"/>
      <c r="CT73" s="1273"/>
      <c r="CU73" s="1273"/>
      <c r="CV73" s="1273"/>
      <c r="CW73" s="1273"/>
      <c r="CX73" s="1273"/>
      <c r="CY73" s="1273"/>
      <c r="CZ73" s="1273"/>
      <c r="DA73" s="1273"/>
      <c r="DB73" s="1273"/>
      <c r="DC73" s="1273"/>
    </row>
    <row r="74" spans="2:107" x14ac:dyDescent="0.15">
      <c r="B74" s="375"/>
      <c r="G74" s="1281"/>
      <c r="H74" s="1281"/>
      <c r="I74" s="1281"/>
      <c r="J74" s="1281"/>
      <c r="K74" s="1277"/>
      <c r="L74" s="1277"/>
      <c r="M74" s="1277"/>
      <c r="N74" s="1277"/>
      <c r="AM74" s="384"/>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3"/>
      <c r="BQ74" s="1273"/>
      <c r="BR74" s="1273"/>
      <c r="BS74" s="1273"/>
      <c r="BT74" s="1273"/>
      <c r="BU74" s="1273"/>
      <c r="BV74" s="1273"/>
      <c r="BW74" s="1273"/>
      <c r="BX74" s="1273"/>
      <c r="BY74" s="1273"/>
      <c r="BZ74" s="1273"/>
      <c r="CA74" s="1273"/>
      <c r="CB74" s="1273"/>
      <c r="CC74" s="1273"/>
      <c r="CD74" s="1273"/>
      <c r="CE74" s="1273"/>
      <c r="CF74" s="1273"/>
      <c r="CG74" s="1273"/>
      <c r="CH74" s="1273"/>
      <c r="CI74" s="1273"/>
      <c r="CJ74" s="1273"/>
      <c r="CK74" s="1273"/>
      <c r="CL74" s="1273"/>
      <c r="CM74" s="1273"/>
      <c r="CN74" s="1273"/>
      <c r="CO74" s="1273"/>
      <c r="CP74" s="1273"/>
      <c r="CQ74" s="1273"/>
      <c r="CR74" s="1273"/>
      <c r="CS74" s="1273"/>
      <c r="CT74" s="1273"/>
      <c r="CU74" s="1273"/>
      <c r="CV74" s="1273"/>
      <c r="CW74" s="1273"/>
      <c r="CX74" s="1273"/>
      <c r="CY74" s="1273"/>
      <c r="CZ74" s="1273"/>
      <c r="DA74" s="1273"/>
      <c r="DB74" s="1273"/>
      <c r="DC74" s="1273"/>
    </row>
    <row r="75" spans="2:107" x14ac:dyDescent="0.15">
      <c r="B75" s="375"/>
      <c r="G75" s="1281"/>
      <c r="H75" s="1281"/>
      <c r="I75" s="1279"/>
      <c r="J75" s="1279"/>
      <c r="K75" s="1280"/>
      <c r="L75" s="1280"/>
      <c r="M75" s="1280"/>
      <c r="N75" s="1280"/>
      <c r="AM75" s="384"/>
      <c r="AN75" s="1276"/>
      <c r="AO75" s="1276"/>
      <c r="AP75" s="1276"/>
      <c r="AQ75" s="1276"/>
      <c r="AR75" s="1276"/>
      <c r="AS75" s="1276"/>
      <c r="AT75" s="1276"/>
      <c r="AU75" s="1276"/>
      <c r="AV75" s="1276"/>
      <c r="AW75" s="1276"/>
      <c r="AX75" s="1276"/>
      <c r="AY75" s="1276"/>
      <c r="AZ75" s="1276"/>
      <c r="BA75" s="1276"/>
      <c r="BB75" s="1276" t="s">
        <v>589</v>
      </c>
      <c r="BC75" s="1276"/>
      <c r="BD75" s="1276"/>
      <c r="BE75" s="1276"/>
      <c r="BF75" s="1276"/>
      <c r="BG75" s="1276"/>
      <c r="BH75" s="1276"/>
      <c r="BI75" s="1276"/>
      <c r="BJ75" s="1276"/>
      <c r="BK75" s="1276"/>
      <c r="BL75" s="1276"/>
      <c r="BM75" s="1276"/>
      <c r="BN75" s="1276"/>
      <c r="BO75" s="1276"/>
      <c r="BP75" s="1273">
        <v>8.1999999999999993</v>
      </c>
      <c r="BQ75" s="1273"/>
      <c r="BR75" s="1273"/>
      <c r="BS75" s="1273"/>
      <c r="BT75" s="1273"/>
      <c r="BU75" s="1273"/>
      <c r="BV75" s="1273"/>
      <c r="BW75" s="1273"/>
      <c r="BX75" s="1273">
        <v>7.2</v>
      </c>
      <c r="BY75" s="1273"/>
      <c r="BZ75" s="1273"/>
      <c r="CA75" s="1273"/>
      <c r="CB75" s="1273"/>
      <c r="CC75" s="1273"/>
      <c r="CD75" s="1273"/>
      <c r="CE75" s="1273"/>
      <c r="CF75" s="1273">
        <v>6.1</v>
      </c>
      <c r="CG75" s="1273"/>
      <c r="CH75" s="1273"/>
      <c r="CI75" s="1273"/>
      <c r="CJ75" s="1273"/>
      <c r="CK75" s="1273"/>
      <c r="CL75" s="1273"/>
      <c r="CM75" s="1273"/>
      <c r="CN75" s="1273">
        <v>5.2</v>
      </c>
      <c r="CO75" s="1273"/>
      <c r="CP75" s="1273"/>
      <c r="CQ75" s="1273"/>
      <c r="CR75" s="1273"/>
      <c r="CS75" s="1273"/>
      <c r="CT75" s="1273"/>
      <c r="CU75" s="1273"/>
      <c r="CV75" s="1273">
        <v>4.3</v>
      </c>
      <c r="CW75" s="1273"/>
      <c r="CX75" s="1273"/>
      <c r="CY75" s="1273"/>
      <c r="CZ75" s="1273"/>
      <c r="DA75" s="1273"/>
      <c r="DB75" s="1273"/>
      <c r="DC75" s="1273"/>
    </row>
    <row r="76" spans="2:107" x14ac:dyDescent="0.15">
      <c r="B76" s="375"/>
      <c r="G76" s="1281"/>
      <c r="H76" s="1281"/>
      <c r="I76" s="1279"/>
      <c r="J76" s="1279"/>
      <c r="K76" s="1280"/>
      <c r="L76" s="1280"/>
      <c r="M76" s="1280"/>
      <c r="N76" s="1280"/>
      <c r="AM76" s="384"/>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3"/>
      <c r="BQ76" s="1273"/>
      <c r="BR76" s="1273"/>
      <c r="BS76" s="1273"/>
      <c r="BT76" s="1273"/>
      <c r="BU76" s="1273"/>
      <c r="BV76" s="1273"/>
      <c r="BW76" s="1273"/>
      <c r="BX76" s="1273"/>
      <c r="BY76" s="1273"/>
      <c r="BZ76" s="1273"/>
      <c r="CA76" s="1273"/>
      <c r="CB76" s="1273"/>
      <c r="CC76" s="1273"/>
      <c r="CD76" s="1273"/>
      <c r="CE76" s="1273"/>
      <c r="CF76" s="1273"/>
      <c r="CG76" s="1273"/>
      <c r="CH76" s="1273"/>
      <c r="CI76" s="1273"/>
      <c r="CJ76" s="1273"/>
      <c r="CK76" s="1273"/>
      <c r="CL76" s="1273"/>
      <c r="CM76" s="1273"/>
      <c r="CN76" s="1273"/>
      <c r="CO76" s="1273"/>
      <c r="CP76" s="1273"/>
      <c r="CQ76" s="1273"/>
      <c r="CR76" s="1273"/>
      <c r="CS76" s="1273"/>
      <c r="CT76" s="1273"/>
      <c r="CU76" s="1273"/>
      <c r="CV76" s="1273"/>
      <c r="CW76" s="1273"/>
      <c r="CX76" s="1273"/>
      <c r="CY76" s="1273"/>
      <c r="CZ76" s="1273"/>
      <c r="DA76" s="1273"/>
      <c r="DB76" s="1273"/>
      <c r="DC76" s="1273"/>
    </row>
    <row r="77" spans="2:107" x14ac:dyDescent="0.15">
      <c r="B77" s="375"/>
      <c r="G77" s="1279"/>
      <c r="H77" s="1279"/>
      <c r="I77" s="1279"/>
      <c r="J77" s="1279"/>
      <c r="K77" s="1277"/>
      <c r="L77" s="1277"/>
      <c r="M77" s="1277"/>
      <c r="N77" s="1277"/>
      <c r="AN77" s="1278" t="s">
        <v>586</v>
      </c>
      <c r="AO77" s="1278"/>
      <c r="AP77" s="1278"/>
      <c r="AQ77" s="1278"/>
      <c r="AR77" s="1278"/>
      <c r="AS77" s="1278"/>
      <c r="AT77" s="1278"/>
      <c r="AU77" s="1278"/>
      <c r="AV77" s="1278"/>
      <c r="AW77" s="1278"/>
      <c r="AX77" s="1278"/>
      <c r="AY77" s="1278"/>
      <c r="AZ77" s="1278"/>
      <c r="BA77" s="1278"/>
      <c r="BB77" s="1276" t="s">
        <v>584</v>
      </c>
      <c r="BC77" s="1276"/>
      <c r="BD77" s="1276"/>
      <c r="BE77" s="1276"/>
      <c r="BF77" s="1276"/>
      <c r="BG77" s="1276"/>
      <c r="BH77" s="1276"/>
      <c r="BI77" s="1276"/>
      <c r="BJ77" s="1276"/>
      <c r="BK77" s="1276"/>
      <c r="BL77" s="1276"/>
      <c r="BM77" s="1276"/>
      <c r="BN77" s="1276"/>
      <c r="BO77" s="1276"/>
      <c r="BP77" s="1273">
        <v>0</v>
      </c>
      <c r="BQ77" s="1273"/>
      <c r="BR77" s="1273"/>
      <c r="BS77" s="1273"/>
      <c r="BT77" s="1273"/>
      <c r="BU77" s="1273"/>
      <c r="BV77" s="1273"/>
      <c r="BW77" s="1273"/>
      <c r="BX77" s="1273">
        <v>0</v>
      </c>
      <c r="BY77" s="1273"/>
      <c r="BZ77" s="1273"/>
      <c r="CA77" s="1273"/>
      <c r="CB77" s="1273"/>
      <c r="CC77" s="1273"/>
      <c r="CD77" s="1273"/>
      <c r="CE77" s="1273"/>
      <c r="CF77" s="1273">
        <v>0</v>
      </c>
      <c r="CG77" s="1273"/>
      <c r="CH77" s="1273"/>
      <c r="CI77" s="1273"/>
      <c r="CJ77" s="1273"/>
      <c r="CK77" s="1273"/>
      <c r="CL77" s="1273"/>
      <c r="CM77" s="1273"/>
      <c r="CN77" s="1273">
        <v>0</v>
      </c>
      <c r="CO77" s="1273"/>
      <c r="CP77" s="1273"/>
      <c r="CQ77" s="1273"/>
      <c r="CR77" s="1273"/>
      <c r="CS77" s="1273"/>
      <c r="CT77" s="1273"/>
      <c r="CU77" s="1273"/>
      <c r="CV77" s="1273">
        <v>0</v>
      </c>
      <c r="CW77" s="1273"/>
      <c r="CX77" s="1273"/>
      <c r="CY77" s="1273"/>
      <c r="CZ77" s="1273"/>
      <c r="DA77" s="1273"/>
      <c r="DB77" s="1273"/>
      <c r="DC77" s="1273"/>
    </row>
    <row r="78" spans="2:107" x14ac:dyDescent="0.15">
      <c r="B78" s="375"/>
      <c r="G78" s="1279"/>
      <c r="H78" s="1279"/>
      <c r="I78" s="1279"/>
      <c r="J78" s="1279"/>
      <c r="K78" s="1277"/>
      <c r="L78" s="1277"/>
      <c r="M78" s="1277"/>
      <c r="N78" s="1277"/>
      <c r="AN78" s="1278"/>
      <c r="AO78" s="1278"/>
      <c r="AP78" s="1278"/>
      <c r="AQ78" s="1278"/>
      <c r="AR78" s="1278"/>
      <c r="AS78" s="1278"/>
      <c r="AT78" s="1278"/>
      <c r="AU78" s="1278"/>
      <c r="AV78" s="1278"/>
      <c r="AW78" s="1278"/>
      <c r="AX78" s="1278"/>
      <c r="AY78" s="1278"/>
      <c r="AZ78" s="1278"/>
      <c r="BA78" s="1278"/>
      <c r="BB78" s="1276"/>
      <c r="BC78" s="1276"/>
      <c r="BD78" s="1276"/>
      <c r="BE78" s="1276"/>
      <c r="BF78" s="1276"/>
      <c r="BG78" s="1276"/>
      <c r="BH78" s="1276"/>
      <c r="BI78" s="1276"/>
      <c r="BJ78" s="1276"/>
      <c r="BK78" s="1276"/>
      <c r="BL78" s="1276"/>
      <c r="BM78" s="1276"/>
      <c r="BN78" s="1276"/>
      <c r="BO78" s="1276"/>
      <c r="BP78" s="1273"/>
      <c r="BQ78" s="1273"/>
      <c r="BR78" s="1273"/>
      <c r="BS78" s="1273"/>
      <c r="BT78" s="1273"/>
      <c r="BU78" s="1273"/>
      <c r="BV78" s="1273"/>
      <c r="BW78" s="1273"/>
      <c r="BX78" s="1273"/>
      <c r="BY78" s="1273"/>
      <c r="BZ78" s="1273"/>
      <c r="CA78" s="1273"/>
      <c r="CB78" s="1273"/>
      <c r="CC78" s="1273"/>
      <c r="CD78" s="1273"/>
      <c r="CE78" s="1273"/>
      <c r="CF78" s="1273"/>
      <c r="CG78" s="1273"/>
      <c r="CH78" s="1273"/>
      <c r="CI78" s="1273"/>
      <c r="CJ78" s="1273"/>
      <c r="CK78" s="1273"/>
      <c r="CL78" s="1273"/>
      <c r="CM78" s="1273"/>
      <c r="CN78" s="1273"/>
      <c r="CO78" s="1273"/>
      <c r="CP78" s="1273"/>
      <c r="CQ78" s="1273"/>
      <c r="CR78" s="1273"/>
      <c r="CS78" s="1273"/>
      <c r="CT78" s="1273"/>
      <c r="CU78" s="1273"/>
      <c r="CV78" s="1273"/>
      <c r="CW78" s="1273"/>
      <c r="CX78" s="1273"/>
      <c r="CY78" s="1273"/>
      <c r="CZ78" s="1273"/>
      <c r="DA78" s="1273"/>
      <c r="DB78" s="1273"/>
      <c r="DC78" s="1273"/>
    </row>
    <row r="79" spans="2:107" x14ac:dyDescent="0.15">
      <c r="B79" s="375"/>
      <c r="G79" s="1279"/>
      <c r="H79" s="1279"/>
      <c r="I79" s="1274"/>
      <c r="J79" s="1274"/>
      <c r="K79" s="1275"/>
      <c r="L79" s="1275"/>
      <c r="M79" s="1275"/>
      <c r="N79" s="1275"/>
      <c r="AN79" s="1278"/>
      <c r="AO79" s="1278"/>
      <c r="AP79" s="1278"/>
      <c r="AQ79" s="1278"/>
      <c r="AR79" s="1278"/>
      <c r="AS79" s="1278"/>
      <c r="AT79" s="1278"/>
      <c r="AU79" s="1278"/>
      <c r="AV79" s="1278"/>
      <c r="AW79" s="1278"/>
      <c r="AX79" s="1278"/>
      <c r="AY79" s="1278"/>
      <c r="AZ79" s="1278"/>
      <c r="BA79" s="1278"/>
      <c r="BB79" s="1276" t="s">
        <v>589</v>
      </c>
      <c r="BC79" s="1276"/>
      <c r="BD79" s="1276"/>
      <c r="BE79" s="1276"/>
      <c r="BF79" s="1276"/>
      <c r="BG79" s="1276"/>
      <c r="BH79" s="1276"/>
      <c r="BI79" s="1276"/>
      <c r="BJ79" s="1276"/>
      <c r="BK79" s="1276"/>
      <c r="BL79" s="1276"/>
      <c r="BM79" s="1276"/>
      <c r="BN79" s="1276"/>
      <c r="BO79" s="1276"/>
      <c r="BP79" s="1273">
        <v>8.6</v>
      </c>
      <c r="BQ79" s="1273"/>
      <c r="BR79" s="1273"/>
      <c r="BS79" s="1273"/>
      <c r="BT79" s="1273"/>
      <c r="BU79" s="1273"/>
      <c r="BV79" s="1273"/>
      <c r="BW79" s="1273"/>
      <c r="BX79" s="1273">
        <v>7.7</v>
      </c>
      <c r="BY79" s="1273"/>
      <c r="BZ79" s="1273"/>
      <c r="CA79" s="1273"/>
      <c r="CB79" s="1273"/>
      <c r="CC79" s="1273"/>
      <c r="CD79" s="1273"/>
      <c r="CE79" s="1273"/>
      <c r="CF79" s="1273">
        <v>6.4</v>
      </c>
      <c r="CG79" s="1273"/>
      <c r="CH79" s="1273"/>
      <c r="CI79" s="1273"/>
      <c r="CJ79" s="1273"/>
      <c r="CK79" s="1273"/>
      <c r="CL79" s="1273"/>
      <c r="CM79" s="1273"/>
      <c r="CN79" s="1273">
        <v>6.9</v>
      </c>
      <c r="CO79" s="1273"/>
      <c r="CP79" s="1273"/>
      <c r="CQ79" s="1273"/>
      <c r="CR79" s="1273"/>
      <c r="CS79" s="1273"/>
      <c r="CT79" s="1273"/>
      <c r="CU79" s="1273"/>
      <c r="CV79" s="1273">
        <v>7.1</v>
      </c>
      <c r="CW79" s="1273"/>
      <c r="CX79" s="1273"/>
      <c r="CY79" s="1273"/>
      <c r="CZ79" s="1273"/>
      <c r="DA79" s="1273"/>
      <c r="DB79" s="1273"/>
      <c r="DC79" s="1273"/>
    </row>
    <row r="80" spans="2:107" x14ac:dyDescent="0.15">
      <c r="B80" s="375"/>
      <c r="G80" s="1279"/>
      <c r="H80" s="1279"/>
      <c r="I80" s="1274"/>
      <c r="J80" s="1274"/>
      <c r="K80" s="1275"/>
      <c r="L80" s="1275"/>
      <c r="M80" s="1275"/>
      <c r="N80" s="1275"/>
      <c r="AN80" s="1278"/>
      <c r="AO80" s="1278"/>
      <c r="AP80" s="1278"/>
      <c r="AQ80" s="1278"/>
      <c r="AR80" s="1278"/>
      <c r="AS80" s="1278"/>
      <c r="AT80" s="1278"/>
      <c r="AU80" s="1278"/>
      <c r="AV80" s="1278"/>
      <c r="AW80" s="1278"/>
      <c r="AX80" s="1278"/>
      <c r="AY80" s="1278"/>
      <c r="AZ80" s="1278"/>
      <c r="BA80" s="1278"/>
      <c r="BB80" s="1276"/>
      <c r="BC80" s="1276"/>
      <c r="BD80" s="1276"/>
      <c r="BE80" s="1276"/>
      <c r="BF80" s="1276"/>
      <c r="BG80" s="1276"/>
      <c r="BH80" s="1276"/>
      <c r="BI80" s="1276"/>
      <c r="BJ80" s="1276"/>
      <c r="BK80" s="1276"/>
      <c r="BL80" s="1276"/>
      <c r="BM80" s="1276"/>
      <c r="BN80" s="1276"/>
      <c r="BO80" s="1276"/>
      <c r="BP80" s="1273"/>
      <c r="BQ80" s="1273"/>
      <c r="BR80" s="1273"/>
      <c r="BS80" s="1273"/>
      <c r="BT80" s="1273"/>
      <c r="BU80" s="1273"/>
      <c r="BV80" s="1273"/>
      <c r="BW80" s="1273"/>
      <c r="BX80" s="1273"/>
      <c r="BY80" s="1273"/>
      <c r="BZ80" s="1273"/>
      <c r="CA80" s="1273"/>
      <c r="CB80" s="1273"/>
      <c r="CC80" s="1273"/>
      <c r="CD80" s="1273"/>
      <c r="CE80" s="1273"/>
      <c r="CF80" s="1273"/>
      <c r="CG80" s="1273"/>
      <c r="CH80" s="1273"/>
      <c r="CI80" s="1273"/>
      <c r="CJ80" s="1273"/>
      <c r="CK80" s="1273"/>
      <c r="CL80" s="1273"/>
      <c r="CM80" s="1273"/>
      <c r="CN80" s="1273"/>
      <c r="CO80" s="1273"/>
      <c r="CP80" s="1273"/>
      <c r="CQ80" s="1273"/>
      <c r="CR80" s="1273"/>
      <c r="CS80" s="1273"/>
      <c r="CT80" s="1273"/>
      <c r="CU80" s="1273"/>
      <c r="CV80" s="1273"/>
      <c r="CW80" s="1273"/>
      <c r="CX80" s="1273"/>
      <c r="CY80" s="1273"/>
      <c r="CZ80" s="1273"/>
      <c r="DA80" s="1273"/>
      <c r="DB80" s="1273"/>
      <c r="DC80" s="1273"/>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8"/>
      <c r="DE84" s="368"/>
    </row>
    <row r="85" spans="2:109" x14ac:dyDescent="0.15">
      <c r="DD85" s="368"/>
      <c r="DE85" s="368"/>
    </row>
    <row r="86" spans="2:109" hidden="1" x14ac:dyDescent="0.15">
      <c r="DD86" s="368"/>
      <c r="DE86" s="368"/>
    </row>
    <row r="87" spans="2:109" hidden="1" x14ac:dyDescent="0.15">
      <c r="K87" s="403"/>
      <c r="AQ87" s="403"/>
      <c r="BC87" s="403"/>
      <c r="BO87" s="403"/>
      <c r="CA87" s="403"/>
      <c r="CM87" s="403"/>
      <c r="CY87" s="403"/>
      <c r="DD87" s="368"/>
      <c r="DE87" s="368"/>
    </row>
    <row r="88" spans="2:109" hidden="1" x14ac:dyDescent="0.15">
      <c r="DD88" s="368"/>
      <c r="DE88" s="368"/>
    </row>
    <row r="89" spans="2:109" hidden="1" x14ac:dyDescent="0.15">
      <c r="DD89" s="368"/>
      <c r="DE89" s="368"/>
    </row>
    <row r="90" spans="2:109" hidden="1" x14ac:dyDescent="0.15">
      <c r="DD90" s="368"/>
      <c r="DE90" s="368"/>
    </row>
    <row r="91" spans="2:109" hidden="1" x14ac:dyDescent="0.15">
      <c r="DD91" s="368"/>
      <c r="DE91" s="368"/>
    </row>
    <row r="92" spans="2:109" ht="13.5" hidden="1" customHeight="1" x14ac:dyDescent="0.15">
      <c r="DD92" s="368"/>
      <c r="DE92" s="368"/>
    </row>
    <row r="93" spans="2:109" ht="13.5" hidden="1" customHeight="1" x14ac:dyDescent="0.15">
      <c r="DD93" s="368"/>
      <c r="DE93" s="368"/>
    </row>
    <row r="94" spans="2:109" ht="13.5" hidden="1" customHeight="1" x14ac:dyDescent="0.15">
      <c r="DD94" s="368"/>
      <c r="DE94" s="368"/>
    </row>
    <row r="95" spans="2:109" ht="13.5" hidden="1" customHeight="1" x14ac:dyDescent="0.15">
      <c r="DD95" s="368"/>
      <c r="DE95" s="368"/>
    </row>
    <row r="96" spans="2:109" ht="13.5" hidden="1" customHeight="1" x14ac:dyDescent="0.15">
      <c r="DD96" s="368"/>
      <c r="DE96" s="368"/>
    </row>
    <row r="97" spans="108:109" ht="13.5" hidden="1" customHeight="1" x14ac:dyDescent="0.15">
      <c r="DD97" s="368"/>
      <c r="DE97" s="368"/>
    </row>
    <row r="98" spans="108:109" ht="13.5" hidden="1" customHeight="1" x14ac:dyDescent="0.15">
      <c r="DD98" s="368"/>
      <c r="DE98" s="368"/>
    </row>
    <row r="99" spans="108:109" ht="13.5" hidden="1" customHeight="1" x14ac:dyDescent="0.15">
      <c r="DD99" s="368"/>
      <c r="DE99" s="368"/>
    </row>
    <row r="100" spans="108:109" ht="13.5" hidden="1" customHeight="1" x14ac:dyDescent="0.15">
      <c r="DD100" s="368"/>
      <c r="DE100" s="368"/>
    </row>
    <row r="101" spans="108:109" ht="13.5" hidden="1" customHeight="1" x14ac:dyDescent="0.15">
      <c r="DD101" s="368"/>
      <c r="DE101" s="368"/>
    </row>
    <row r="102" spans="108:109" ht="13.5" hidden="1" customHeight="1" x14ac:dyDescent="0.15">
      <c r="DD102" s="368"/>
      <c r="DE102" s="368"/>
    </row>
    <row r="103" spans="108:109" ht="13.5" hidden="1" customHeight="1" x14ac:dyDescent="0.15">
      <c r="DD103" s="368"/>
      <c r="DE103" s="368"/>
    </row>
    <row r="104" spans="108:109" ht="13.5" hidden="1" customHeight="1" x14ac:dyDescent="0.15">
      <c r="DD104" s="368"/>
      <c r="DE104" s="368"/>
    </row>
    <row r="105" spans="108:109" ht="13.5" hidden="1" customHeight="1" x14ac:dyDescent="0.15">
      <c r="DD105" s="368"/>
      <c r="DE105" s="368"/>
    </row>
    <row r="106" spans="108:109" ht="13.5" hidden="1" customHeight="1" x14ac:dyDescent="0.15">
      <c r="DD106" s="368"/>
      <c r="DE106" s="368"/>
    </row>
    <row r="107" spans="108:109" ht="13.5" hidden="1" customHeight="1" x14ac:dyDescent="0.15">
      <c r="DD107" s="368"/>
      <c r="DE107" s="368"/>
    </row>
    <row r="108" spans="108:109" ht="13.5" hidden="1" customHeight="1" x14ac:dyDescent="0.15">
      <c r="DD108" s="368"/>
      <c r="DE108" s="368"/>
    </row>
    <row r="109" spans="108:109" ht="13.5" hidden="1" customHeight="1" x14ac:dyDescent="0.15">
      <c r="DD109" s="368"/>
      <c r="DE109" s="368"/>
    </row>
    <row r="110" spans="108:109" ht="13.5" hidden="1" customHeight="1" x14ac:dyDescent="0.15">
      <c r="DD110" s="368"/>
      <c r="DE110" s="368"/>
    </row>
    <row r="111" spans="108:109" ht="13.5" hidden="1" customHeight="1" x14ac:dyDescent="0.15">
      <c r="DD111" s="368"/>
      <c r="DE111" s="368"/>
    </row>
    <row r="112" spans="108:109" ht="13.5" hidden="1" customHeight="1" x14ac:dyDescent="0.15">
      <c r="DD112" s="368"/>
      <c r="DE112" s="368"/>
    </row>
    <row r="113" spans="108:109" ht="13.5" hidden="1" customHeight="1" x14ac:dyDescent="0.15">
      <c r="DD113" s="368"/>
      <c r="DE113" s="368"/>
    </row>
    <row r="114" spans="108:109" ht="13.5" hidden="1" customHeight="1" x14ac:dyDescent="0.15">
      <c r="DD114" s="368"/>
      <c r="DE114" s="368"/>
    </row>
    <row r="115" spans="108:109" ht="13.5" hidden="1" customHeight="1" x14ac:dyDescent="0.15">
      <c r="DD115" s="368"/>
      <c r="DE115" s="368"/>
    </row>
    <row r="116" spans="108:109" ht="13.5" hidden="1" customHeight="1" x14ac:dyDescent="0.15">
      <c r="DD116" s="368"/>
      <c r="DE116" s="368"/>
    </row>
    <row r="117" spans="108:109" ht="13.5" hidden="1" customHeight="1" x14ac:dyDescent="0.15">
      <c r="DD117" s="368"/>
      <c r="DE117" s="368"/>
    </row>
    <row r="118" spans="108:109" ht="13.5" hidden="1" customHeight="1" x14ac:dyDescent="0.15">
      <c r="DD118" s="368"/>
      <c r="DE118" s="368"/>
    </row>
    <row r="119" spans="108:109" ht="13.5" hidden="1" customHeight="1" x14ac:dyDescent="0.15">
      <c r="DD119" s="368"/>
      <c r="DE119" s="368"/>
    </row>
    <row r="120" spans="108:109" ht="13.5" hidden="1" customHeight="1" x14ac:dyDescent="0.15">
      <c r="DD120" s="368"/>
      <c r="DE120" s="368"/>
    </row>
    <row r="121" spans="108:109" ht="13.5" hidden="1" customHeight="1" x14ac:dyDescent="0.15">
      <c r="DD121" s="368"/>
      <c r="DE121" s="368"/>
    </row>
    <row r="122" spans="108:109" ht="13.5" hidden="1" customHeight="1" x14ac:dyDescent="0.15">
      <c r="DD122" s="368"/>
      <c r="DE122" s="368"/>
    </row>
    <row r="123" spans="108:109" ht="13.5" hidden="1" customHeight="1" x14ac:dyDescent="0.15">
      <c r="DD123" s="368"/>
      <c r="DE123" s="368"/>
    </row>
    <row r="124" spans="108:109" ht="13.5" hidden="1" customHeight="1" x14ac:dyDescent="0.15">
      <c r="DD124" s="368"/>
      <c r="DE124" s="368"/>
    </row>
    <row r="125" spans="108:109" ht="13.5" hidden="1" customHeight="1" x14ac:dyDescent="0.15">
      <c r="DD125" s="368"/>
      <c r="DE125" s="368"/>
    </row>
    <row r="126" spans="108:109" ht="13.5" hidden="1" customHeight="1" x14ac:dyDescent="0.15">
      <c r="DD126" s="368"/>
      <c r="DE126" s="368"/>
    </row>
    <row r="127" spans="108:109" ht="13.5" hidden="1" customHeight="1" x14ac:dyDescent="0.15">
      <c r="DD127" s="368"/>
      <c r="DE127" s="368"/>
    </row>
    <row r="128" spans="108:109" ht="13.5" hidden="1" customHeight="1" x14ac:dyDescent="0.15">
      <c r="DD128" s="368"/>
      <c r="DE128" s="368"/>
    </row>
    <row r="129" spans="108:109" ht="13.5" hidden="1" customHeight="1" x14ac:dyDescent="0.15">
      <c r="DD129" s="368"/>
      <c r="DE129" s="368"/>
    </row>
    <row r="130" spans="108:109" ht="13.5" hidden="1" customHeight="1" x14ac:dyDescent="0.15">
      <c r="DD130" s="368"/>
      <c r="DE130" s="368"/>
    </row>
    <row r="131" spans="108:109" ht="13.5" hidden="1" customHeight="1" x14ac:dyDescent="0.15">
      <c r="DD131" s="368"/>
      <c r="DE131" s="368"/>
    </row>
    <row r="132" spans="108:109" ht="13.5" hidden="1" customHeight="1" x14ac:dyDescent="0.15">
      <c r="DD132" s="368"/>
      <c r="DE132" s="368"/>
    </row>
    <row r="133" spans="108:109" ht="13.5" hidden="1" customHeight="1" x14ac:dyDescent="0.15">
      <c r="DD133" s="368"/>
      <c r="DE133" s="368"/>
    </row>
    <row r="134" spans="108:109" ht="13.5" hidden="1" customHeight="1" x14ac:dyDescent="0.15">
      <c r="DD134" s="368"/>
      <c r="DE134" s="368"/>
    </row>
    <row r="135" spans="108:109" ht="13.5" hidden="1" customHeight="1" x14ac:dyDescent="0.15">
      <c r="DD135" s="368"/>
      <c r="DE135" s="368"/>
    </row>
    <row r="136" spans="108:109" ht="13.5" hidden="1" customHeight="1" x14ac:dyDescent="0.15">
      <c r="DD136" s="368"/>
      <c r="DE136" s="368"/>
    </row>
    <row r="137" spans="108:109" ht="13.5" hidden="1" customHeight="1" x14ac:dyDescent="0.15">
      <c r="DD137" s="368"/>
      <c r="DE137" s="368"/>
    </row>
    <row r="138" spans="108:109" ht="13.5" hidden="1" customHeight="1" x14ac:dyDescent="0.15">
      <c r="DD138" s="368"/>
      <c r="DE138" s="368"/>
    </row>
    <row r="139" spans="108:109" ht="13.5" hidden="1" customHeight="1" x14ac:dyDescent="0.15">
      <c r="DD139" s="368"/>
      <c r="DE139" s="368"/>
    </row>
    <row r="140" spans="108:109" ht="13.5" hidden="1" customHeight="1" x14ac:dyDescent="0.15">
      <c r="DD140" s="368"/>
      <c r="DE140" s="368"/>
    </row>
    <row r="141" spans="108:109" ht="13.5" hidden="1" customHeight="1" x14ac:dyDescent="0.15">
      <c r="DD141" s="368"/>
      <c r="DE141" s="368"/>
    </row>
    <row r="142" spans="108:109" ht="13.5" hidden="1" customHeight="1" x14ac:dyDescent="0.15">
      <c r="DD142" s="368"/>
      <c r="DE142" s="368"/>
    </row>
    <row r="143" spans="108:109" ht="13.5" hidden="1" customHeight="1" x14ac:dyDescent="0.15">
      <c r="DD143" s="368"/>
      <c r="DE143" s="368"/>
    </row>
    <row r="144" spans="108:109" ht="13.5" hidden="1" customHeight="1" x14ac:dyDescent="0.15">
      <c r="DD144" s="368"/>
      <c r="DE144" s="368"/>
    </row>
    <row r="145" spans="108:109" ht="13.5" hidden="1" customHeight="1" x14ac:dyDescent="0.15">
      <c r="DD145" s="368"/>
      <c r="DE145" s="368"/>
    </row>
    <row r="146" spans="108:109" ht="13.5" hidden="1" customHeight="1" x14ac:dyDescent="0.15">
      <c r="DD146" s="368"/>
      <c r="DE146" s="368"/>
    </row>
    <row r="147" spans="108:109" ht="13.5" hidden="1" customHeight="1" x14ac:dyDescent="0.15">
      <c r="DD147" s="368"/>
      <c r="DE147" s="368"/>
    </row>
    <row r="148" spans="108:109" ht="13.5" hidden="1" customHeight="1" x14ac:dyDescent="0.15">
      <c r="DD148" s="368"/>
      <c r="DE148" s="368"/>
    </row>
    <row r="149" spans="108:109" ht="13.5" hidden="1" customHeight="1" x14ac:dyDescent="0.15">
      <c r="DD149" s="368"/>
      <c r="DE149" s="368"/>
    </row>
    <row r="150" spans="108:109" ht="13.5" hidden="1" customHeight="1" x14ac:dyDescent="0.15">
      <c r="DD150" s="368"/>
      <c r="DE150" s="368"/>
    </row>
    <row r="151" spans="108:109" ht="13.5" hidden="1" customHeight="1" x14ac:dyDescent="0.15">
      <c r="DD151" s="368"/>
      <c r="DE151" s="368"/>
    </row>
    <row r="152" spans="108:109" ht="13.5" hidden="1" customHeight="1" x14ac:dyDescent="0.15">
      <c r="DD152" s="368"/>
      <c r="DE152" s="368"/>
    </row>
    <row r="153" spans="108:109" ht="13.5" hidden="1" customHeight="1" x14ac:dyDescent="0.15">
      <c r="DD153" s="368"/>
      <c r="DE153" s="368"/>
    </row>
    <row r="154" spans="108:109" ht="13.5" hidden="1" customHeight="1" x14ac:dyDescent="0.15">
      <c r="DD154" s="368"/>
      <c r="DE154" s="368"/>
    </row>
    <row r="155" spans="108:109" ht="13.5" hidden="1" customHeight="1" x14ac:dyDescent="0.15">
      <c r="DD155" s="368"/>
      <c r="DE155" s="368"/>
    </row>
    <row r="156" spans="108:109" ht="13.5" hidden="1" customHeight="1" x14ac:dyDescent="0.15">
      <c r="DD156" s="368"/>
      <c r="DE156" s="368"/>
    </row>
    <row r="157" spans="108:109" ht="13.5" hidden="1" customHeight="1" x14ac:dyDescent="0.15">
      <c r="DD157" s="368"/>
      <c r="DE157" s="368"/>
    </row>
    <row r="158" spans="108:109" ht="13.5" hidden="1" customHeight="1" x14ac:dyDescent="0.15">
      <c r="DD158" s="368"/>
      <c r="DE158" s="368"/>
    </row>
    <row r="159" spans="108:109" ht="13.5" hidden="1" customHeight="1" x14ac:dyDescent="0.15">
      <c r="DD159" s="368"/>
      <c r="DE159" s="368"/>
    </row>
    <row r="160" spans="108:109" ht="13.5" hidden="1" customHeight="1" x14ac:dyDescent="0.15">
      <c r="DD160" s="368"/>
      <c r="DE160" s="36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dkQ/fsHx7j4RGdgqKO+oqxgLIxQnM6g0h6spBh80xIm7xhqzObFFCU+TGOYLpNmKenzXb1kwPGL4kyctbFihg==" saltValue="V9hnx0re3lqmQUsipxsa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69" customWidth="1"/>
    <col min="35" max="122" width="2.5" style="268" customWidth="1"/>
    <col min="123" max="16384" width="2.5" style="268" hidden="1"/>
  </cols>
  <sheetData>
    <row r="1" spans="2:34"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row>
    <row r="2" spans="2:34" x14ac:dyDescent="0.15">
      <c r="S2" s="268"/>
      <c r="AH2" s="268"/>
    </row>
    <row r="3" spans="2:34"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row>
    <row r="4" spans="2:34" x14ac:dyDescent="0.15"/>
    <row r="5" spans="2:34" x14ac:dyDescent="0.15"/>
    <row r="6" spans="2:34" x14ac:dyDescent="0.15"/>
    <row r="7" spans="2:34" x14ac:dyDescent="0.15"/>
    <row r="8" spans="2:34" x14ac:dyDescent="0.15"/>
    <row r="9" spans="2:34" x14ac:dyDescent="0.15">
      <c r="AH9" s="26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8"/>
    </row>
    <row r="18" spans="12:34" x14ac:dyDescent="0.15"/>
    <row r="19" spans="12:34" x14ac:dyDescent="0.15"/>
    <row r="20" spans="12:34" x14ac:dyDescent="0.15">
      <c r="AH20" s="268"/>
    </row>
    <row r="21" spans="12:34" x14ac:dyDescent="0.15">
      <c r="AH21" s="268"/>
    </row>
    <row r="22" spans="12:34" x14ac:dyDescent="0.15"/>
    <row r="23" spans="12:34" x14ac:dyDescent="0.15"/>
    <row r="24" spans="12:34" x14ac:dyDescent="0.15">
      <c r="Q24" s="268"/>
    </row>
    <row r="25" spans="12:34" x14ac:dyDescent="0.15"/>
    <row r="26" spans="12:34" x14ac:dyDescent="0.15"/>
    <row r="27" spans="12:34" x14ac:dyDescent="0.15"/>
    <row r="28" spans="12:34" x14ac:dyDescent="0.15">
      <c r="O28" s="268"/>
      <c r="T28" s="268"/>
      <c r="AH28" s="268"/>
    </row>
    <row r="29" spans="12:34" x14ac:dyDescent="0.15"/>
    <row r="30" spans="12:34" x14ac:dyDescent="0.15"/>
    <row r="31" spans="12:34" x14ac:dyDescent="0.15">
      <c r="Q31" s="268"/>
    </row>
    <row r="32" spans="12:34" x14ac:dyDescent="0.15">
      <c r="L32" s="268"/>
    </row>
    <row r="33" spans="2:34" x14ac:dyDescent="0.15">
      <c r="C33" s="268"/>
      <c r="E33" s="268"/>
      <c r="G33" s="268"/>
      <c r="I33" s="268"/>
      <c r="X33" s="268"/>
    </row>
    <row r="34" spans="2:34" x14ac:dyDescent="0.15">
      <c r="B34" s="268"/>
      <c r="P34" s="268"/>
      <c r="R34" s="268"/>
      <c r="T34" s="268"/>
    </row>
    <row r="35" spans="2:34" x14ac:dyDescent="0.15">
      <c r="D35" s="268"/>
      <c r="W35" s="268"/>
      <c r="AC35" s="268"/>
      <c r="AD35" s="268"/>
      <c r="AE35" s="268"/>
      <c r="AF35" s="268"/>
      <c r="AG35" s="268"/>
      <c r="AH35" s="268"/>
    </row>
    <row r="36" spans="2:34" x14ac:dyDescent="0.15">
      <c r="H36" s="268"/>
      <c r="J36" s="268"/>
      <c r="K36" s="268"/>
      <c r="M36" s="268"/>
      <c r="Y36" s="268"/>
      <c r="Z36" s="268"/>
      <c r="AA36" s="268"/>
      <c r="AB36" s="268"/>
      <c r="AC36" s="268"/>
      <c r="AD36" s="268"/>
      <c r="AE36" s="268"/>
      <c r="AF36" s="268"/>
      <c r="AG36" s="268"/>
      <c r="AH36" s="268"/>
    </row>
    <row r="37" spans="2:34" x14ac:dyDescent="0.15">
      <c r="AH37" s="268"/>
    </row>
    <row r="38" spans="2:34" x14ac:dyDescent="0.15">
      <c r="AG38" s="268"/>
      <c r="AH38" s="268"/>
    </row>
    <row r="39" spans="2:34" x14ac:dyDescent="0.15"/>
    <row r="40" spans="2:34" x14ac:dyDescent="0.15">
      <c r="X40" s="268"/>
    </row>
    <row r="41" spans="2:34" x14ac:dyDescent="0.15">
      <c r="R41" s="268"/>
    </row>
    <row r="42" spans="2:34" x14ac:dyDescent="0.15">
      <c r="W42" s="268"/>
    </row>
    <row r="43" spans="2:34" x14ac:dyDescent="0.15">
      <c r="Y43" s="268"/>
      <c r="Z43" s="268"/>
      <c r="AA43" s="268"/>
      <c r="AB43" s="268"/>
      <c r="AC43" s="268"/>
      <c r="AD43" s="268"/>
      <c r="AE43" s="268"/>
      <c r="AF43" s="268"/>
      <c r="AG43" s="268"/>
      <c r="AH43" s="268"/>
    </row>
    <row r="44" spans="2:34" x14ac:dyDescent="0.15">
      <c r="AH44" s="268"/>
    </row>
    <row r="45" spans="2:34" x14ac:dyDescent="0.15">
      <c r="X45" s="268"/>
    </row>
    <row r="46" spans="2:34" x14ac:dyDescent="0.15"/>
    <row r="47" spans="2:34" x14ac:dyDescent="0.15"/>
    <row r="48" spans="2:34" x14ac:dyDescent="0.15">
      <c r="W48" s="268"/>
      <c r="Y48" s="268"/>
      <c r="Z48" s="268"/>
      <c r="AA48" s="268"/>
      <c r="AB48" s="268"/>
      <c r="AC48" s="268"/>
      <c r="AD48" s="268"/>
      <c r="AE48" s="268"/>
      <c r="AF48" s="268"/>
      <c r="AG48" s="268"/>
      <c r="AH48" s="268"/>
    </row>
    <row r="49" spans="28:34" x14ac:dyDescent="0.15"/>
    <row r="50" spans="28:34" x14ac:dyDescent="0.15">
      <c r="AE50" s="268"/>
      <c r="AF50" s="268"/>
      <c r="AG50" s="268"/>
      <c r="AH50" s="268"/>
    </row>
    <row r="51" spans="28:34" x14ac:dyDescent="0.15">
      <c r="AC51" s="268"/>
      <c r="AD51" s="268"/>
      <c r="AE51" s="268"/>
      <c r="AF51" s="268"/>
      <c r="AG51" s="268"/>
      <c r="AH51" s="268"/>
    </row>
    <row r="52" spans="28:34" x14ac:dyDescent="0.15"/>
    <row r="53" spans="28:34" x14ac:dyDescent="0.15">
      <c r="AF53" s="268"/>
      <c r="AG53" s="268"/>
      <c r="AH53" s="268"/>
    </row>
    <row r="54" spans="28:34" x14ac:dyDescent="0.15">
      <c r="AH54" s="268"/>
    </row>
    <row r="55" spans="28:34" x14ac:dyDescent="0.15"/>
    <row r="56" spans="28:34" x14ac:dyDescent="0.15">
      <c r="AB56" s="268"/>
      <c r="AC56" s="268"/>
      <c r="AD56" s="268"/>
      <c r="AE56" s="268"/>
      <c r="AF56" s="268"/>
      <c r="AG56" s="268"/>
      <c r="AH56" s="268"/>
    </row>
    <row r="57" spans="28:34" x14ac:dyDescent="0.15">
      <c r="AH57" s="268"/>
    </row>
    <row r="58" spans="28:34" x14ac:dyDescent="0.15">
      <c r="AH58" s="268"/>
    </row>
    <row r="59" spans="28:34" x14ac:dyDescent="0.15"/>
    <row r="60" spans="28:34" x14ac:dyDescent="0.15"/>
    <row r="61" spans="28:34" x14ac:dyDescent="0.15"/>
    <row r="62" spans="28:34" x14ac:dyDescent="0.15"/>
    <row r="63" spans="28:34" x14ac:dyDescent="0.15">
      <c r="AH63" s="268"/>
    </row>
    <row r="64" spans="28:34" x14ac:dyDescent="0.15">
      <c r="AG64" s="268"/>
      <c r="AH64" s="268"/>
    </row>
    <row r="65" spans="28:34" x14ac:dyDescent="0.15"/>
    <row r="66" spans="28:34" x14ac:dyDescent="0.15"/>
    <row r="67" spans="28:34" x14ac:dyDescent="0.15"/>
    <row r="68" spans="28:34" x14ac:dyDescent="0.15">
      <c r="AB68" s="268"/>
      <c r="AC68" s="268"/>
      <c r="AD68" s="268"/>
      <c r="AE68" s="268"/>
      <c r="AF68" s="268"/>
      <c r="AG68" s="268"/>
      <c r="AH68" s="268"/>
    </row>
    <row r="69" spans="28:34" x14ac:dyDescent="0.15">
      <c r="AF69" s="268"/>
      <c r="AG69" s="268"/>
      <c r="AH69" s="268"/>
    </row>
    <row r="70" spans="28:34" x14ac:dyDescent="0.15"/>
    <row r="71" spans="28:34" x14ac:dyDescent="0.15"/>
    <row r="72" spans="28:34" x14ac:dyDescent="0.15"/>
    <row r="73" spans="28:34" x14ac:dyDescent="0.15"/>
    <row r="74" spans="28:34" x14ac:dyDescent="0.15"/>
    <row r="75" spans="28:34" x14ac:dyDescent="0.15">
      <c r="AH75" s="268"/>
    </row>
    <row r="76" spans="28:34" x14ac:dyDescent="0.15">
      <c r="AF76" s="268"/>
      <c r="AG76" s="268"/>
      <c r="AH76" s="268"/>
    </row>
    <row r="77" spans="28:34" x14ac:dyDescent="0.15">
      <c r="AG77" s="268"/>
      <c r="AH77" s="268"/>
    </row>
    <row r="78" spans="28:34" x14ac:dyDescent="0.15"/>
    <row r="79" spans="28:34" x14ac:dyDescent="0.15"/>
    <row r="80" spans="28:34" x14ac:dyDescent="0.15"/>
    <row r="81" spans="25:34" x14ac:dyDescent="0.15"/>
    <row r="82" spans="25:34" x14ac:dyDescent="0.15">
      <c r="Y82" s="268"/>
    </row>
    <row r="83" spans="25:34" x14ac:dyDescent="0.15">
      <c r="Y83" s="268"/>
      <c r="Z83" s="268"/>
      <c r="AA83" s="268"/>
      <c r="AB83" s="268"/>
      <c r="AC83" s="268"/>
      <c r="AD83" s="268"/>
      <c r="AE83" s="268"/>
      <c r="AF83" s="268"/>
      <c r="AG83" s="268"/>
      <c r="AH83" s="268"/>
    </row>
    <row r="84" spans="25:34" x14ac:dyDescent="0.15"/>
    <row r="85" spans="25:34" x14ac:dyDescent="0.15"/>
    <row r="86" spans="25:34" x14ac:dyDescent="0.15"/>
    <row r="87" spans="25:34" x14ac:dyDescent="0.15"/>
    <row r="88" spans="25:34" x14ac:dyDescent="0.15">
      <c r="AH88" s="26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8"/>
      <c r="AG94" s="268"/>
      <c r="AH94" s="268"/>
    </row>
    <row r="95" spans="25:34" ht="13.5" customHeight="1" x14ac:dyDescent="0.15">
      <c r="AH95" s="26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8"/>
    </row>
    <row r="102" spans="33:34" ht="13.5" customHeight="1" x14ac:dyDescent="0.15"/>
    <row r="103" spans="33:34" ht="13.5" customHeight="1" x14ac:dyDescent="0.15"/>
    <row r="104" spans="33:34" ht="13.5" customHeight="1" x14ac:dyDescent="0.15">
      <c r="AG104" s="268"/>
      <c r="AH104" s="26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8"/>
    </row>
    <row r="117" spans="34:122" ht="13.5" customHeight="1" x14ac:dyDescent="0.15"/>
    <row r="118" spans="34:122" ht="13.5" customHeight="1" x14ac:dyDescent="0.15"/>
    <row r="119" spans="34:122" ht="13.5" customHeight="1" x14ac:dyDescent="0.15"/>
    <row r="120" spans="34:122" ht="13.5" customHeight="1" x14ac:dyDescent="0.15">
      <c r="AH120" s="268"/>
    </row>
    <row r="121" spans="34:122" ht="13.5" customHeight="1" x14ac:dyDescent="0.15">
      <c r="AH121" s="268"/>
    </row>
    <row r="122" spans="34:122" ht="13.5" customHeight="1" x14ac:dyDescent="0.15"/>
    <row r="123" spans="34:122" ht="13.5" customHeight="1" x14ac:dyDescent="0.15"/>
    <row r="124" spans="34:122" ht="13.5" customHeight="1" x14ac:dyDescent="0.15"/>
    <row r="125" spans="34:122" ht="13.5" customHeight="1" x14ac:dyDescent="0.15">
      <c r="DR125" s="268" t="s">
        <v>545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Ql0I8bI5OLnHvRG3l+MdQLqIu7bJVqQUge7X+sJgyDcAcLia8RrFHV61uGNyrntS572uKR4NTwGoWNVLCSZHQ==" saltValue="qzS9lBhrme+BRMtScNjB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69" customWidth="1"/>
    <col min="35" max="122" width="2.5" style="268" customWidth="1"/>
    <col min="123" max="16384" width="2.5" style="268" hidden="1"/>
  </cols>
  <sheetData>
    <row r="1" spans="2:34"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row>
    <row r="2" spans="2:34" x14ac:dyDescent="0.15">
      <c r="S2" s="268"/>
      <c r="AH2" s="268"/>
    </row>
    <row r="3" spans="2:34"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row>
    <row r="4" spans="2:34" x14ac:dyDescent="0.15"/>
    <row r="5" spans="2:34" x14ac:dyDescent="0.15"/>
    <row r="6" spans="2:34" x14ac:dyDescent="0.15"/>
    <row r="7" spans="2:34" x14ac:dyDescent="0.15"/>
    <row r="8" spans="2:34" x14ac:dyDescent="0.15"/>
    <row r="9" spans="2:34" x14ac:dyDescent="0.15">
      <c r="AH9" s="26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8"/>
    </row>
    <row r="18" spans="12:34" x14ac:dyDescent="0.15"/>
    <row r="19" spans="12:34" x14ac:dyDescent="0.15"/>
    <row r="20" spans="12:34" x14ac:dyDescent="0.15">
      <c r="AH20" s="268"/>
    </row>
    <row r="21" spans="12:34" x14ac:dyDescent="0.15">
      <c r="AH21" s="268"/>
    </row>
    <row r="22" spans="12:34" x14ac:dyDescent="0.15"/>
    <row r="23" spans="12:34" x14ac:dyDescent="0.15"/>
    <row r="24" spans="12:34" x14ac:dyDescent="0.15">
      <c r="Q24" s="268"/>
    </row>
    <row r="25" spans="12:34" x14ac:dyDescent="0.15"/>
    <row r="26" spans="12:34" x14ac:dyDescent="0.15"/>
    <row r="27" spans="12:34" x14ac:dyDescent="0.15"/>
    <row r="28" spans="12:34" x14ac:dyDescent="0.15">
      <c r="O28" s="268"/>
      <c r="T28" s="268"/>
      <c r="AH28" s="268"/>
    </row>
    <row r="29" spans="12:34" x14ac:dyDescent="0.15"/>
    <row r="30" spans="12:34" x14ac:dyDescent="0.15"/>
    <row r="31" spans="12:34" x14ac:dyDescent="0.15">
      <c r="Q31" s="268"/>
    </row>
    <row r="32" spans="12:34" x14ac:dyDescent="0.15">
      <c r="L32" s="268"/>
    </row>
    <row r="33" spans="2:34" x14ac:dyDescent="0.15">
      <c r="C33" s="268"/>
      <c r="E33" s="268"/>
      <c r="G33" s="268"/>
      <c r="I33" s="268"/>
      <c r="X33" s="268"/>
    </row>
    <row r="34" spans="2:34" x14ac:dyDescent="0.15">
      <c r="B34" s="268"/>
      <c r="P34" s="268"/>
      <c r="R34" s="268"/>
      <c r="T34" s="268"/>
    </row>
    <row r="35" spans="2:34" x14ac:dyDescent="0.15">
      <c r="D35" s="268"/>
      <c r="W35" s="268"/>
      <c r="AC35" s="268"/>
      <c r="AD35" s="268"/>
      <c r="AE35" s="268"/>
      <c r="AF35" s="268"/>
      <c r="AG35" s="268"/>
      <c r="AH35" s="268"/>
    </row>
    <row r="36" spans="2:34" x14ac:dyDescent="0.15">
      <c r="H36" s="268"/>
      <c r="J36" s="268"/>
      <c r="K36" s="268"/>
      <c r="M36" s="268"/>
      <c r="Y36" s="268"/>
      <c r="Z36" s="268"/>
      <c r="AA36" s="268"/>
      <c r="AB36" s="268"/>
      <c r="AC36" s="268"/>
      <c r="AD36" s="268"/>
      <c r="AE36" s="268"/>
      <c r="AF36" s="268"/>
      <c r="AG36" s="268"/>
      <c r="AH36" s="268"/>
    </row>
    <row r="37" spans="2:34" x14ac:dyDescent="0.15">
      <c r="AH37" s="268"/>
    </row>
    <row r="38" spans="2:34" x14ac:dyDescent="0.15">
      <c r="AG38" s="268"/>
      <c r="AH38" s="268"/>
    </row>
    <row r="39" spans="2:34" x14ac:dyDescent="0.15"/>
    <row r="40" spans="2:34" x14ac:dyDescent="0.15">
      <c r="X40" s="268"/>
    </row>
    <row r="41" spans="2:34" x14ac:dyDescent="0.15">
      <c r="R41" s="268"/>
    </row>
    <row r="42" spans="2:34" x14ac:dyDescent="0.15">
      <c r="W42" s="268"/>
    </row>
    <row r="43" spans="2:34" x14ac:dyDescent="0.15">
      <c r="Y43" s="268"/>
      <c r="Z43" s="268"/>
      <c r="AA43" s="268"/>
      <c r="AB43" s="268"/>
      <c r="AC43" s="268"/>
      <c r="AD43" s="268"/>
      <c r="AE43" s="268"/>
      <c r="AF43" s="268"/>
      <c r="AG43" s="268"/>
      <c r="AH43" s="268"/>
    </row>
    <row r="44" spans="2:34" x14ac:dyDescent="0.15">
      <c r="AH44" s="268"/>
    </row>
    <row r="45" spans="2:34" x14ac:dyDescent="0.15">
      <c r="X45" s="268"/>
    </row>
    <row r="46" spans="2:34" x14ac:dyDescent="0.15"/>
    <row r="47" spans="2:34" x14ac:dyDescent="0.15"/>
    <row r="48" spans="2:34" x14ac:dyDescent="0.15">
      <c r="W48" s="268"/>
      <c r="Y48" s="268"/>
      <c r="Z48" s="268"/>
      <c r="AA48" s="268"/>
      <c r="AB48" s="268"/>
      <c r="AC48" s="268"/>
      <c r="AD48" s="268"/>
      <c r="AE48" s="268"/>
      <c r="AF48" s="268"/>
      <c r="AG48" s="268"/>
      <c r="AH48" s="268"/>
    </row>
    <row r="49" spans="28:34" x14ac:dyDescent="0.15"/>
    <row r="50" spans="28:34" x14ac:dyDescent="0.15">
      <c r="AE50" s="268"/>
      <c r="AF50" s="268"/>
      <c r="AG50" s="268"/>
      <c r="AH50" s="268"/>
    </row>
    <row r="51" spans="28:34" x14ac:dyDescent="0.15">
      <c r="AC51" s="268"/>
      <c r="AD51" s="268"/>
      <c r="AE51" s="268"/>
      <c r="AF51" s="268"/>
      <c r="AG51" s="268"/>
      <c r="AH51" s="268"/>
    </row>
    <row r="52" spans="28:34" x14ac:dyDescent="0.15"/>
    <row r="53" spans="28:34" x14ac:dyDescent="0.15">
      <c r="AF53" s="268"/>
      <c r="AG53" s="268"/>
      <c r="AH53" s="268"/>
    </row>
    <row r="54" spans="28:34" x14ac:dyDescent="0.15">
      <c r="AH54" s="268"/>
    </row>
    <row r="55" spans="28:34" x14ac:dyDescent="0.15"/>
    <row r="56" spans="28:34" x14ac:dyDescent="0.15">
      <c r="AB56" s="268"/>
      <c r="AC56" s="268"/>
      <c r="AD56" s="268"/>
      <c r="AE56" s="268"/>
      <c r="AF56" s="268"/>
      <c r="AG56" s="268"/>
      <c r="AH56" s="268"/>
    </row>
    <row r="57" spans="28:34" x14ac:dyDescent="0.15">
      <c r="AH57" s="268"/>
    </row>
    <row r="58" spans="28:34" x14ac:dyDescent="0.15">
      <c r="AH58" s="268"/>
    </row>
    <row r="59" spans="28:34" x14ac:dyDescent="0.15">
      <c r="AG59" s="268"/>
      <c r="AH59" s="268"/>
    </row>
    <row r="60" spans="28:34" x14ac:dyDescent="0.15"/>
    <row r="61" spans="28:34" x14ac:dyDescent="0.15"/>
    <row r="62" spans="28:34" x14ac:dyDescent="0.15"/>
    <row r="63" spans="28:34" x14ac:dyDescent="0.15">
      <c r="AH63" s="268"/>
    </row>
    <row r="64" spans="28:34" x14ac:dyDescent="0.15">
      <c r="AG64" s="268"/>
      <c r="AH64" s="268"/>
    </row>
    <row r="65" spans="28:34" x14ac:dyDescent="0.15"/>
    <row r="66" spans="28:34" x14ac:dyDescent="0.15"/>
    <row r="67" spans="28:34" x14ac:dyDescent="0.15"/>
    <row r="68" spans="28:34" x14ac:dyDescent="0.15">
      <c r="AB68" s="268"/>
      <c r="AC68" s="268"/>
      <c r="AD68" s="268"/>
      <c r="AE68" s="268"/>
      <c r="AF68" s="268"/>
      <c r="AG68" s="268"/>
      <c r="AH68" s="268"/>
    </row>
    <row r="69" spans="28:34" x14ac:dyDescent="0.15">
      <c r="AF69" s="268"/>
      <c r="AG69" s="268"/>
      <c r="AH69" s="268"/>
    </row>
    <row r="70" spans="28:34" x14ac:dyDescent="0.15"/>
    <row r="71" spans="28:34" x14ac:dyDescent="0.15"/>
    <row r="72" spans="28:34" x14ac:dyDescent="0.15"/>
    <row r="73" spans="28:34" x14ac:dyDescent="0.15"/>
    <row r="74" spans="28:34" x14ac:dyDescent="0.15"/>
    <row r="75" spans="28:34" x14ac:dyDescent="0.15">
      <c r="AH75" s="268"/>
    </row>
    <row r="76" spans="28:34" x14ac:dyDescent="0.15">
      <c r="AF76" s="268"/>
      <c r="AG76" s="268"/>
      <c r="AH76" s="268"/>
    </row>
    <row r="77" spans="28:34" x14ac:dyDescent="0.15">
      <c r="AG77" s="268"/>
      <c r="AH77" s="268"/>
    </row>
    <row r="78" spans="28:34" x14ac:dyDescent="0.15"/>
    <row r="79" spans="28:34" x14ac:dyDescent="0.15"/>
    <row r="80" spans="28:34" x14ac:dyDescent="0.15"/>
    <row r="81" spans="25:34" x14ac:dyDescent="0.15"/>
    <row r="82" spans="25:34" x14ac:dyDescent="0.15">
      <c r="Y82" s="268"/>
    </row>
    <row r="83" spans="25:34" x14ac:dyDescent="0.15">
      <c r="Y83" s="268"/>
      <c r="Z83" s="268"/>
      <c r="AA83" s="268"/>
      <c r="AB83" s="268"/>
      <c r="AC83" s="268"/>
      <c r="AD83" s="268"/>
      <c r="AE83" s="268"/>
      <c r="AF83" s="268"/>
      <c r="AG83" s="268"/>
      <c r="AH83" s="268"/>
    </row>
    <row r="84" spans="25:34" x14ac:dyDescent="0.15"/>
    <row r="85" spans="25:34" x14ac:dyDescent="0.15"/>
    <row r="86" spans="25:34" x14ac:dyDescent="0.15"/>
    <row r="87" spans="25:34" x14ac:dyDescent="0.15"/>
    <row r="88" spans="25:34" x14ac:dyDescent="0.15">
      <c r="AH88" s="26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8"/>
      <c r="AG94" s="268"/>
      <c r="AH94" s="268"/>
    </row>
    <row r="95" spans="25:34" ht="13.5" customHeight="1" x14ac:dyDescent="0.15">
      <c r="AH95" s="26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8"/>
    </row>
    <row r="102" spans="33:34" ht="13.5" customHeight="1" x14ac:dyDescent="0.15"/>
    <row r="103" spans="33:34" ht="13.5" customHeight="1" x14ac:dyDescent="0.15"/>
    <row r="104" spans="33:34" ht="13.5" customHeight="1" x14ac:dyDescent="0.15">
      <c r="AG104" s="268"/>
      <c r="AH104" s="26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8"/>
    </row>
    <row r="117" spans="34:122" ht="13.5" customHeight="1" x14ac:dyDescent="0.15"/>
    <row r="118" spans="34:122" ht="13.5" customHeight="1" x14ac:dyDescent="0.15"/>
    <row r="119" spans="34:122" ht="13.5" customHeight="1" x14ac:dyDescent="0.15"/>
    <row r="120" spans="34:122" ht="13.5" customHeight="1" x14ac:dyDescent="0.15">
      <c r="AH120" s="268"/>
    </row>
    <row r="121" spans="34:122" ht="13.5" customHeight="1" x14ac:dyDescent="0.15">
      <c r="AH121" s="268"/>
    </row>
    <row r="122" spans="34:122" ht="13.5" customHeight="1" x14ac:dyDescent="0.15"/>
    <row r="123" spans="34:122" ht="13.5" customHeight="1" x14ac:dyDescent="0.15"/>
    <row r="124" spans="34:122" ht="13.5" customHeight="1" x14ac:dyDescent="0.15"/>
    <row r="125" spans="34:122" ht="13.5" customHeight="1" x14ac:dyDescent="0.15">
      <c r="DR125" s="268" t="s">
        <v>545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UGWS2pGLpyRdSpgAWSF6NfWrX6ajJlL137SUafHNjbr+hAaLyHrUohiWHypVC0tPJe5HcBEi+1oZsUX7WUajA==" saltValue="fiWOb0zYoXVofvdgZkQx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46</v>
      </c>
      <c r="E2" s="132"/>
      <c r="F2" s="133" t="s">
        <v>544</v>
      </c>
      <c r="G2" s="134"/>
      <c r="H2" s="135"/>
    </row>
    <row r="3" spans="1:8" x14ac:dyDescent="0.15">
      <c r="A3" s="131" t="s">
        <v>537</v>
      </c>
      <c r="B3" s="136"/>
      <c r="C3" s="137"/>
      <c r="D3" s="138">
        <v>152940</v>
      </c>
      <c r="E3" s="139"/>
      <c r="F3" s="140">
        <v>238802</v>
      </c>
      <c r="G3" s="141"/>
      <c r="H3" s="142"/>
    </row>
    <row r="4" spans="1:8" x14ac:dyDescent="0.15">
      <c r="A4" s="143"/>
      <c r="B4" s="144"/>
      <c r="C4" s="145"/>
      <c r="D4" s="146">
        <v>82211</v>
      </c>
      <c r="E4" s="147"/>
      <c r="F4" s="148">
        <v>128562</v>
      </c>
      <c r="G4" s="149"/>
      <c r="H4" s="150"/>
    </row>
    <row r="5" spans="1:8" x14ac:dyDescent="0.15">
      <c r="A5" s="131" t="s">
        <v>539</v>
      </c>
      <c r="B5" s="136"/>
      <c r="C5" s="137"/>
      <c r="D5" s="138">
        <v>169329</v>
      </c>
      <c r="E5" s="139"/>
      <c r="F5" s="140">
        <v>288550</v>
      </c>
      <c r="G5" s="141"/>
      <c r="H5" s="142"/>
    </row>
    <row r="6" spans="1:8" x14ac:dyDescent="0.15">
      <c r="A6" s="143"/>
      <c r="B6" s="144"/>
      <c r="C6" s="145"/>
      <c r="D6" s="146">
        <v>91274</v>
      </c>
      <c r="E6" s="147"/>
      <c r="F6" s="148">
        <v>141525</v>
      </c>
      <c r="G6" s="149"/>
      <c r="H6" s="150"/>
    </row>
    <row r="7" spans="1:8" x14ac:dyDescent="0.15">
      <c r="A7" s="131" t="s">
        <v>540</v>
      </c>
      <c r="B7" s="136"/>
      <c r="C7" s="137"/>
      <c r="D7" s="138">
        <v>195831</v>
      </c>
      <c r="E7" s="139"/>
      <c r="F7" s="140">
        <v>287914</v>
      </c>
      <c r="G7" s="141"/>
      <c r="H7" s="142"/>
    </row>
    <row r="8" spans="1:8" x14ac:dyDescent="0.15">
      <c r="A8" s="143"/>
      <c r="B8" s="144"/>
      <c r="C8" s="145"/>
      <c r="D8" s="146">
        <v>77269</v>
      </c>
      <c r="E8" s="147"/>
      <c r="F8" s="148">
        <v>146531</v>
      </c>
      <c r="G8" s="149"/>
      <c r="H8" s="150"/>
    </row>
    <row r="9" spans="1:8" x14ac:dyDescent="0.15">
      <c r="A9" s="131" t="s">
        <v>541</v>
      </c>
      <c r="B9" s="136"/>
      <c r="C9" s="137"/>
      <c r="D9" s="138">
        <v>292385</v>
      </c>
      <c r="E9" s="139"/>
      <c r="F9" s="140">
        <v>310300</v>
      </c>
      <c r="G9" s="141"/>
      <c r="H9" s="142"/>
    </row>
    <row r="10" spans="1:8" x14ac:dyDescent="0.15">
      <c r="A10" s="143"/>
      <c r="B10" s="144"/>
      <c r="C10" s="145"/>
      <c r="D10" s="146">
        <v>82457</v>
      </c>
      <c r="E10" s="147"/>
      <c r="F10" s="148">
        <v>157576</v>
      </c>
      <c r="G10" s="149"/>
      <c r="H10" s="150"/>
    </row>
    <row r="11" spans="1:8" x14ac:dyDescent="0.15">
      <c r="A11" s="131" t="s">
        <v>542</v>
      </c>
      <c r="B11" s="136"/>
      <c r="C11" s="137"/>
      <c r="D11" s="138">
        <v>352936</v>
      </c>
      <c r="E11" s="139"/>
      <c r="F11" s="140">
        <v>317319</v>
      </c>
      <c r="G11" s="141"/>
      <c r="H11" s="142"/>
    </row>
    <row r="12" spans="1:8" x14ac:dyDescent="0.15">
      <c r="A12" s="143"/>
      <c r="B12" s="144"/>
      <c r="C12" s="151"/>
      <c r="D12" s="146">
        <v>201351</v>
      </c>
      <c r="E12" s="147"/>
      <c r="F12" s="148">
        <v>164214</v>
      </c>
      <c r="G12" s="149"/>
      <c r="H12" s="150"/>
    </row>
    <row r="13" spans="1:8" x14ac:dyDescent="0.15">
      <c r="A13" s="131"/>
      <c r="B13" s="136"/>
      <c r="C13" s="152"/>
      <c r="D13" s="153">
        <v>232684</v>
      </c>
      <c r="E13" s="154"/>
      <c r="F13" s="155">
        <v>288577</v>
      </c>
      <c r="G13" s="156"/>
      <c r="H13" s="142"/>
    </row>
    <row r="14" spans="1:8" x14ac:dyDescent="0.15">
      <c r="A14" s="143"/>
      <c r="B14" s="144"/>
      <c r="C14" s="145"/>
      <c r="D14" s="146">
        <v>106912</v>
      </c>
      <c r="E14" s="147"/>
      <c r="F14" s="148">
        <v>147682</v>
      </c>
      <c r="G14" s="149"/>
      <c r="H14" s="150"/>
    </row>
    <row r="17" spans="1:11" x14ac:dyDescent="0.15">
      <c r="A17" s="127" t="s">
        <v>47</v>
      </c>
    </row>
    <row r="18" spans="1:11" x14ac:dyDescent="0.15">
      <c r="A18" s="157"/>
      <c r="B18" s="157" t="str">
        <f>実質収支比率等に係る経年分析!F$46</f>
        <v>H25</v>
      </c>
      <c r="C18" s="157" t="str">
        <f>実質収支比率等に係る経年分析!G$46</f>
        <v>H26</v>
      </c>
      <c r="D18" s="157" t="str">
        <f>実質収支比率等に係る経年分析!H$46</f>
        <v>H27</v>
      </c>
      <c r="E18" s="157" t="str">
        <f>実質収支比率等に係る経年分析!I$46</f>
        <v>H28</v>
      </c>
      <c r="F18" s="157" t="str">
        <f>実質収支比率等に係る経年分析!J$46</f>
        <v>H29</v>
      </c>
    </row>
    <row r="19" spans="1:11" x14ac:dyDescent="0.15">
      <c r="A19" s="157" t="s">
        <v>48</v>
      </c>
      <c r="B19" s="157">
        <f>ROUND(VALUE(SUBSTITUTE(実質収支比率等に係る経年分析!F$48,"▲","-")),2)</f>
        <v>7.29</v>
      </c>
      <c r="C19" s="157">
        <f>ROUND(VALUE(SUBSTITUTE(実質収支比率等に係る経年分析!G$48,"▲","-")),2)</f>
        <v>7.84</v>
      </c>
      <c r="D19" s="157">
        <f>ROUND(VALUE(SUBSTITUTE(実質収支比率等に係る経年分析!H$48,"▲","-")),2)</f>
        <v>8.7899999999999991</v>
      </c>
      <c r="E19" s="157">
        <f>ROUND(VALUE(SUBSTITUTE(実質収支比率等に係る経年分析!I$48,"▲","-")),2)</f>
        <v>10.64</v>
      </c>
      <c r="F19" s="157">
        <f>ROUND(VALUE(SUBSTITUTE(実質収支比率等に係る経年分析!J$48,"▲","-")),2)</f>
        <v>6.74</v>
      </c>
    </row>
    <row r="20" spans="1:11" x14ac:dyDescent="0.15">
      <c r="A20" s="157" t="s">
        <v>49</v>
      </c>
      <c r="B20" s="157">
        <f>ROUND(VALUE(SUBSTITUTE(実質収支比率等に係る経年分析!F$47,"▲","-")),2)</f>
        <v>86.27</v>
      </c>
      <c r="C20" s="157">
        <f>ROUND(VALUE(SUBSTITUTE(実質収支比率等に係る経年分析!G$47,"▲","-")),2)</f>
        <v>88.37</v>
      </c>
      <c r="D20" s="157">
        <f>ROUND(VALUE(SUBSTITUTE(実質収支比率等に係る経年分析!H$47,"▲","-")),2)</f>
        <v>84.02</v>
      </c>
      <c r="E20" s="157">
        <f>ROUND(VALUE(SUBSTITUTE(実質収支比率等に係る経年分析!I$47,"▲","-")),2)</f>
        <v>90.02</v>
      </c>
      <c r="F20" s="157">
        <f>ROUND(VALUE(SUBSTITUTE(実質収支比率等に係る経年分析!J$47,"▲","-")),2)</f>
        <v>98.05</v>
      </c>
    </row>
    <row r="21" spans="1:11" x14ac:dyDescent="0.15">
      <c r="A21" s="157" t="s">
        <v>50</v>
      </c>
      <c r="B21" s="157">
        <f>IF(ISNUMBER(VALUE(SUBSTITUTE(実質収支比率等に係る経年分析!F$49,"▲","-"))),ROUND(VALUE(SUBSTITUTE(実質収支比率等に係る経年分析!F$49,"▲","-")),2),NA())</f>
        <v>-1.48</v>
      </c>
      <c r="C21" s="157">
        <f>IF(ISNUMBER(VALUE(SUBSTITUTE(実質収支比率等に係る経年分析!G$49,"▲","-"))),ROUND(VALUE(SUBSTITUTE(実質収支比率等に係る経年分析!G$49,"▲","-")),2),NA())</f>
        <v>0.38</v>
      </c>
      <c r="D21" s="157">
        <f>IF(ISNUMBER(VALUE(SUBSTITUTE(実質収支比率等に係る経年分析!H$49,"▲","-"))),ROUND(VALUE(SUBSTITUTE(実質収支比率等に係る経年分析!H$49,"▲","-")),2),NA())</f>
        <v>1.35</v>
      </c>
      <c r="E21" s="157">
        <f>IF(ISNUMBER(VALUE(SUBSTITUTE(実質収支比率等に係る経年分析!I$49,"▲","-"))),ROUND(VALUE(SUBSTITUTE(実質収支比率等に係る経年分析!I$49,"▲","-")),2),NA())</f>
        <v>2.23</v>
      </c>
      <c r="F21" s="157">
        <f>IF(ISNUMBER(VALUE(SUBSTITUTE(実質収支比率等に係る経年分析!J$49,"▲","-"))),ROUND(VALUE(SUBSTITUTE(実質収支比率等に係る経年分析!J$49,"▲","-")),2),NA())</f>
        <v>-4.83</v>
      </c>
    </row>
    <row r="24" spans="1:11" x14ac:dyDescent="0.15">
      <c r="A24" s="127" t="s">
        <v>51</v>
      </c>
    </row>
    <row r="25" spans="1:11" x14ac:dyDescent="0.15">
      <c r="A25" s="158"/>
      <c r="B25" s="158" t="str">
        <f>連結実質赤字比率に係る赤字・黒字の構成分析!F$33</f>
        <v>H25</v>
      </c>
      <c r="C25" s="158"/>
      <c r="D25" s="158" t="str">
        <f>連結実質赤字比率に係る赤字・黒字の構成分析!G$33</f>
        <v>H26</v>
      </c>
      <c r="E25" s="158"/>
      <c r="F25" s="158" t="str">
        <f>連結実質赤字比率に係る赤字・黒字の構成分析!H$33</f>
        <v>H27</v>
      </c>
      <c r="G25" s="158"/>
      <c r="H25" s="158" t="str">
        <f>連結実質赤字比率に係る赤字・黒字の構成分析!I$33</f>
        <v>H28</v>
      </c>
      <c r="I25" s="158"/>
      <c r="J25" s="158" t="str">
        <f>連結実質赤字比率に係る赤字・黒字の構成分析!J$33</f>
        <v>H29</v>
      </c>
      <c r="K25" s="158"/>
    </row>
    <row r="26" spans="1:11" x14ac:dyDescent="0.15">
      <c r="A26" s="158"/>
      <c r="B26" s="158" t="s">
        <v>52</v>
      </c>
      <c r="C26" s="158" t="s">
        <v>53</v>
      </c>
      <c r="D26" s="158" t="s">
        <v>52</v>
      </c>
      <c r="E26" s="158" t="s">
        <v>53</v>
      </c>
      <c r="F26" s="158" t="s">
        <v>52</v>
      </c>
      <c r="G26" s="158" t="s">
        <v>53</v>
      </c>
      <c r="H26" s="158" t="s">
        <v>52</v>
      </c>
      <c r="I26" s="158" t="s">
        <v>53</v>
      </c>
      <c r="J26" s="158" t="s">
        <v>52</v>
      </c>
      <c r="K26" s="158" t="s">
        <v>53</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#VALUE!</v>
      </c>
      <c r="C27" s="158" t="e">
        <f>IF(ROUND(VALUE(SUBSTITUTE(連結実質赤字比率に係る赤字・黒字の構成分析!F$43,"▲", "-")), 2) &gt;= 0, ABS(ROUND(VALUE(SUBSTITUTE(連結実質赤字比率に係る赤字・黒字の構成分析!F$43,"▲", "-")), 2)), NA())</f>
        <v>#VALUE!</v>
      </c>
      <c r="D27" s="158" t="e">
        <f>IF(ROUND(VALUE(SUBSTITUTE(連結実質赤字比率に係る赤字・黒字の構成分析!G$43,"▲", "-")), 2) &lt; 0, ABS(ROUND(VALUE(SUBSTITUTE(連結実質赤字比率に係る赤字・黒字の構成分析!G$43,"▲", "-")), 2)), NA())</f>
        <v>#VALUE!</v>
      </c>
      <c r="E27" s="158" t="e">
        <f>IF(ROUND(VALUE(SUBSTITUTE(連結実質赤字比率に係る赤字・黒字の構成分析!G$43,"▲", "-")), 2) &gt;= 0, ABS(ROUND(VALUE(SUBSTITUTE(連結実質赤字比率に係る赤字・黒字の構成分析!G$43,"▲", "-")), 2)), NA())</f>
        <v>#VALUE!</v>
      </c>
      <c r="F27" s="158" t="e">
        <f>IF(ROUND(VALUE(SUBSTITUTE(連結実質赤字比率に係る赤字・黒字の構成分析!H$43,"▲", "-")), 2) &lt; 0, ABS(ROUND(VALUE(SUBSTITUTE(連結実質赤字比率に係る赤字・黒字の構成分析!H$43,"▲", "-")), 2)), NA())</f>
        <v>#VALUE!</v>
      </c>
      <c r="G27" s="158" t="e">
        <f>IF(ROUND(VALUE(SUBSTITUTE(連結実質赤字比率に係る赤字・黒字の構成分析!H$43,"▲", "-")), 2) &gt;= 0, ABS(ROUND(VALUE(SUBSTITUTE(連結実質赤字比率に係る赤字・黒字の構成分析!H$43,"▲", "-")), 2)), NA())</f>
        <v>#VALUE!</v>
      </c>
      <c r="H27" s="158" t="e">
        <f>IF(ROUND(VALUE(SUBSTITUTE(連結実質赤字比率に係る赤字・黒字の構成分析!I$43,"▲", "-")), 2) &lt; 0, ABS(ROUND(VALUE(SUBSTITUTE(連結実質赤字比率に係る赤字・黒字の構成分析!I$43,"▲", "-")), 2)), NA())</f>
        <v>#VALUE!</v>
      </c>
      <c r="I27" s="158" t="e">
        <f>IF(ROUND(VALUE(SUBSTITUTE(連結実質赤字比率に係る赤字・黒字の構成分析!I$43,"▲", "-")), 2) &gt;= 0, ABS(ROUND(VALUE(SUBSTITUTE(連結実質赤字比率に係る赤字・黒字の構成分析!I$43,"▲", "-")), 2)), NA())</f>
        <v>#VALUE!</v>
      </c>
      <c r="J27" s="158" t="e">
        <f>IF(ROUND(VALUE(SUBSTITUTE(連結実質赤字比率に係る赤字・黒字の構成分析!J$43,"▲", "-")), 2) &lt; 0, ABS(ROUND(VALUE(SUBSTITUTE(連結実質赤字比率に係る赤字・黒字の構成分析!J$43,"▲", "-")), 2)), NA())</f>
        <v>#VALUE!</v>
      </c>
      <c r="K27" s="158" t="e">
        <f>IF(ROUND(VALUE(SUBSTITUTE(連結実質赤字比率に係る赤字・黒字の構成分析!J$43,"▲", "-")), 2) &gt;= 0, ABS(ROUND(VALUE(SUBSTITUTE(連結実質赤字比率に係る赤字・黒字の構成分析!J$43,"▲", "-")), 2)), NA())</f>
        <v>#VALUE!</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e">
        <f>IF(連結実質赤字比率に係る赤字・黒字の構成分析!C$41="",NA(),連結実質赤字比率に係る赤字・黒字の構成分析!C$41)</f>
        <v>#N/A</v>
      </c>
      <c r="B29" s="158" t="e">
        <f>IF(ROUND(VALUE(SUBSTITUTE(連結実質赤字比率に係る赤字・黒字の構成分析!F$41,"▲", "-")), 2) &lt; 0, ABS(ROUND(VALUE(SUBSTITUTE(連結実質赤字比率に係る赤字・黒字の構成分析!F$41,"▲", "-")), 2)), NA())</f>
        <v>#VALUE!</v>
      </c>
      <c r="C29" s="158" t="e">
        <f>IF(ROUND(VALUE(SUBSTITUTE(連結実質赤字比率に係る赤字・黒字の構成分析!F$41,"▲", "-")), 2) &gt;= 0, ABS(ROUND(VALUE(SUBSTITUTE(連結実質赤字比率に係る赤字・黒字の構成分析!F$41,"▲", "-")), 2)), NA())</f>
        <v>#VALUE!</v>
      </c>
      <c r="D29" s="158" t="e">
        <f>IF(ROUND(VALUE(SUBSTITUTE(連結実質赤字比率に係る赤字・黒字の構成分析!G$41,"▲", "-")), 2) &lt; 0, ABS(ROUND(VALUE(SUBSTITUTE(連結実質赤字比率に係る赤字・黒字の構成分析!G$41,"▲", "-")), 2)), NA())</f>
        <v>#VALUE!</v>
      </c>
      <c r="E29" s="158" t="e">
        <f>IF(ROUND(VALUE(SUBSTITUTE(連結実質赤字比率に係る赤字・黒字の構成分析!G$41,"▲", "-")), 2) &gt;= 0, ABS(ROUND(VALUE(SUBSTITUTE(連結実質赤字比率に係る赤字・黒字の構成分析!G$41,"▲", "-")), 2)), NA())</f>
        <v>#VALUE!</v>
      </c>
      <c r="F29" s="158" t="e">
        <f>IF(ROUND(VALUE(SUBSTITUTE(連結実質赤字比率に係る赤字・黒字の構成分析!H$41,"▲", "-")), 2) &lt; 0, ABS(ROUND(VALUE(SUBSTITUTE(連結実質赤字比率に係る赤字・黒字の構成分析!H$41,"▲", "-")), 2)), NA())</f>
        <v>#VALUE!</v>
      </c>
      <c r="G29" s="158" t="e">
        <f>IF(ROUND(VALUE(SUBSTITUTE(連結実質赤字比率に係る赤字・黒字の構成分析!H$41,"▲", "-")), 2) &gt;= 0, ABS(ROUND(VALUE(SUBSTITUTE(連結実質赤字比率に係る赤字・黒字の構成分析!H$41,"▲", "-")), 2)), NA())</f>
        <v>#VALUE!</v>
      </c>
      <c r="H29" s="158" t="e">
        <f>IF(ROUND(VALUE(SUBSTITUTE(連結実質赤字比率に係る赤字・黒字の構成分析!I$41,"▲", "-")), 2) &lt; 0, ABS(ROUND(VALUE(SUBSTITUTE(連結実質赤字比率に係る赤字・黒字の構成分析!I$41,"▲", "-")), 2)), NA())</f>
        <v>#VALUE!</v>
      </c>
      <c r="I29" s="158" t="e">
        <f>IF(ROUND(VALUE(SUBSTITUTE(連結実質赤字比率に係る赤字・黒字の構成分析!I$41,"▲", "-")), 2) &gt;= 0, ABS(ROUND(VALUE(SUBSTITUTE(連結実質赤字比率に係る赤字・黒字の構成分析!I$41,"▲", "-")), 2)), NA())</f>
        <v>#VALUE!</v>
      </c>
      <c r="J29" s="158" t="e">
        <f>IF(ROUND(VALUE(SUBSTITUTE(連結実質赤字比率に係る赤字・黒字の構成分析!J$41,"▲", "-")), 2) &lt; 0, ABS(ROUND(VALUE(SUBSTITUTE(連結実質赤字比率に係る赤字・黒字の構成分析!J$41,"▲", "-")), 2)), NA())</f>
        <v>#VALUE!</v>
      </c>
      <c r="K29" s="158" t="e">
        <f>IF(ROUND(VALUE(SUBSTITUTE(連結実質赤字比率に係る赤字・黒字の構成分析!J$41,"▲", "-")), 2) &gt;= 0, ABS(ROUND(VALUE(SUBSTITUTE(連結実質赤字比率に係る赤字・黒字の構成分析!J$41,"▲", "-")), 2)), NA())</f>
        <v>#VALUE!</v>
      </c>
    </row>
    <row r="30" spans="1:11" x14ac:dyDescent="0.15">
      <c r="A30" s="158" t="str">
        <f>IF(連結実質赤字比率に係る赤字・黒字の構成分析!C$40="",NA(),連結実質赤字比率に係る赤字・黒字の構成分析!C$40)</f>
        <v>後期高齢者医療事業</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0.01</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0.08</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v>
      </c>
    </row>
    <row r="31" spans="1:11" x14ac:dyDescent="0.15">
      <c r="A31" s="158" t="str">
        <f>IF(連結実質赤字比率に係る赤字・黒字の構成分析!C$39="",NA(),連結実質赤字比率に係る赤字・黒字の構成分析!C$39)</f>
        <v>簡易水道事業特別会計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0.01</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v>
      </c>
    </row>
    <row r="32" spans="1:11" x14ac:dyDescent="0.15">
      <c r="A32" s="158" t="str">
        <f>IF(連結実質赤字比率に係る赤字・黒字の構成分析!C$38="",NA(),連結実質赤字比率に係る赤字・黒字の構成分析!C$38)</f>
        <v>国民健康保険（診療施設勘定）</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0.17</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0.2</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0.04</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0.03</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0.03</v>
      </c>
    </row>
    <row r="33" spans="1:16" x14ac:dyDescent="0.15">
      <c r="A33" s="158" t="str">
        <f>IF(連結実質赤字比率に係る赤字・黒字の構成分析!C$37="",NA(),連結実質赤字比率に係る赤字・黒字の構成分析!C$37)</f>
        <v>下水道事業特別会計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0.01</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0.12</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0.12</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0</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0.05</v>
      </c>
    </row>
    <row r="34" spans="1:16" x14ac:dyDescent="0.15">
      <c r="A34" s="158" t="str">
        <f>IF(連結実質赤字比率に係る赤字・黒字の構成分析!C$36="",NA(),連結実質赤字比率に係る赤字・黒字の構成分析!C$36)</f>
        <v>介護保険事業</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0.01</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0.01</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0.57999999999999996</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0.7</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0.88</v>
      </c>
    </row>
    <row r="35" spans="1:16" x14ac:dyDescent="0.15">
      <c r="A35" s="158" t="str">
        <f>IF(連結実質赤字比率に係る赤字・黒字の構成分析!C$35="",NA(),連結実質赤字比率に係る赤字・黒字の構成分析!C$35)</f>
        <v>国民健康保険（事業勘定）</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2.44</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1.17</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0.52</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0.8</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1.6</v>
      </c>
    </row>
    <row r="36" spans="1:16" x14ac:dyDescent="0.15">
      <c r="A36" s="158" t="str">
        <f>IF(連結実質赤字比率に係る赤字・黒字の構成分析!C$34="",NA(),連結実質赤字比率に係る赤字・黒字の構成分析!C$34)</f>
        <v>一般会計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7.29</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7.84</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8.7899999999999991</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10.63</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6.73</v>
      </c>
    </row>
    <row r="39" spans="1:16" x14ac:dyDescent="0.15">
      <c r="A39" s="127" t="s">
        <v>54</v>
      </c>
    </row>
    <row r="40" spans="1:16" x14ac:dyDescent="0.15">
      <c r="A40" s="159"/>
      <c r="B40" s="159" t="str">
        <f>'実質公債費比率（分子）の構造'!K$44</f>
        <v>H25</v>
      </c>
      <c r="C40" s="159"/>
      <c r="D40" s="159"/>
      <c r="E40" s="159" t="str">
        <f>'実質公債費比率（分子）の構造'!L$44</f>
        <v>H26</v>
      </c>
      <c r="F40" s="159"/>
      <c r="G40" s="159"/>
      <c r="H40" s="159" t="str">
        <f>'実質公債費比率（分子）の構造'!M$44</f>
        <v>H27</v>
      </c>
      <c r="I40" s="159"/>
      <c r="J40" s="159"/>
      <c r="K40" s="159" t="str">
        <f>'実質公債費比率（分子）の構造'!N$44</f>
        <v>H28</v>
      </c>
      <c r="L40" s="159"/>
      <c r="M40" s="159"/>
      <c r="N40" s="159" t="str">
        <f>'実質公債費比率（分子）の構造'!O$44</f>
        <v>H29</v>
      </c>
      <c r="O40" s="159"/>
      <c r="P40" s="159"/>
    </row>
    <row r="41" spans="1:16" x14ac:dyDescent="0.15">
      <c r="A41" s="159"/>
      <c r="B41" s="159" t="s">
        <v>55</v>
      </c>
      <c r="C41" s="159"/>
      <c r="D41" s="159" t="s">
        <v>56</v>
      </c>
      <c r="E41" s="159" t="s">
        <v>55</v>
      </c>
      <c r="F41" s="159"/>
      <c r="G41" s="159" t="s">
        <v>56</v>
      </c>
      <c r="H41" s="159" t="s">
        <v>55</v>
      </c>
      <c r="I41" s="159"/>
      <c r="J41" s="159" t="s">
        <v>56</v>
      </c>
      <c r="K41" s="159" t="s">
        <v>55</v>
      </c>
      <c r="L41" s="159"/>
      <c r="M41" s="159" t="s">
        <v>56</v>
      </c>
      <c r="N41" s="159" t="s">
        <v>55</v>
      </c>
      <c r="O41" s="159"/>
      <c r="P41" s="159" t="s">
        <v>56</v>
      </c>
    </row>
    <row r="42" spans="1:16" x14ac:dyDescent="0.15">
      <c r="A42" s="159" t="s">
        <v>57</v>
      </c>
      <c r="B42" s="159"/>
      <c r="C42" s="159"/>
      <c r="D42" s="159">
        <f>'実質公債費比率（分子）の構造'!K$52</f>
        <v>152</v>
      </c>
      <c r="E42" s="159"/>
      <c r="F42" s="159"/>
      <c r="G42" s="159">
        <f>'実質公債費比率（分子）の構造'!L$52</f>
        <v>148</v>
      </c>
      <c r="H42" s="159"/>
      <c r="I42" s="159"/>
      <c r="J42" s="159">
        <f>'実質公債費比率（分子）の構造'!M$52</f>
        <v>117</v>
      </c>
      <c r="K42" s="159"/>
      <c r="L42" s="159"/>
      <c r="M42" s="159">
        <f>'実質公債費比率（分子）の構造'!N$52</f>
        <v>119</v>
      </c>
      <c r="N42" s="159"/>
      <c r="O42" s="159"/>
      <c r="P42" s="159">
        <f>'実質公債費比率（分子）の構造'!O$52</f>
        <v>102</v>
      </c>
    </row>
    <row r="43" spans="1:16" x14ac:dyDescent="0.15">
      <c r="A43" s="159" t="s">
        <v>58</v>
      </c>
      <c r="B43" s="159">
        <f>'実質公債費比率（分子）の構造'!K$51</f>
        <v>0</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f>'実質公債費比率（分子）の構造'!O$51</f>
        <v>0</v>
      </c>
      <c r="O43" s="159"/>
      <c r="P43" s="159"/>
    </row>
    <row r="44" spans="1:16" x14ac:dyDescent="0.15">
      <c r="A44" s="159" t="s">
        <v>59</v>
      </c>
      <c r="B44" s="159" t="str">
        <f>'実質公債費比率（分子）の構造'!K$50</f>
        <v>-</v>
      </c>
      <c r="C44" s="159"/>
      <c r="D44" s="159"/>
      <c r="E44" s="159" t="str">
        <f>'実質公債費比率（分子）の構造'!L$50</f>
        <v>-</v>
      </c>
      <c r="F44" s="159"/>
      <c r="G44" s="159"/>
      <c r="H44" s="159" t="str">
        <f>'実質公債費比率（分子）の構造'!M$50</f>
        <v>-</v>
      </c>
      <c r="I44" s="159"/>
      <c r="J44" s="159"/>
      <c r="K44" s="159" t="str">
        <f>'実質公債費比率（分子）の構造'!N$50</f>
        <v>-</v>
      </c>
      <c r="L44" s="159"/>
      <c r="M44" s="159"/>
      <c r="N44" s="159" t="str">
        <f>'実質公債費比率（分子）の構造'!O$50</f>
        <v>-</v>
      </c>
      <c r="O44" s="159"/>
      <c r="P44" s="159"/>
    </row>
    <row r="45" spans="1:16" x14ac:dyDescent="0.15">
      <c r="A45" s="159" t="s">
        <v>60</v>
      </c>
      <c r="B45" s="159">
        <f>'実質公債費比率（分子）の構造'!K$49</f>
        <v>5</v>
      </c>
      <c r="C45" s="159"/>
      <c r="D45" s="159"/>
      <c r="E45" s="159">
        <f>'実質公債費比率（分子）の構造'!L$49</f>
        <v>3</v>
      </c>
      <c r="F45" s="159"/>
      <c r="G45" s="159"/>
      <c r="H45" s="159">
        <f>'実質公債費比率（分子）の構造'!M$49</f>
        <v>4</v>
      </c>
      <c r="I45" s="159"/>
      <c r="J45" s="159"/>
      <c r="K45" s="159">
        <f>'実質公債費比率（分子）の構造'!N$49</f>
        <v>6</v>
      </c>
      <c r="L45" s="159"/>
      <c r="M45" s="159"/>
      <c r="N45" s="159">
        <f>'実質公債費比率（分子）の構造'!O$49</f>
        <v>18</v>
      </c>
      <c r="O45" s="159"/>
      <c r="P45" s="159"/>
    </row>
    <row r="46" spans="1:16" x14ac:dyDescent="0.15">
      <c r="A46" s="159" t="s">
        <v>61</v>
      </c>
      <c r="B46" s="159">
        <f>'実質公債費比率（分子）の構造'!K$48</f>
        <v>29</v>
      </c>
      <c r="C46" s="159"/>
      <c r="D46" s="159"/>
      <c r="E46" s="159">
        <f>'実質公債費比率（分子）の構造'!L$48</f>
        <v>29</v>
      </c>
      <c r="F46" s="159"/>
      <c r="G46" s="159"/>
      <c r="H46" s="159">
        <f>'実質公債費比率（分子）の構造'!M$48</f>
        <v>22</v>
      </c>
      <c r="I46" s="159"/>
      <c r="J46" s="159"/>
      <c r="K46" s="159">
        <f>'実質公債費比率（分子）の構造'!N$48</f>
        <v>18</v>
      </c>
      <c r="L46" s="159"/>
      <c r="M46" s="159"/>
      <c r="N46" s="159">
        <f>'実質公債費比率（分子）の構造'!O$48</f>
        <v>11</v>
      </c>
      <c r="O46" s="159"/>
      <c r="P46" s="159"/>
    </row>
    <row r="47" spans="1:16" x14ac:dyDescent="0.15">
      <c r="A47" s="159" t="s">
        <v>62</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15">
      <c r="A48" s="159" t="s">
        <v>63</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64</v>
      </c>
      <c r="B49" s="159">
        <f>'実質公債費比率（分子）の構造'!K$45</f>
        <v>166</v>
      </c>
      <c r="C49" s="159"/>
      <c r="D49" s="159"/>
      <c r="E49" s="159">
        <f>'実質公債費比率（分子）の構造'!L$45</f>
        <v>162</v>
      </c>
      <c r="F49" s="159"/>
      <c r="G49" s="159"/>
      <c r="H49" s="159">
        <f>'実質公債費比率（分子）の構造'!M$45</f>
        <v>123</v>
      </c>
      <c r="I49" s="159"/>
      <c r="J49" s="159"/>
      <c r="K49" s="159">
        <f>'実質公債費比率（分子）の構造'!N$45</f>
        <v>127</v>
      </c>
      <c r="L49" s="159"/>
      <c r="M49" s="159"/>
      <c r="N49" s="159">
        <f>'実質公債費比率（分子）の構造'!O$45</f>
        <v>101</v>
      </c>
      <c r="O49" s="159"/>
      <c r="P49" s="159"/>
    </row>
    <row r="50" spans="1:16" x14ac:dyDescent="0.15">
      <c r="A50" s="159" t="s">
        <v>65</v>
      </c>
      <c r="B50" s="159" t="e">
        <f>NA()</f>
        <v>#N/A</v>
      </c>
      <c r="C50" s="159">
        <f>IF(ISNUMBER('実質公債費比率（分子）の構造'!K$53),'実質公債費比率（分子）の構造'!K$53,NA())</f>
        <v>48</v>
      </c>
      <c r="D50" s="159" t="e">
        <f>NA()</f>
        <v>#N/A</v>
      </c>
      <c r="E50" s="159" t="e">
        <f>NA()</f>
        <v>#N/A</v>
      </c>
      <c r="F50" s="159">
        <f>IF(ISNUMBER('実質公債費比率（分子）の構造'!L$53),'実質公債費比率（分子）の構造'!L$53,NA())</f>
        <v>46</v>
      </c>
      <c r="G50" s="159" t="e">
        <f>NA()</f>
        <v>#N/A</v>
      </c>
      <c r="H50" s="159" t="e">
        <f>NA()</f>
        <v>#N/A</v>
      </c>
      <c r="I50" s="159">
        <f>IF(ISNUMBER('実質公債費比率（分子）の構造'!M$53),'実質公債費比率（分子）の構造'!M$53,NA())</f>
        <v>32</v>
      </c>
      <c r="J50" s="159" t="e">
        <f>NA()</f>
        <v>#N/A</v>
      </c>
      <c r="K50" s="159" t="e">
        <f>NA()</f>
        <v>#N/A</v>
      </c>
      <c r="L50" s="159">
        <f>IF(ISNUMBER('実質公債費比率（分子）の構造'!N$53),'実質公債費比率（分子）の構造'!N$53,NA())</f>
        <v>32</v>
      </c>
      <c r="M50" s="159" t="e">
        <f>NA()</f>
        <v>#N/A</v>
      </c>
      <c r="N50" s="159" t="e">
        <f>NA()</f>
        <v>#N/A</v>
      </c>
      <c r="O50" s="159">
        <f>IF(ISNUMBER('実質公債費比率（分子）の構造'!O$53),'実質公債費比率（分子）の構造'!O$53,NA())</f>
        <v>28</v>
      </c>
      <c r="P50" s="159" t="e">
        <f>NA()</f>
        <v>#N/A</v>
      </c>
    </row>
    <row r="53" spans="1:16" x14ac:dyDescent="0.15">
      <c r="A53" s="127" t="s">
        <v>66</v>
      </c>
    </row>
    <row r="54" spans="1:16" x14ac:dyDescent="0.15">
      <c r="A54" s="158"/>
      <c r="B54" s="158" t="str">
        <f>'将来負担比率（分子）の構造'!I$40</f>
        <v>H25</v>
      </c>
      <c r="C54" s="158"/>
      <c r="D54" s="158"/>
      <c r="E54" s="158" t="str">
        <f>'将来負担比率（分子）の構造'!J$40</f>
        <v>H26</v>
      </c>
      <c r="F54" s="158"/>
      <c r="G54" s="158"/>
      <c r="H54" s="158" t="str">
        <f>'将来負担比率（分子）の構造'!K$40</f>
        <v>H27</v>
      </c>
      <c r="I54" s="158"/>
      <c r="J54" s="158"/>
      <c r="K54" s="158" t="str">
        <f>'将来負担比率（分子）の構造'!L$40</f>
        <v>H28</v>
      </c>
      <c r="L54" s="158"/>
      <c r="M54" s="158"/>
      <c r="N54" s="158" t="str">
        <f>'将来負担比率（分子）の構造'!M$40</f>
        <v>H29</v>
      </c>
      <c r="O54" s="158"/>
      <c r="P54" s="158"/>
    </row>
    <row r="55" spans="1:16" x14ac:dyDescent="0.15">
      <c r="A55" s="158"/>
      <c r="B55" s="158" t="s">
        <v>67</v>
      </c>
      <c r="C55" s="158"/>
      <c r="D55" s="158" t="s">
        <v>68</v>
      </c>
      <c r="E55" s="158" t="s">
        <v>67</v>
      </c>
      <c r="F55" s="158"/>
      <c r="G55" s="158" t="s">
        <v>68</v>
      </c>
      <c r="H55" s="158" t="s">
        <v>67</v>
      </c>
      <c r="I55" s="158"/>
      <c r="J55" s="158" t="s">
        <v>68</v>
      </c>
      <c r="K55" s="158" t="s">
        <v>67</v>
      </c>
      <c r="L55" s="158"/>
      <c r="M55" s="158" t="s">
        <v>68</v>
      </c>
      <c r="N55" s="158" t="s">
        <v>67</v>
      </c>
      <c r="O55" s="158"/>
      <c r="P55" s="158" t="s">
        <v>68</v>
      </c>
    </row>
    <row r="56" spans="1:16" x14ac:dyDescent="0.15">
      <c r="A56" s="158" t="s">
        <v>37</v>
      </c>
      <c r="B56" s="158"/>
      <c r="C56" s="158"/>
      <c r="D56" s="158">
        <f>'将来負担比率（分子）の構造'!I$52</f>
        <v>961</v>
      </c>
      <c r="E56" s="158"/>
      <c r="F56" s="158"/>
      <c r="G56" s="158">
        <f>'将来負担比率（分子）の構造'!J$52</f>
        <v>940</v>
      </c>
      <c r="H56" s="158"/>
      <c r="I56" s="158"/>
      <c r="J56" s="158">
        <f>'将来負担比率（分子）の構造'!K$52</f>
        <v>1085</v>
      </c>
      <c r="K56" s="158"/>
      <c r="L56" s="158"/>
      <c r="M56" s="158">
        <f>'将来負担比率（分子）の構造'!L$52</f>
        <v>1256</v>
      </c>
      <c r="N56" s="158"/>
      <c r="O56" s="158"/>
      <c r="P56" s="158">
        <f>'将来負担比率（分子）の構造'!M$52</f>
        <v>1291</v>
      </c>
    </row>
    <row r="57" spans="1:16" x14ac:dyDescent="0.15">
      <c r="A57" s="158" t="s">
        <v>36</v>
      </c>
      <c r="B57" s="158"/>
      <c r="C57" s="158"/>
      <c r="D57" s="158">
        <f>'将来負担比率（分子）の構造'!I$51</f>
        <v>3</v>
      </c>
      <c r="E57" s="158"/>
      <c r="F57" s="158"/>
      <c r="G57" s="158">
        <f>'将来負担比率（分子）の構造'!J$51</f>
        <v>37</v>
      </c>
      <c r="H57" s="158"/>
      <c r="I57" s="158"/>
      <c r="J57" s="158">
        <f>'将来負担比率（分子）の構造'!K$51</f>
        <v>111</v>
      </c>
      <c r="K57" s="158"/>
      <c r="L57" s="158"/>
      <c r="M57" s="158">
        <f>'将来負担比率（分子）の構造'!L$51</f>
        <v>126</v>
      </c>
      <c r="N57" s="158"/>
      <c r="O57" s="158"/>
      <c r="P57" s="158">
        <f>'将来負担比率（分子）の構造'!M$51</f>
        <v>80</v>
      </c>
    </row>
    <row r="58" spans="1:16" x14ac:dyDescent="0.15">
      <c r="A58" s="158" t="s">
        <v>35</v>
      </c>
      <c r="B58" s="158"/>
      <c r="C58" s="158"/>
      <c r="D58" s="158">
        <f>'将来負担比率（分子）の構造'!I$50</f>
        <v>1066</v>
      </c>
      <c r="E58" s="158"/>
      <c r="F58" s="158"/>
      <c r="G58" s="158">
        <f>'将来負担比率（分子）の構造'!J$50</f>
        <v>1064</v>
      </c>
      <c r="H58" s="158"/>
      <c r="I58" s="158"/>
      <c r="J58" s="158">
        <f>'将来負担比率（分子）の構造'!K$50</f>
        <v>1063</v>
      </c>
      <c r="K58" s="158"/>
      <c r="L58" s="158"/>
      <c r="M58" s="158">
        <f>'将来負担比率（分子）の構造'!L$50</f>
        <v>1064</v>
      </c>
      <c r="N58" s="158"/>
      <c r="O58" s="158"/>
      <c r="P58" s="158">
        <f>'将来負担比率（分子）の構造'!M$50</f>
        <v>1037</v>
      </c>
    </row>
    <row r="59" spans="1:16" x14ac:dyDescent="0.15">
      <c r="A59" s="158" t="s">
        <v>33</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32</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30</v>
      </c>
      <c r="B61" s="158" t="str">
        <f>'将来負担比率（分子）の構造'!I$46</f>
        <v>-</v>
      </c>
      <c r="C61" s="158"/>
      <c r="D61" s="158"/>
      <c r="E61" s="158" t="str">
        <f>'将来負担比率（分子）の構造'!J$46</f>
        <v>-</v>
      </c>
      <c r="F61" s="158"/>
      <c r="G61" s="158"/>
      <c r="H61" s="158" t="str">
        <f>'将来負担比率（分子）の構造'!K$46</f>
        <v>-</v>
      </c>
      <c r="I61" s="158"/>
      <c r="J61" s="158"/>
      <c r="K61" s="158" t="str">
        <f>'将来負担比率（分子）の構造'!L$46</f>
        <v>-</v>
      </c>
      <c r="L61" s="158"/>
      <c r="M61" s="158"/>
      <c r="N61" s="158" t="str">
        <f>'将来負担比率（分子）の構造'!M$46</f>
        <v>-</v>
      </c>
      <c r="O61" s="158"/>
      <c r="P61" s="158"/>
    </row>
    <row r="62" spans="1:16" x14ac:dyDescent="0.15">
      <c r="A62" s="158" t="s">
        <v>29</v>
      </c>
      <c r="B62" s="158">
        <f>'将来負担比率（分子）の構造'!I$45</f>
        <v>446</v>
      </c>
      <c r="C62" s="158"/>
      <c r="D62" s="158"/>
      <c r="E62" s="158">
        <f>'将来負担比率（分子）の構造'!J$45</f>
        <v>446</v>
      </c>
      <c r="F62" s="158"/>
      <c r="G62" s="158"/>
      <c r="H62" s="158">
        <f>'将来負担比率（分子）の構造'!K$45</f>
        <v>418</v>
      </c>
      <c r="I62" s="158"/>
      <c r="J62" s="158"/>
      <c r="K62" s="158">
        <f>'将来負担比率（分子）の構造'!L$45</f>
        <v>391</v>
      </c>
      <c r="L62" s="158"/>
      <c r="M62" s="158"/>
      <c r="N62" s="158">
        <f>'将来負担比率（分子）の構造'!M$45</f>
        <v>380</v>
      </c>
      <c r="O62" s="158"/>
      <c r="P62" s="158"/>
    </row>
    <row r="63" spans="1:16" x14ac:dyDescent="0.15">
      <c r="A63" s="158" t="s">
        <v>28</v>
      </c>
      <c r="B63" s="158">
        <f>'将来負担比率（分子）の構造'!I$44</f>
        <v>20</v>
      </c>
      <c r="C63" s="158"/>
      <c r="D63" s="158"/>
      <c r="E63" s="158">
        <f>'将来負担比率（分子）の構造'!J$44</f>
        <v>42</v>
      </c>
      <c r="F63" s="158"/>
      <c r="G63" s="158"/>
      <c r="H63" s="158">
        <f>'将来負担比率（分子）の構造'!K$44</f>
        <v>134</v>
      </c>
      <c r="I63" s="158"/>
      <c r="J63" s="158"/>
      <c r="K63" s="158">
        <f>'将来負担比率（分子）の構造'!L$44</f>
        <v>228</v>
      </c>
      <c r="L63" s="158"/>
      <c r="M63" s="158"/>
      <c r="N63" s="158">
        <f>'将来負担比率（分子）の構造'!M$44</f>
        <v>227</v>
      </c>
      <c r="O63" s="158"/>
      <c r="P63" s="158"/>
    </row>
    <row r="64" spans="1:16" x14ac:dyDescent="0.15">
      <c r="A64" s="158" t="s">
        <v>27</v>
      </c>
      <c r="B64" s="158">
        <f>'将来負担比率（分子）の構造'!I$43</f>
        <v>167</v>
      </c>
      <c r="C64" s="158"/>
      <c r="D64" s="158"/>
      <c r="E64" s="158">
        <f>'将来負担比率（分子）の構造'!J$43</f>
        <v>149</v>
      </c>
      <c r="F64" s="158"/>
      <c r="G64" s="158"/>
      <c r="H64" s="158">
        <f>'将来負担比率（分子）の構造'!K$43</f>
        <v>155</v>
      </c>
      <c r="I64" s="158"/>
      <c r="J64" s="158"/>
      <c r="K64" s="158">
        <f>'将来負担比率（分子）の構造'!L$43</f>
        <v>284</v>
      </c>
      <c r="L64" s="158"/>
      <c r="M64" s="158"/>
      <c r="N64" s="158">
        <f>'将来負担比率（分子）の構造'!M$43</f>
        <v>209</v>
      </c>
      <c r="O64" s="158"/>
      <c r="P64" s="158"/>
    </row>
    <row r="65" spans="1:16" x14ac:dyDescent="0.15">
      <c r="A65" s="158" t="s">
        <v>26</v>
      </c>
      <c r="B65" s="158">
        <f>'将来負担比率（分子）の構造'!I$42</f>
        <v>296</v>
      </c>
      <c r="C65" s="158"/>
      <c r="D65" s="158"/>
      <c r="E65" s="158">
        <f>'将来負担比率（分子）の構造'!J$42</f>
        <v>27</v>
      </c>
      <c r="F65" s="158"/>
      <c r="G65" s="158"/>
      <c r="H65" s="158">
        <f>'将来負担比率（分子）の構造'!K$42</f>
        <v>160</v>
      </c>
      <c r="I65" s="158"/>
      <c r="J65" s="158"/>
      <c r="K65" s="158">
        <f>'将来負担比率（分子）の構造'!L$42</f>
        <v>93</v>
      </c>
      <c r="L65" s="158"/>
      <c r="M65" s="158"/>
      <c r="N65" s="158">
        <f>'将来負担比率（分子）の構造'!M$42</f>
        <v>7</v>
      </c>
      <c r="O65" s="158"/>
      <c r="P65" s="158"/>
    </row>
    <row r="66" spans="1:16" x14ac:dyDescent="0.15">
      <c r="A66" s="158" t="s">
        <v>25</v>
      </c>
      <c r="B66" s="158">
        <f>'将来負担比率（分子）の構造'!I$41</f>
        <v>1004</v>
      </c>
      <c r="C66" s="158"/>
      <c r="D66" s="158"/>
      <c r="E66" s="158">
        <f>'将来負担比率（分子）の構造'!J$41</f>
        <v>960</v>
      </c>
      <c r="F66" s="158"/>
      <c r="G66" s="158"/>
      <c r="H66" s="158">
        <f>'将来負担比率（分子）の構造'!K$41</f>
        <v>1090</v>
      </c>
      <c r="I66" s="158"/>
      <c r="J66" s="158"/>
      <c r="K66" s="158">
        <f>'将来負担比率（分子）の構造'!L$41</f>
        <v>1158</v>
      </c>
      <c r="L66" s="158"/>
      <c r="M66" s="158"/>
      <c r="N66" s="158">
        <f>'将来負担比率（分子）の構造'!M$41</f>
        <v>1221</v>
      </c>
      <c r="O66" s="158"/>
      <c r="P66" s="158"/>
    </row>
    <row r="67" spans="1:16" x14ac:dyDescent="0.15">
      <c r="A67" s="158" t="s">
        <v>69</v>
      </c>
      <c r="B67" s="158" t="e">
        <f>NA()</f>
        <v>#N/A</v>
      </c>
      <c r="C67" s="158">
        <f>IF(ISNUMBER('将来負担比率（分子）の構造'!I$53), IF('将来負担比率（分子）の構造'!I$53 &lt; 0, 0, '将来負担比率（分子）の構造'!I$53), NA())</f>
        <v>0</v>
      </c>
      <c r="D67" s="158" t="e">
        <f>NA()</f>
        <v>#N/A</v>
      </c>
      <c r="E67" s="158" t="e">
        <f>NA()</f>
        <v>#N/A</v>
      </c>
      <c r="F67" s="158">
        <f>IF(ISNUMBER('将来負担比率（分子）の構造'!J$53), IF('将来負担比率（分子）の構造'!J$53 &lt; 0, 0, '将来負担比率（分子）の構造'!J$53), NA())</f>
        <v>0</v>
      </c>
      <c r="G67" s="158" t="e">
        <f>NA()</f>
        <v>#N/A</v>
      </c>
      <c r="H67" s="158" t="e">
        <f>NA()</f>
        <v>#N/A</v>
      </c>
      <c r="I67" s="158">
        <f>IF(ISNUMBER('将来負担比率（分子）の構造'!K$53), IF('将来負担比率（分子）の構造'!K$53 &lt; 0, 0, '将来負担比率（分子）の構造'!K$53), NA())</f>
        <v>0</v>
      </c>
      <c r="J67" s="158" t="e">
        <f>NA()</f>
        <v>#N/A</v>
      </c>
      <c r="K67" s="158" t="e">
        <f>NA()</f>
        <v>#N/A</v>
      </c>
      <c r="L67" s="158">
        <f>IF(ISNUMBER('将来負担比率（分子）の構造'!L$53), IF('将来負担比率（分子）の構造'!L$53 &lt; 0, 0, '将来負担比率（分子）の構造'!L$53), NA())</f>
        <v>0</v>
      </c>
      <c r="M67" s="158" t="e">
        <f>NA()</f>
        <v>#N/A</v>
      </c>
      <c r="N67" s="158" t="e">
        <f>NA()</f>
        <v>#N/A</v>
      </c>
      <c r="O67" s="158">
        <f>IF(ISNUMBER('将来負担比率（分子）の構造'!M$53), IF('将来負担比率（分子）の構造'!M$53 &lt; 0, 0, '将来負担比率（分子）の構造'!M$53), NA())</f>
        <v>0</v>
      </c>
      <c r="P67" s="158" t="e">
        <f>NA()</f>
        <v>#N/A</v>
      </c>
    </row>
    <row r="70" spans="1:16" x14ac:dyDescent="0.15">
      <c r="A70" s="160" t="s">
        <v>70</v>
      </c>
      <c r="B70" s="160"/>
      <c r="C70" s="160"/>
      <c r="D70" s="160"/>
      <c r="E70" s="160"/>
      <c r="F70" s="160"/>
    </row>
    <row r="71" spans="1:16" x14ac:dyDescent="0.15">
      <c r="A71" s="161"/>
      <c r="B71" s="161" t="str">
        <f>基金残高に係る経年分析!F54</f>
        <v>H27</v>
      </c>
      <c r="C71" s="161" t="str">
        <f>基金残高に係る経年分析!G54</f>
        <v>H28</v>
      </c>
      <c r="D71" s="161" t="str">
        <f>基金残高に係る経年分析!H54</f>
        <v>H29</v>
      </c>
    </row>
    <row r="72" spans="1:16" x14ac:dyDescent="0.15">
      <c r="A72" s="161" t="s">
        <v>71</v>
      </c>
      <c r="B72" s="162">
        <f>基金残高に係る経年分析!F55</f>
        <v>710</v>
      </c>
      <c r="C72" s="162">
        <f>基金残高に係る経年分析!G55</f>
        <v>717</v>
      </c>
      <c r="D72" s="162">
        <f>基金残高に係る経年分析!H55</f>
        <v>718</v>
      </c>
    </row>
    <row r="73" spans="1:16" x14ac:dyDescent="0.15">
      <c r="A73" s="161" t="s">
        <v>72</v>
      </c>
      <c r="B73" s="162">
        <f>基金残高に係る経年分析!F56</f>
        <v>1</v>
      </c>
      <c r="C73" s="162">
        <f>基金残高に係る経年分析!G56</f>
        <v>1</v>
      </c>
      <c r="D73" s="162">
        <f>基金残高に係る経年分析!H56</f>
        <v>1</v>
      </c>
    </row>
    <row r="74" spans="1:16" x14ac:dyDescent="0.15">
      <c r="A74" s="161" t="s">
        <v>73</v>
      </c>
      <c r="B74" s="162">
        <f>基金残高に係る経年分析!F57</f>
        <v>335</v>
      </c>
      <c r="C74" s="162">
        <f>基金残高に係る経年分析!G57</f>
        <v>327</v>
      </c>
      <c r="D74" s="162">
        <f>基金残高に係る経年分析!H57</f>
        <v>300</v>
      </c>
    </row>
  </sheetData>
  <sheetProtection algorithmName="SHA-512" hashValue="/w5i26lf9Jt3IZxiGOsqWlw6nKBwTD5f/awYrRFNNSH7LxvMnPbJl9hApVkh/iWj3wDkq++lXH7eQN9Tki9Mtg==" saltValue="TRMpfGMHxitK6ebUEq+M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3" customWidth="1"/>
    <col min="96" max="133" width="1.625" style="219" customWidth="1"/>
    <col min="134" max="143" width="1.625" style="203" customWidth="1"/>
    <col min="144" max="16384" width="0" style="203"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774" t="s">
        <v>213</v>
      </c>
      <c r="DI1" s="775"/>
      <c r="DJ1" s="775"/>
      <c r="DK1" s="775"/>
      <c r="DL1" s="775"/>
      <c r="DM1" s="775"/>
      <c r="DN1" s="776"/>
      <c r="DO1" s="203"/>
      <c r="DP1" s="774" t="s">
        <v>214</v>
      </c>
      <c r="DQ1" s="775"/>
      <c r="DR1" s="775"/>
      <c r="DS1" s="775"/>
      <c r="DT1" s="775"/>
      <c r="DU1" s="775"/>
      <c r="DV1" s="775"/>
      <c r="DW1" s="775"/>
      <c r="DX1" s="775"/>
      <c r="DY1" s="775"/>
      <c r="DZ1" s="775"/>
      <c r="EA1" s="775"/>
      <c r="EB1" s="775"/>
      <c r="EC1" s="776"/>
      <c r="ED1" s="201"/>
      <c r="EE1" s="201"/>
      <c r="EF1" s="201"/>
      <c r="EG1" s="201"/>
      <c r="EH1" s="201"/>
      <c r="EI1" s="201"/>
      <c r="EJ1" s="201"/>
      <c r="EK1" s="201"/>
      <c r="EL1" s="201"/>
      <c r="EM1" s="201"/>
    </row>
    <row r="2" spans="2:143" ht="22.5" customHeight="1" x14ac:dyDescent="0.15">
      <c r="B2" s="204" t="s">
        <v>215</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row>
    <row r="3" spans="2:143" ht="11.25" customHeight="1" x14ac:dyDescent="0.15">
      <c r="B3" s="716" t="s">
        <v>216</v>
      </c>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717"/>
      <c r="AK3" s="717"/>
      <c r="AL3" s="717"/>
      <c r="AM3" s="717"/>
      <c r="AN3" s="717"/>
      <c r="AO3" s="717"/>
      <c r="AP3" s="716" t="s">
        <v>217</v>
      </c>
      <c r="AQ3" s="717"/>
      <c r="AR3" s="717"/>
      <c r="AS3" s="717"/>
      <c r="AT3" s="717"/>
      <c r="AU3" s="717"/>
      <c r="AV3" s="717"/>
      <c r="AW3" s="717"/>
      <c r="AX3" s="717"/>
      <c r="AY3" s="717"/>
      <c r="AZ3" s="717"/>
      <c r="BA3" s="717"/>
      <c r="BB3" s="717"/>
      <c r="BC3" s="717"/>
      <c r="BD3" s="717"/>
      <c r="BE3" s="717"/>
      <c r="BF3" s="717"/>
      <c r="BG3" s="717"/>
      <c r="BH3" s="717"/>
      <c r="BI3" s="717"/>
      <c r="BJ3" s="717"/>
      <c r="BK3" s="717"/>
      <c r="BL3" s="717"/>
      <c r="BM3" s="717"/>
      <c r="BN3" s="717"/>
      <c r="BO3" s="717"/>
      <c r="BP3" s="717"/>
      <c r="BQ3" s="717"/>
      <c r="BR3" s="717"/>
      <c r="BS3" s="717"/>
      <c r="BT3" s="717"/>
      <c r="BU3" s="717"/>
      <c r="BV3" s="717"/>
      <c r="BW3" s="717"/>
      <c r="BX3" s="717"/>
      <c r="BY3" s="717"/>
      <c r="BZ3" s="717"/>
      <c r="CA3" s="717"/>
      <c r="CB3" s="718"/>
      <c r="CD3" s="759" t="s">
        <v>218</v>
      </c>
      <c r="CE3" s="760"/>
      <c r="CF3" s="760"/>
      <c r="CG3" s="760"/>
      <c r="CH3" s="760"/>
      <c r="CI3" s="760"/>
      <c r="CJ3" s="760"/>
      <c r="CK3" s="760"/>
      <c r="CL3" s="760"/>
      <c r="CM3" s="760"/>
      <c r="CN3" s="760"/>
      <c r="CO3" s="760"/>
      <c r="CP3" s="760"/>
      <c r="CQ3" s="760"/>
      <c r="CR3" s="760"/>
      <c r="CS3" s="760"/>
      <c r="CT3" s="760"/>
      <c r="CU3" s="760"/>
      <c r="CV3" s="760"/>
      <c r="CW3" s="760"/>
      <c r="CX3" s="760"/>
      <c r="CY3" s="760"/>
      <c r="CZ3" s="760"/>
      <c r="DA3" s="760"/>
      <c r="DB3" s="760"/>
      <c r="DC3" s="760"/>
      <c r="DD3" s="760"/>
      <c r="DE3" s="760"/>
      <c r="DF3" s="760"/>
      <c r="DG3" s="760"/>
      <c r="DH3" s="760"/>
      <c r="DI3" s="760"/>
      <c r="DJ3" s="760"/>
      <c r="DK3" s="760"/>
      <c r="DL3" s="760"/>
      <c r="DM3" s="760"/>
      <c r="DN3" s="760"/>
      <c r="DO3" s="760"/>
      <c r="DP3" s="760"/>
      <c r="DQ3" s="760"/>
      <c r="DR3" s="760"/>
      <c r="DS3" s="760"/>
      <c r="DT3" s="760"/>
      <c r="DU3" s="760"/>
      <c r="DV3" s="760"/>
      <c r="DW3" s="760"/>
      <c r="DX3" s="760"/>
      <c r="DY3" s="760"/>
      <c r="DZ3" s="760"/>
      <c r="EA3" s="760"/>
      <c r="EB3" s="760"/>
      <c r="EC3" s="761"/>
    </row>
    <row r="4" spans="2:143" ht="11.25" customHeight="1" x14ac:dyDescent="0.15">
      <c r="B4" s="716" t="s">
        <v>1</v>
      </c>
      <c r="C4" s="717"/>
      <c r="D4" s="717"/>
      <c r="E4" s="717"/>
      <c r="F4" s="717"/>
      <c r="G4" s="717"/>
      <c r="H4" s="717"/>
      <c r="I4" s="717"/>
      <c r="J4" s="717"/>
      <c r="K4" s="717"/>
      <c r="L4" s="717"/>
      <c r="M4" s="717"/>
      <c r="N4" s="717"/>
      <c r="O4" s="717"/>
      <c r="P4" s="717"/>
      <c r="Q4" s="718"/>
      <c r="R4" s="716" t="s">
        <v>219</v>
      </c>
      <c r="S4" s="717"/>
      <c r="T4" s="717"/>
      <c r="U4" s="717"/>
      <c r="V4" s="717"/>
      <c r="W4" s="717"/>
      <c r="X4" s="717"/>
      <c r="Y4" s="718"/>
      <c r="Z4" s="716" t="s">
        <v>220</v>
      </c>
      <c r="AA4" s="717"/>
      <c r="AB4" s="717"/>
      <c r="AC4" s="718"/>
      <c r="AD4" s="716" t="s">
        <v>221</v>
      </c>
      <c r="AE4" s="717"/>
      <c r="AF4" s="717"/>
      <c r="AG4" s="717"/>
      <c r="AH4" s="717"/>
      <c r="AI4" s="717"/>
      <c r="AJ4" s="717"/>
      <c r="AK4" s="718"/>
      <c r="AL4" s="716" t="s">
        <v>220</v>
      </c>
      <c r="AM4" s="717"/>
      <c r="AN4" s="717"/>
      <c r="AO4" s="718"/>
      <c r="AP4" s="777" t="s">
        <v>222</v>
      </c>
      <c r="AQ4" s="777"/>
      <c r="AR4" s="777"/>
      <c r="AS4" s="777"/>
      <c r="AT4" s="777"/>
      <c r="AU4" s="777"/>
      <c r="AV4" s="777"/>
      <c r="AW4" s="777"/>
      <c r="AX4" s="777"/>
      <c r="AY4" s="777"/>
      <c r="AZ4" s="777"/>
      <c r="BA4" s="777"/>
      <c r="BB4" s="777"/>
      <c r="BC4" s="777"/>
      <c r="BD4" s="777"/>
      <c r="BE4" s="777"/>
      <c r="BF4" s="777"/>
      <c r="BG4" s="777" t="s">
        <v>223</v>
      </c>
      <c r="BH4" s="777"/>
      <c r="BI4" s="777"/>
      <c r="BJ4" s="777"/>
      <c r="BK4" s="777"/>
      <c r="BL4" s="777"/>
      <c r="BM4" s="777"/>
      <c r="BN4" s="777"/>
      <c r="BO4" s="777" t="s">
        <v>220</v>
      </c>
      <c r="BP4" s="777"/>
      <c r="BQ4" s="777"/>
      <c r="BR4" s="777"/>
      <c r="BS4" s="777" t="s">
        <v>224</v>
      </c>
      <c r="BT4" s="777"/>
      <c r="BU4" s="777"/>
      <c r="BV4" s="777"/>
      <c r="BW4" s="777"/>
      <c r="BX4" s="777"/>
      <c r="BY4" s="777"/>
      <c r="BZ4" s="777"/>
      <c r="CA4" s="777"/>
      <c r="CB4" s="777"/>
      <c r="CD4" s="759" t="s">
        <v>225</v>
      </c>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760"/>
      <c r="EB4" s="760"/>
      <c r="EC4" s="761"/>
    </row>
    <row r="5" spans="2:143" s="207" customFormat="1" ht="11.25" customHeight="1" x14ac:dyDescent="0.15">
      <c r="B5" s="741" t="s">
        <v>226</v>
      </c>
      <c r="C5" s="742"/>
      <c r="D5" s="742"/>
      <c r="E5" s="742"/>
      <c r="F5" s="742"/>
      <c r="G5" s="742"/>
      <c r="H5" s="742"/>
      <c r="I5" s="742"/>
      <c r="J5" s="742"/>
      <c r="K5" s="742"/>
      <c r="L5" s="742"/>
      <c r="M5" s="742"/>
      <c r="N5" s="742"/>
      <c r="O5" s="742"/>
      <c r="P5" s="742"/>
      <c r="Q5" s="743"/>
      <c r="R5" s="707">
        <v>67384</v>
      </c>
      <c r="S5" s="708"/>
      <c r="T5" s="708"/>
      <c r="U5" s="708"/>
      <c r="V5" s="708"/>
      <c r="W5" s="708"/>
      <c r="X5" s="708"/>
      <c r="Y5" s="754"/>
      <c r="Z5" s="772">
        <v>4.9000000000000004</v>
      </c>
      <c r="AA5" s="772"/>
      <c r="AB5" s="772"/>
      <c r="AC5" s="772"/>
      <c r="AD5" s="773">
        <v>67384</v>
      </c>
      <c r="AE5" s="773"/>
      <c r="AF5" s="773"/>
      <c r="AG5" s="773"/>
      <c r="AH5" s="773"/>
      <c r="AI5" s="773"/>
      <c r="AJ5" s="773"/>
      <c r="AK5" s="773"/>
      <c r="AL5" s="755">
        <v>9.5</v>
      </c>
      <c r="AM5" s="724"/>
      <c r="AN5" s="724"/>
      <c r="AO5" s="756"/>
      <c r="AP5" s="741" t="s">
        <v>227</v>
      </c>
      <c r="AQ5" s="742"/>
      <c r="AR5" s="742"/>
      <c r="AS5" s="742"/>
      <c r="AT5" s="742"/>
      <c r="AU5" s="742"/>
      <c r="AV5" s="742"/>
      <c r="AW5" s="742"/>
      <c r="AX5" s="742"/>
      <c r="AY5" s="742"/>
      <c r="AZ5" s="742"/>
      <c r="BA5" s="742"/>
      <c r="BB5" s="742"/>
      <c r="BC5" s="742"/>
      <c r="BD5" s="742"/>
      <c r="BE5" s="742"/>
      <c r="BF5" s="743"/>
      <c r="BG5" s="642">
        <v>67384</v>
      </c>
      <c r="BH5" s="645"/>
      <c r="BI5" s="645"/>
      <c r="BJ5" s="645"/>
      <c r="BK5" s="645"/>
      <c r="BL5" s="645"/>
      <c r="BM5" s="645"/>
      <c r="BN5" s="646"/>
      <c r="BO5" s="704">
        <v>100</v>
      </c>
      <c r="BP5" s="704"/>
      <c r="BQ5" s="704"/>
      <c r="BR5" s="704"/>
      <c r="BS5" s="705" t="s">
        <v>125</v>
      </c>
      <c r="BT5" s="705"/>
      <c r="BU5" s="705"/>
      <c r="BV5" s="705"/>
      <c r="BW5" s="705"/>
      <c r="BX5" s="705"/>
      <c r="BY5" s="705"/>
      <c r="BZ5" s="705"/>
      <c r="CA5" s="705"/>
      <c r="CB5" s="746"/>
      <c r="CD5" s="759" t="s">
        <v>222</v>
      </c>
      <c r="CE5" s="760"/>
      <c r="CF5" s="760"/>
      <c r="CG5" s="760"/>
      <c r="CH5" s="760"/>
      <c r="CI5" s="760"/>
      <c r="CJ5" s="760"/>
      <c r="CK5" s="760"/>
      <c r="CL5" s="760"/>
      <c r="CM5" s="760"/>
      <c r="CN5" s="760"/>
      <c r="CO5" s="760"/>
      <c r="CP5" s="760"/>
      <c r="CQ5" s="761"/>
      <c r="CR5" s="759" t="s">
        <v>228</v>
      </c>
      <c r="CS5" s="760"/>
      <c r="CT5" s="760"/>
      <c r="CU5" s="760"/>
      <c r="CV5" s="760"/>
      <c r="CW5" s="760"/>
      <c r="CX5" s="760"/>
      <c r="CY5" s="761"/>
      <c r="CZ5" s="759" t="s">
        <v>220</v>
      </c>
      <c r="DA5" s="760"/>
      <c r="DB5" s="760"/>
      <c r="DC5" s="761"/>
      <c r="DD5" s="759" t="s">
        <v>229</v>
      </c>
      <c r="DE5" s="760"/>
      <c r="DF5" s="760"/>
      <c r="DG5" s="760"/>
      <c r="DH5" s="760"/>
      <c r="DI5" s="760"/>
      <c r="DJ5" s="760"/>
      <c r="DK5" s="760"/>
      <c r="DL5" s="760"/>
      <c r="DM5" s="760"/>
      <c r="DN5" s="760"/>
      <c r="DO5" s="760"/>
      <c r="DP5" s="761"/>
      <c r="DQ5" s="759" t="s">
        <v>230</v>
      </c>
      <c r="DR5" s="760"/>
      <c r="DS5" s="760"/>
      <c r="DT5" s="760"/>
      <c r="DU5" s="760"/>
      <c r="DV5" s="760"/>
      <c r="DW5" s="760"/>
      <c r="DX5" s="760"/>
      <c r="DY5" s="760"/>
      <c r="DZ5" s="760"/>
      <c r="EA5" s="760"/>
      <c r="EB5" s="760"/>
      <c r="EC5" s="761"/>
    </row>
    <row r="6" spans="2:143" ht="11.25" customHeight="1" x14ac:dyDescent="0.15">
      <c r="B6" s="639" t="s">
        <v>231</v>
      </c>
      <c r="C6" s="640"/>
      <c r="D6" s="640"/>
      <c r="E6" s="640"/>
      <c r="F6" s="640"/>
      <c r="G6" s="640"/>
      <c r="H6" s="640"/>
      <c r="I6" s="640"/>
      <c r="J6" s="640"/>
      <c r="K6" s="640"/>
      <c r="L6" s="640"/>
      <c r="M6" s="640"/>
      <c r="N6" s="640"/>
      <c r="O6" s="640"/>
      <c r="P6" s="640"/>
      <c r="Q6" s="641"/>
      <c r="R6" s="642">
        <v>12429</v>
      </c>
      <c r="S6" s="645"/>
      <c r="T6" s="645"/>
      <c r="U6" s="645"/>
      <c r="V6" s="645"/>
      <c r="W6" s="645"/>
      <c r="X6" s="645"/>
      <c r="Y6" s="646"/>
      <c r="Z6" s="704">
        <v>0.9</v>
      </c>
      <c r="AA6" s="704"/>
      <c r="AB6" s="704"/>
      <c r="AC6" s="704"/>
      <c r="AD6" s="705">
        <v>12429</v>
      </c>
      <c r="AE6" s="705"/>
      <c r="AF6" s="705"/>
      <c r="AG6" s="705"/>
      <c r="AH6" s="705"/>
      <c r="AI6" s="705"/>
      <c r="AJ6" s="705"/>
      <c r="AK6" s="705"/>
      <c r="AL6" s="647">
        <v>1.7</v>
      </c>
      <c r="AM6" s="648"/>
      <c r="AN6" s="648"/>
      <c r="AO6" s="706"/>
      <c r="AP6" s="639" t="s">
        <v>232</v>
      </c>
      <c r="AQ6" s="640"/>
      <c r="AR6" s="640"/>
      <c r="AS6" s="640"/>
      <c r="AT6" s="640"/>
      <c r="AU6" s="640"/>
      <c r="AV6" s="640"/>
      <c r="AW6" s="640"/>
      <c r="AX6" s="640"/>
      <c r="AY6" s="640"/>
      <c r="AZ6" s="640"/>
      <c r="BA6" s="640"/>
      <c r="BB6" s="640"/>
      <c r="BC6" s="640"/>
      <c r="BD6" s="640"/>
      <c r="BE6" s="640"/>
      <c r="BF6" s="641"/>
      <c r="BG6" s="642">
        <v>67384</v>
      </c>
      <c r="BH6" s="645"/>
      <c r="BI6" s="645"/>
      <c r="BJ6" s="645"/>
      <c r="BK6" s="645"/>
      <c r="BL6" s="645"/>
      <c r="BM6" s="645"/>
      <c r="BN6" s="646"/>
      <c r="BO6" s="704">
        <v>100</v>
      </c>
      <c r="BP6" s="704"/>
      <c r="BQ6" s="704"/>
      <c r="BR6" s="704"/>
      <c r="BS6" s="705" t="s">
        <v>233</v>
      </c>
      <c r="BT6" s="705"/>
      <c r="BU6" s="705"/>
      <c r="BV6" s="705"/>
      <c r="BW6" s="705"/>
      <c r="BX6" s="705"/>
      <c r="BY6" s="705"/>
      <c r="BZ6" s="705"/>
      <c r="CA6" s="705"/>
      <c r="CB6" s="746"/>
      <c r="CD6" s="713" t="s">
        <v>234</v>
      </c>
      <c r="CE6" s="714"/>
      <c r="CF6" s="714"/>
      <c r="CG6" s="714"/>
      <c r="CH6" s="714"/>
      <c r="CI6" s="714"/>
      <c r="CJ6" s="714"/>
      <c r="CK6" s="714"/>
      <c r="CL6" s="714"/>
      <c r="CM6" s="714"/>
      <c r="CN6" s="714"/>
      <c r="CO6" s="714"/>
      <c r="CP6" s="714"/>
      <c r="CQ6" s="715"/>
      <c r="CR6" s="642">
        <v>34763</v>
      </c>
      <c r="CS6" s="645"/>
      <c r="CT6" s="645"/>
      <c r="CU6" s="645"/>
      <c r="CV6" s="645"/>
      <c r="CW6" s="645"/>
      <c r="CX6" s="645"/>
      <c r="CY6" s="646"/>
      <c r="CZ6" s="755">
        <v>2.6</v>
      </c>
      <c r="DA6" s="724"/>
      <c r="DB6" s="724"/>
      <c r="DC6" s="758"/>
      <c r="DD6" s="650" t="s">
        <v>172</v>
      </c>
      <c r="DE6" s="645"/>
      <c r="DF6" s="645"/>
      <c r="DG6" s="645"/>
      <c r="DH6" s="645"/>
      <c r="DI6" s="645"/>
      <c r="DJ6" s="645"/>
      <c r="DK6" s="645"/>
      <c r="DL6" s="645"/>
      <c r="DM6" s="645"/>
      <c r="DN6" s="645"/>
      <c r="DO6" s="645"/>
      <c r="DP6" s="646"/>
      <c r="DQ6" s="650">
        <v>34763</v>
      </c>
      <c r="DR6" s="645"/>
      <c r="DS6" s="645"/>
      <c r="DT6" s="645"/>
      <c r="DU6" s="645"/>
      <c r="DV6" s="645"/>
      <c r="DW6" s="645"/>
      <c r="DX6" s="645"/>
      <c r="DY6" s="645"/>
      <c r="DZ6" s="645"/>
      <c r="EA6" s="645"/>
      <c r="EB6" s="645"/>
      <c r="EC6" s="685"/>
    </row>
    <row r="7" spans="2:143" ht="11.25" customHeight="1" x14ac:dyDescent="0.15">
      <c r="B7" s="639" t="s">
        <v>235</v>
      </c>
      <c r="C7" s="640"/>
      <c r="D7" s="640"/>
      <c r="E7" s="640"/>
      <c r="F7" s="640"/>
      <c r="G7" s="640"/>
      <c r="H7" s="640"/>
      <c r="I7" s="640"/>
      <c r="J7" s="640"/>
      <c r="K7" s="640"/>
      <c r="L7" s="640"/>
      <c r="M7" s="640"/>
      <c r="N7" s="640"/>
      <c r="O7" s="640"/>
      <c r="P7" s="640"/>
      <c r="Q7" s="641"/>
      <c r="R7" s="642">
        <v>153</v>
      </c>
      <c r="S7" s="645"/>
      <c r="T7" s="645"/>
      <c r="U7" s="645"/>
      <c r="V7" s="645"/>
      <c r="W7" s="645"/>
      <c r="X7" s="645"/>
      <c r="Y7" s="646"/>
      <c r="Z7" s="704">
        <v>0</v>
      </c>
      <c r="AA7" s="704"/>
      <c r="AB7" s="704"/>
      <c r="AC7" s="704"/>
      <c r="AD7" s="705">
        <v>153</v>
      </c>
      <c r="AE7" s="705"/>
      <c r="AF7" s="705"/>
      <c r="AG7" s="705"/>
      <c r="AH7" s="705"/>
      <c r="AI7" s="705"/>
      <c r="AJ7" s="705"/>
      <c r="AK7" s="705"/>
      <c r="AL7" s="647">
        <v>0</v>
      </c>
      <c r="AM7" s="648"/>
      <c r="AN7" s="648"/>
      <c r="AO7" s="706"/>
      <c r="AP7" s="639" t="s">
        <v>236</v>
      </c>
      <c r="AQ7" s="640"/>
      <c r="AR7" s="640"/>
      <c r="AS7" s="640"/>
      <c r="AT7" s="640"/>
      <c r="AU7" s="640"/>
      <c r="AV7" s="640"/>
      <c r="AW7" s="640"/>
      <c r="AX7" s="640"/>
      <c r="AY7" s="640"/>
      <c r="AZ7" s="640"/>
      <c r="BA7" s="640"/>
      <c r="BB7" s="640"/>
      <c r="BC7" s="640"/>
      <c r="BD7" s="640"/>
      <c r="BE7" s="640"/>
      <c r="BF7" s="641"/>
      <c r="BG7" s="642">
        <v>26708</v>
      </c>
      <c r="BH7" s="645"/>
      <c r="BI7" s="645"/>
      <c r="BJ7" s="645"/>
      <c r="BK7" s="645"/>
      <c r="BL7" s="645"/>
      <c r="BM7" s="645"/>
      <c r="BN7" s="646"/>
      <c r="BO7" s="704">
        <v>39.6</v>
      </c>
      <c r="BP7" s="704"/>
      <c r="BQ7" s="704"/>
      <c r="BR7" s="704"/>
      <c r="BS7" s="705" t="s">
        <v>125</v>
      </c>
      <c r="BT7" s="705"/>
      <c r="BU7" s="705"/>
      <c r="BV7" s="705"/>
      <c r="BW7" s="705"/>
      <c r="BX7" s="705"/>
      <c r="BY7" s="705"/>
      <c r="BZ7" s="705"/>
      <c r="CA7" s="705"/>
      <c r="CB7" s="746"/>
      <c r="CD7" s="686" t="s">
        <v>237</v>
      </c>
      <c r="CE7" s="683"/>
      <c r="CF7" s="683"/>
      <c r="CG7" s="683"/>
      <c r="CH7" s="683"/>
      <c r="CI7" s="683"/>
      <c r="CJ7" s="683"/>
      <c r="CK7" s="683"/>
      <c r="CL7" s="683"/>
      <c r="CM7" s="683"/>
      <c r="CN7" s="683"/>
      <c r="CO7" s="683"/>
      <c r="CP7" s="683"/>
      <c r="CQ7" s="684"/>
      <c r="CR7" s="642">
        <v>278286</v>
      </c>
      <c r="CS7" s="645"/>
      <c r="CT7" s="645"/>
      <c r="CU7" s="645"/>
      <c r="CV7" s="645"/>
      <c r="CW7" s="645"/>
      <c r="CX7" s="645"/>
      <c r="CY7" s="646"/>
      <c r="CZ7" s="704">
        <v>21</v>
      </c>
      <c r="DA7" s="704"/>
      <c r="DB7" s="704"/>
      <c r="DC7" s="704"/>
      <c r="DD7" s="650">
        <v>6595</v>
      </c>
      <c r="DE7" s="645"/>
      <c r="DF7" s="645"/>
      <c r="DG7" s="645"/>
      <c r="DH7" s="645"/>
      <c r="DI7" s="645"/>
      <c r="DJ7" s="645"/>
      <c r="DK7" s="645"/>
      <c r="DL7" s="645"/>
      <c r="DM7" s="645"/>
      <c r="DN7" s="645"/>
      <c r="DO7" s="645"/>
      <c r="DP7" s="646"/>
      <c r="DQ7" s="650">
        <v>252082</v>
      </c>
      <c r="DR7" s="645"/>
      <c r="DS7" s="645"/>
      <c r="DT7" s="645"/>
      <c r="DU7" s="645"/>
      <c r="DV7" s="645"/>
      <c r="DW7" s="645"/>
      <c r="DX7" s="645"/>
      <c r="DY7" s="645"/>
      <c r="DZ7" s="645"/>
      <c r="EA7" s="645"/>
      <c r="EB7" s="645"/>
      <c r="EC7" s="685"/>
    </row>
    <row r="8" spans="2:143" ht="11.25" customHeight="1" x14ac:dyDescent="0.15">
      <c r="B8" s="639" t="s">
        <v>238</v>
      </c>
      <c r="C8" s="640"/>
      <c r="D8" s="640"/>
      <c r="E8" s="640"/>
      <c r="F8" s="640"/>
      <c r="G8" s="640"/>
      <c r="H8" s="640"/>
      <c r="I8" s="640"/>
      <c r="J8" s="640"/>
      <c r="K8" s="640"/>
      <c r="L8" s="640"/>
      <c r="M8" s="640"/>
      <c r="N8" s="640"/>
      <c r="O8" s="640"/>
      <c r="P8" s="640"/>
      <c r="Q8" s="641"/>
      <c r="R8" s="642">
        <v>582</v>
      </c>
      <c r="S8" s="645"/>
      <c r="T8" s="645"/>
      <c r="U8" s="645"/>
      <c r="V8" s="645"/>
      <c r="W8" s="645"/>
      <c r="X8" s="645"/>
      <c r="Y8" s="646"/>
      <c r="Z8" s="704">
        <v>0</v>
      </c>
      <c r="AA8" s="704"/>
      <c r="AB8" s="704"/>
      <c r="AC8" s="704"/>
      <c r="AD8" s="705">
        <v>582</v>
      </c>
      <c r="AE8" s="705"/>
      <c r="AF8" s="705"/>
      <c r="AG8" s="705"/>
      <c r="AH8" s="705"/>
      <c r="AI8" s="705"/>
      <c r="AJ8" s="705"/>
      <c r="AK8" s="705"/>
      <c r="AL8" s="647">
        <v>0.1</v>
      </c>
      <c r="AM8" s="648"/>
      <c r="AN8" s="648"/>
      <c r="AO8" s="706"/>
      <c r="AP8" s="639" t="s">
        <v>239</v>
      </c>
      <c r="AQ8" s="640"/>
      <c r="AR8" s="640"/>
      <c r="AS8" s="640"/>
      <c r="AT8" s="640"/>
      <c r="AU8" s="640"/>
      <c r="AV8" s="640"/>
      <c r="AW8" s="640"/>
      <c r="AX8" s="640"/>
      <c r="AY8" s="640"/>
      <c r="AZ8" s="640"/>
      <c r="BA8" s="640"/>
      <c r="BB8" s="640"/>
      <c r="BC8" s="640"/>
      <c r="BD8" s="640"/>
      <c r="BE8" s="640"/>
      <c r="BF8" s="641"/>
      <c r="BG8" s="642">
        <v>1043</v>
      </c>
      <c r="BH8" s="645"/>
      <c r="BI8" s="645"/>
      <c r="BJ8" s="645"/>
      <c r="BK8" s="645"/>
      <c r="BL8" s="645"/>
      <c r="BM8" s="645"/>
      <c r="BN8" s="646"/>
      <c r="BO8" s="704">
        <v>1.5</v>
      </c>
      <c r="BP8" s="704"/>
      <c r="BQ8" s="704"/>
      <c r="BR8" s="704"/>
      <c r="BS8" s="650" t="s">
        <v>172</v>
      </c>
      <c r="BT8" s="645"/>
      <c r="BU8" s="645"/>
      <c r="BV8" s="645"/>
      <c r="BW8" s="645"/>
      <c r="BX8" s="645"/>
      <c r="BY8" s="645"/>
      <c r="BZ8" s="645"/>
      <c r="CA8" s="645"/>
      <c r="CB8" s="685"/>
      <c r="CD8" s="686" t="s">
        <v>240</v>
      </c>
      <c r="CE8" s="683"/>
      <c r="CF8" s="683"/>
      <c r="CG8" s="683"/>
      <c r="CH8" s="683"/>
      <c r="CI8" s="683"/>
      <c r="CJ8" s="683"/>
      <c r="CK8" s="683"/>
      <c r="CL8" s="683"/>
      <c r="CM8" s="683"/>
      <c r="CN8" s="683"/>
      <c r="CO8" s="683"/>
      <c r="CP8" s="683"/>
      <c r="CQ8" s="684"/>
      <c r="CR8" s="642">
        <v>214247</v>
      </c>
      <c r="CS8" s="645"/>
      <c r="CT8" s="645"/>
      <c r="CU8" s="645"/>
      <c r="CV8" s="645"/>
      <c r="CW8" s="645"/>
      <c r="CX8" s="645"/>
      <c r="CY8" s="646"/>
      <c r="CZ8" s="704">
        <v>16.100000000000001</v>
      </c>
      <c r="DA8" s="704"/>
      <c r="DB8" s="704"/>
      <c r="DC8" s="704"/>
      <c r="DD8" s="650">
        <v>7704</v>
      </c>
      <c r="DE8" s="645"/>
      <c r="DF8" s="645"/>
      <c r="DG8" s="645"/>
      <c r="DH8" s="645"/>
      <c r="DI8" s="645"/>
      <c r="DJ8" s="645"/>
      <c r="DK8" s="645"/>
      <c r="DL8" s="645"/>
      <c r="DM8" s="645"/>
      <c r="DN8" s="645"/>
      <c r="DO8" s="645"/>
      <c r="DP8" s="646"/>
      <c r="DQ8" s="650">
        <v>168941</v>
      </c>
      <c r="DR8" s="645"/>
      <c r="DS8" s="645"/>
      <c r="DT8" s="645"/>
      <c r="DU8" s="645"/>
      <c r="DV8" s="645"/>
      <c r="DW8" s="645"/>
      <c r="DX8" s="645"/>
      <c r="DY8" s="645"/>
      <c r="DZ8" s="645"/>
      <c r="EA8" s="645"/>
      <c r="EB8" s="645"/>
      <c r="EC8" s="685"/>
    </row>
    <row r="9" spans="2:143" ht="11.25" customHeight="1" x14ac:dyDescent="0.15">
      <c r="B9" s="639" t="s">
        <v>241</v>
      </c>
      <c r="C9" s="640"/>
      <c r="D9" s="640"/>
      <c r="E9" s="640"/>
      <c r="F9" s="640"/>
      <c r="G9" s="640"/>
      <c r="H9" s="640"/>
      <c r="I9" s="640"/>
      <c r="J9" s="640"/>
      <c r="K9" s="640"/>
      <c r="L9" s="640"/>
      <c r="M9" s="640"/>
      <c r="N9" s="640"/>
      <c r="O9" s="640"/>
      <c r="P9" s="640"/>
      <c r="Q9" s="641"/>
      <c r="R9" s="642">
        <v>570</v>
      </c>
      <c r="S9" s="645"/>
      <c r="T9" s="645"/>
      <c r="U9" s="645"/>
      <c r="V9" s="645"/>
      <c r="W9" s="645"/>
      <c r="X9" s="645"/>
      <c r="Y9" s="646"/>
      <c r="Z9" s="704">
        <v>0</v>
      </c>
      <c r="AA9" s="704"/>
      <c r="AB9" s="704"/>
      <c r="AC9" s="704"/>
      <c r="AD9" s="705">
        <v>570</v>
      </c>
      <c r="AE9" s="705"/>
      <c r="AF9" s="705"/>
      <c r="AG9" s="705"/>
      <c r="AH9" s="705"/>
      <c r="AI9" s="705"/>
      <c r="AJ9" s="705"/>
      <c r="AK9" s="705"/>
      <c r="AL9" s="647">
        <v>0.1</v>
      </c>
      <c r="AM9" s="648"/>
      <c r="AN9" s="648"/>
      <c r="AO9" s="706"/>
      <c r="AP9" s="639" t="s">
        <v>242</v>
      </c>
      <c r="AQ9" s="640"/>
      <c r="AR9" s="640"/>
      <c r="AS9" s="640"/>
      <c r="AT9" s="640"/>
      <c r="AU9" s="640"/>
      <c r="AV9" s="640"/>
      <c r="AW9" s="640"/>
      <c r="AX9" s="640"/>
      <c r="AY9" s="640"/>
      <c r="AZ9" s="640"/>
      <c r="BA9" s="640"/>
      <c r="BB9" s="640"/>
      <c r="BC9" s="640"/>
      <c r="BD9" s="640"/>
      <c r="BE9" s="640"/>
      <c r="BF9" s="641"/>
      <c r="BG9" s="642">
        <v>21775</v>
      </c>
      <c r="BH9" s="645"/>
      <c r="BI9" s="645"/>
      <c r="BJ9" s="645"/>
      <c r="BK9" s="645"/>
      <c r="BL9" s="645"/>
      <c r="BM9" s="645"/>
      <c r="BN9" s="646"/>
      <c r="BO9" s="704">
        <v>32.299999999999997</v>
      </c>
      <c r="BP9" s="704"/>
      <c r="BQ9" s="704"/>
      <c r="BR9" s="704"/>
      <c r="BS9" s="650" t="s">
        <v>125</v>
      </c>
      <c r="BT9" s="645"/>
      <c r="BU9" s="645"/>
      <c r="BV9" s="645"/>
      <c r="BW9" s="645"/>
      <c r="BX9" s="645"/>
      <c r="BY9" s="645"/>
      <c r="BZ9" s="645"/>
      <c r="CA9" s="645"/>
      <c r="CB9" s="685"/>
      <c r="CD9" s="686" t="s">
        <v>243</v>
      </c>
      <c r="CE9" s="683"/>
      <c r="CF9" s="683"/>
      <c r="CG9" s="683"/>
      <c r="CH9" s="683"/>
      <c r="CI9" s="683"/>
      <c r="CJ9" s="683"/>
      <c r="CK9" s="683"/>
      <c r="CL9" s="683"/>
      <c r="CM9" s="683"/>
      <c r="CN9" s="683"/>
      <c r="CO9" s="683"/>
      <c r="CP9" s="683"/>
      <c r="CQ9" s="684"/>
      <c r="CR9" s="642">
        <v>125778</v>
      </c>
      <c r="CS9" s="645"/>
      <c r="CT9" s="645"/>
      <c r="CU9" s="645"/>
      <c r="CV9" s="645"/>
      <c r="CW9" s="645"/>
      <c r="CX9" s="645"/>
      <c r="CY9" s="646"/>
      <c r="CZ9" s="704">
        <v>9.5</v>
      </c>
      <c r="DA9" s="704"/>
      <c r="DB9" s="704"/>
      <c r="DC9" s="704"/>
      <c r="DD9" s="650">
        <v>447</v>
      </c>
      <c r="DE9" s="645"/>
      <c r="DF9" s="645"/>
      <c r="DG9" s="645"/>
      <c r="DH9" s="645"/>
      <c r="DI9" s="645"/>
      <c r="DJ9" s="645"/>
      <c r="DK9" s="645"/>
      <c r="DL9" s="645"/>
      <c r="DM9" s="645"/>
      <c r="DN9" s="645"/>
      <c r="DO9" s="645"/>
      <c r="DP9" s="646"/>
      <c r="DQ9" s="650">
        <v>107516</v>
      </c>
      <c r="DR9" s="645"/>
      <c r="DS9" s="645"/>
      <c r="DT9" s="645"/>
      <c r="DU9" s="645"/>
      <c r="DV9" s="645"/>
      <c r="DW9" s="645"/>
      <c r="DX9" s="645"/>
      <c r="DY9" s="645"/>
      <c r="DZ9" s="645"/>
      <c r="EA9" s="645"/>
      <c r="EB9" s="645"/>
      <c r="EC9" s="685"/>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233</v>
      </c>
      <c r="S10" s="645"/>
      <c r="T10" s="645"/>
      <c r="U10" s="645"/>
      <c r="V10" s="645"/>
      <c r="W10" s="645"/>
      <c r="X10" s="645"/>
      <c r="Y10" s="646"/>
      <c r="Z10" s="704" t="s">
        <v>233</v>
      </c>
      <c r="AA10" s="704"/>
      <c r="AB10" s="704"/>
      <c r="AC10" s="704"/>
      <c r="AD10" s="705" t="s">
        <v>233</v>
      </c>
      <c r="AE10" s="705"/>
      <c r="AF10" s="705"/>
      <c r="AG10" s="705"/>
      <c r="AH10" s="705"/>
      <c r="AI10" s="705"/>
      <c r="AJ10" s="705"/>
      <c r="AK10" s="705"/>
      <c r="AL10" s="647" t="s">
        <v>233</v>
      </c>
      <c r="AM10" s="648"/>
      <c r="AN10" s="648"/>
      <c r="AO10" s="706"/>
      <c r="AP10" s="639" t="s">
        <v>245</v>
      </c>
      <c r="AQ10" s="640"/>
      <c r="AR10" s="640"/>
      <c r="AS10" s="640"/>
      <c r="AT10" s="640"/>
      <c r="AU10" s="640"/>
      <c r="AV10" s="640"/>
      <c r="AW10" s="640"/>
      <c r="AX10" s="640"/>
      <c r="AY10" s="640"/>
      <c r="AZ10" s="640"/>
      <c r="BA10" s="640"/>
      <c r="BB10" s="640"/>
      <c r="BC10" s="640"/>
      <c r="BD10" s="640"/>
      <c r="BE10" s="640"/>
      <c r="BF10" s="641"/>
      <c r="BG10" s="642">
        <v>2773</v>
      </c>
      <c r="BH10" s="645"/>
      <c r="BI10" s="645"/>
      <c r="BJ10" s="645"/>
      <c r="BK10" s="645"/>
      <c r="BL10" s="645"/>
      <c r="BM10" s="645"/>
      <c r="BN10" s="646"/>
      <c r="BO10" s="704">
        <v>4.0999999999999996</v>
      </c>
      <c r="BP10" s="704"/>
      <c r="BQ10" s="704"/>
      <c r="BR10" s="704"/>
      <c r="BS10" s="650" t="s">
        <v>125</v>
      </c>
      <c r="BT10" s="645"/>
      <c r="BU10" s="645"/>
      <c r="BV10" s="645"/>
      <c r="BW10" s="645"/>
      <c r="BX10" s="645"/>
      <c r="BY10" s="645"/>
      <c r="BZ10" s="645"/>
      <c r="CA10" s="645"/>
      <c r="CB10" s="685"/>
      <c r="CD10" s="686" t="s">
        <v>246</v>
      </c>
      <c r="CE10" s="683"/>
      <c r="CF10" s="683"/>
      <c r="CG10" s="683"/>
      <c r="CH10" s="683"/>
      <c r="CI10" s="683"/>
      <c r="CJ10" s="683"/>
      <c r="CK10" s="683"/>
      <c r="CL10" s="683"/>
      <c r="CM10" s="683"/>
      <c r="CN10" s="683"/>
      <c r="CO10" s="683"/>
      <c r="CP10" s="683"/>
      <c r="CQ10" s="684"/>
      <c r="CR10" s="642">
        <v>1721</v>
      </c>
      <c r="CS10" s="645"/>
      <c r="CT10" s="645"/>
      <c r="CU10" s="645"/>
      <c r="CV10" s="645"/>
      <c r="CW10" s="645"/>
      <c r="CX10" s="645"/>
      <c r="CY10" s="646"/>
      <c r="CZ10" s="704">
        <v>0.1</v>
      </c>
      <c r="DA10" s="704"/>
      <c r="DB10" s="704"/>
      <c r="DC10" s="704"/>
      <c r="DD10" s="650" t="s">
        <v>125</v>
      </c>
      <c r="DE10" s="645"/>
      <c r="DF10" s="645"/>
      <c r="DG10" s="645"/>
      <c r="DH10" s="645"/>
      <c r="DI10" s="645"/>
      <c r="DJ10" s="645"/>
      <c r="DK10" s="645"/>
      <c r="DL10" s="645"/>
      <c r="DM10" s="645"/>
      <c r="DN10" s="645"/>
      <c r="DO10" s="645"/>
      <c r="DP10" s="646"/>
      <c r="DQ10" s="650">
        <v>1383</v>
      </c>
      <c r="DR10" s="645"/>
      <c r="DS10" s="645"/>
      <c r="DT10" s="645"/>
      <c r="DU10" s="645"/>
      <c r="DV10" s="645"/>
      <c r="DW10" s="645"/>
      <c r="DX10" s="645"/>
      <c r="DY10" s="645"/>
      <c r="DZ10" s="645"/>
      <c r="EA10" s="645"/>
      <c r="EB10" s="645"/>
      <c r="EC10" s="685"/>
    </row>
    <row r="11" spans="2:143" ht="11.25" customHeight="1" x14ac:dyDescent="0.15">
      <c r="B11" s="639" t="s">
        <v>247</v>
      </c>
      <c r="C11" s="640"/>
      <c r="D11" s="640"/>
      <c r="E11" s="640"/>
      <c r="F11" s="640"/>
      <c r="G11" s="640"/>
      <c r="H11" s="640"/>
      <c r="I11" s="640"/>
      <c r="J11" s="640"/>
      <c r="K11" s="640"/>
      <c r="L11" s="640"/>
      <c r="M11" s="640"/>
      <c r="N11" s="640"/>
      <c r="O11" s="640"/>
      <c r="P11" s="640"/>
      <c r="Q11" s="641"/>
      <c r="R11" s="642" t="s">
        <v>125</v>
      </c>
      <c r="S11" s="645"/>
      <c r="T11" s="645"/>
      <c r="U11" s="645"/>
      <c r="V11" s="645"/>
      <c r="W11" s="645"/>
      <c r="X11" s="645"/>
      <c r="Y11" s="646"/>
      <c r="Z11" s="704" t="s">
        <v>233</v>
      </c>
      <c r="AA11" s="704"/>
      <c r="AB11" s="704"/>
      <c r="AC11" s="704"/>
      <c r="AD11" s="705" t="s">
        <v>172</v>
      </c>
      <c r="AE11" s="705"/>
      <c r="AF11" s="705"/>
      <c r="AG11" s="705"/>
      <c r="AH11" s="705"/>
      <c r="AI11" s="705"/>
      <c r="AJ11" s="705"/>
      <c r="AK11" s="705"/>
      <c r="AL11" s="647" t="s">
        <v>125</v>
      </c>
      <c r="AM11" s="648"/>
      <c r="AN11" s="648"/>
      <c r="AO11" s="706"/>
      <c r="AP11" s="639" t="s">
        <v>248</v>
      </c>
      <c r="AQ11" s="640"/>
      <c r="AR11" s="640"/>
      <c r="AS11" s="640"/>
      <c r="AT11" s="640"/>
      <c r="AU11" s="640"/>
      <c r="AV11" s="640"/>
      <c r="AW11" s="640"/>
      <c r="AX11" s="640"/>
      <c r="AY11" s="640"/>
      <c r="AZ11" s="640"/>
      <c r="BA11" s="640"/>
      <c r="BB11" s="640"/>
      <c r="BC11" s="640"/>
      <c r="BD11" s="640"/>
      <c r="BE11" s="640"/>
      <c r="BF11" s="641"/>
      <c r="BG11" s="642">
        <v>1117</v>
      </c>
      <c r="BH11" s="645"/>
      <c r="BI11" s="645"/>
      <c r="BJ11" s="645"/>
      <c r="BK11" s="645"/>
      <c r="BL11" s="645"/>
      <c r="BM11" s="645"/>
      <c r="BN11" s="646"/>
      <c r="BO11" s="704">
        <v>1.7</v>
      </c>
      <c r="BP11" s="704"/>
      <c r="BQ11" s="704"/>
      <c r="BR11" s="704"/>
      <c r="BS11" s="650" t="s">
        <v>233</v>
      </c>
      <c r="BT11" s="645"/>
      <c r="BU11" s="645"/>
      <c r="BV11" s="645"/>
      <c r="BW11" s="645"/>
      <c r="BX11" s="645"/>
      <c r="BY11" s="645"/>
      <c r="BZ11" s="645"/>
      <c r="CA11" s="645"/>
      <c r="CB11" s="685"/>
      <c r="CD11" s="686" t="s">
        <v>249</v>
      </c>
      <c r="CE11" s="683"/>
      <c r="CF11" s="683"/>
      <c r="CG11" s="683"/>
      <c r="CH11" s="683"/>
      <c r="CI11" s="683"/>
      <c r="CJ11" s="683"/>
      <c r="CK11" s="683"/>
      <c r="CL11" s="683"/>
      <c r="CM11" s="683"/>
      <c r="CN11" s="683"/>
      <c r="CO11" s="683"/>
      <c r="CP11" s="683"/>
      <c r="CQ11" s="684"/>
      <c r="CR11" s="642">
        <v>114333</v>
      </c>
      <c r="CS11" s="645"/>
      <c r="CT11" s="645"/>
      <c r="CU11" s="645"/>
      <c r="CV11" s="645"/>
      <c r="CW11" s="645"/>
      <c r="CX11" s="645"/>
      <c r="CY11" s="646"/>
      <c r="CZ11" s="704">
        <v>8.6</v>
      </c>
      <c r="DA11" s="704"/>
      <c r="DB11" s="704"/>
      <c r="DC11" s="704"/>
      <c r="DD11" s="650">
        <v>45212</v>
      </c>
      <c r="DE11" s="645"/>
      <c r="DF11" s="645"/>
      <c r="DG11" s="645"/>
      <c r="DH11" s="645"/>
      <c r="DI11" s="645"/>
      <c r="DJ11" s="645"/>
      <c r="DK11" s="645"/>
      <c r="DL11" s="645"/>
      <c r="DM11" s="645"/>
      <c r="DN11" s="645"/>
      <c r="DO11" s="645"/>
      <c r="DP11" s="646"/>
      <c r="DQ11" s="650">
        <v>61700</v>
      </c>
      <c r="DR11" s="645"/>
      <c r="DS11" s="645"/>
      <c r="DT11" s="645"/>
      <c r="DU11" s="645"/>
      <c r="DV11" s="645"/>
      <c r="DW11" s="645"/>
      <c r="DX11" s="645"/>
      <c r="DY11" s="645"/>
      <c r="DZ11" s="645"/>
      <c r="EA11" s="645"/>
      <c r="EB11" s="645"/>
      <c r="EC11" s="685"/>
    </row>
    <row r="12" spans="2:143" ht="11.25" customHeight="1" x14ac:dyDescent="0.15">
      <c r="B12" s="639" t="s">
        <v>250</v>
      </c>
      <c r="C12" s="640"/>
      <c r="D12" s="640"/>
      <c r="E12" s="640"/>
      <c r="F12" s="640"/>
      <c r="G12" s="640"/>
      <c r="H12" s="640"/>
      <c r="I12" s="640"/>
      <c r="J12" s="640"/>
      <c r="K12" s="640"/>
      <c r="L12" s="640"/>
      <c r="M12" s="640"/>
      <c r="N12" s="640"/>
      <c r="O12" s="640"/>
      <c r="P12" s="640"/>
      <c r="Q12" s="641"/>
      <c r="R12" s="642">
        <v>11282</v>
      </c>
      <c r="S12" s="645"/>
      <c r="T12" s="645"/>
      <c r="U12" s="645"/>
      <c r="V12" s="645"/>
      <c r="W12" s="645"/>
      <c r="X12" s="645"/>
      <c r="Y12" s="646"/>
      <c r="Z12" s="704">
        <v>0.8</v>
      </c>
      <c r="AA12" s="704"/>
      <c r="AB12" s="704"/>
      <c r="AC12" s="704"/>
      <c r="AD12" s="705">
        <v>11282</v>
      </c>
      <c r="AE12" s="705"/>
      <c r="AF12" s="705"/>
      <c r="AG12" s="705"/>
      <c r="AH12" s="705"/>
      <c r="AI12" s="705"/>
      <c r="AJ12" s="705"/>
      <c r="AK12" s="705"/>
      <c r="AL12" s="647">
        <v>1.6</v>
      </c>
      <c r="AM12" s="648"/>
      <c r="AN12" s="648"/>
      <c r="AO12" s="706"/>
      <c r="AP12" s="639" t="s">
        <v>251</v>
      </c>
      <c r="AQ12" s="640"/>
      <c r="AR12" s="640"/>
      <c r="AS12" s="640"/>
      <c r="AT12" s="640"/>
      <c r="AU12" s="640"/>
      <c r="AV12" s="640"/>
      <c r="AW12" s="640"/>
      <c r="AX12" s="640"/>
      <c r="AY12" s="640"/>
      <c r="AZ12" s="640"/>
      <c r="BA12" s="640"/>
      <c r="BB12" s="640"/>
      <c r="BC12" s="640"/>
      <c r="BD12" s="640"/>
      <c r="BE12" s="640"/>
      <c r="BF12" s="641"/>
      <c r="BG12" s="642">
        <v>34758</v>
      </c>
      <c r="BH12" s="645"/>
      <c r="BI12" s="645"/>
      <c r="BJ12" s="645"/>
      <c r="BK12" s="645"/>
      <c r="BL12" s="645"/>
      <c r="BM12" s="645"/>
      <c r="BN12" s="646"/>
      <c r="BO12" s="704">
        <v>51.6</v>
      </c>
      <c r="BP12" s="704"/>
      <c r="BQ12" s="704"/>
      <c r="BR12" s="704"/>
      <c r="BS12" s="650" t="s">
        <v>172</v>
      </c>
      <c r="BT12" s="645"/>
      <c r="BU12" s="645"/>
      <c r="BV12" s="645"/>
      <c r="BW12" s="645"/>
      <c r="BX12" s="645"/>
      <c r="BY12" s="645"/>
      <c r="BZ12" s="645"/>
      <c r="CA12" s="645"/>
      <c r="CB12" s="685"/>
      <c r="CD12" s="686" t="s">
        <v>252</v>
      </c>
      <c r="CE12" s="683"/>
      <c r="CF12" s="683"/>
      <c r="CG12" s="683"/>
      <c r="CH12" s="683"/>
      <c r="CI12" s="683"/>
      <c r="CJ12" s="683"/>
      <c r="CK12" s="683"/>
      <c r="CL12" s="683"/>
      <c r="CM12" s="683"/>
      <c r="CN12" s="683"/>
      <c r="CO12" s="683"/>
      <c r="CP12" s="683"/>
      <c r="CQ12" s="684"/>
      <c r="CR12" s="642">
        <v>49058</v>
      </c>
      <c r="CS12" s="645"/>
      <c r="CT12" s="645"/>
      <c r="CU12" s="645"/>
      <c r="CV12" s="645"/>
      <c r="CW12" s="645"/>
      <c r="CX12" s="645"/>
      <c r="CY12" s="646"/>
      <c r="CZ12" s="704">
        <v>3.7</v>
      </c>
      <c r="DA12" s="704"/>
      <c r="DB12" s="704"/>
      <c r="DC12" s="704"/>
      <c r="DD12" s="650">
        <v>3236</v>
      </c>
      <c r="DE12" s="645"/>
      <c r="DF12" s="645"/>
      <c r="DG12" s="645"/>
      <c r="DH12" s="645"/>
      <c r="DI12" s="645"/>
      <c r="DJ12" s="645"/>
      <c r="DK12" s="645"/>
      <c r="DL12" s="645"/>
      <c r="DM12" s="645"/>
      <c r="DN12" s="645"/>
      <c r="DO12" s="645"/>
      <c r="DP12" s="646"/>
      <c r="DQ12" s="650">
        <v>47967</v>
      </c>
      <c r="DR12" s="645"/>
      <c r="DS12" s="645"/>
      <c r="DT12" s="645"/>
      <c r="DU12" s="645"/>
      <c r="DV12" s="645"/>
      <c r="DW12" s="645"/>
      <c r="DX12" s="645"/>
      <c r="DY12" s="645"/>
      <c r="DZ12" s="645"/>
      <c r="EA12" s="645"/>
      <c r="EB12" s="645"/>
      <c r="EC12" s="685"/>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125</v>
      </c>
      <c r="S13" s="645"/>
      <c r="T13" s="645"/>
      <c r="U13" s="645"/>
      <c r="V13" s="645"/>
      <c r="W13" s="645"/>
      <c r="X13" s="645"/>
      <c r="Y13" s="646"/>
      <c r="Z13" s="704" t="s">
        <v>125</v>
      </c>
      <c r="AA13" s="704"/>
      <c r="AB13" s="704"/>
      <c r="AC13" s="704"/>
      <c r="AD13" s="705" t="s">
        <v>125</v>
      </c>
      <c r="AE13" s="705"/>
      <c r="AF13" s="705"/>
      <c r="AG13" s="705"/>
      <c r="AH13" s="705"/>
      <c r="AI13" s="705"/>
      <c r="AJ13" s="705"/>
      <c r="AK13" s="705"/>
      <c r="AL13" s="647" t="s">
        <v>125</v>
      </c>
      <c r="AM13" s="648"/>
      <c r="AN13" s="648"/>
      <c r="AO13" s="706"/>
      <c r="AP13" s="639" t="s">
        <v>254</v>
      </c>
      <c r="AQ13" s="640"/>
      <c r="AR13" s="640"/>
      <c r="AS13" s="640"/>
      <c r="AT13" s="640"/>
      <c r="AU13" s="640"/>
      <c r="AV13" s="640"/>
      <c r="AW13" s="640"/>
      <c r="AX13" s="640"/>
      <c r="AY13" s="640"/>
      <c r="AZ13" s="640"/>
      <c r="BA13" s="640"/>
      <c r="BB13" s="640"/>
      <c r="BC13" s="640"/>
      <c r="BD13" s="640"/>
      <c r="BE13" s="640"/>
      <c r="BF13" s="641"/>
      <c r="BG13" s="642">
        <v>34758</v>
      </c>
      <c r="BH13" s="645"/>
      <c r="BI13" s="645"/>
      <c r="BJ13" s="645"/>
      <c r="BK13" s="645"/>
      <c r="BL13" s="645"/>
      <c r="BM13" s="645"/>
      <c r="BN13" s="646"/>
      <c r="BO13" s="704">
        <v>51.6</v>
      </c>
      <c r="BP13" s="704"/>
      <c r="BQ13" s="704"/>
      <c r="BR13" s="704"/>
      <c r="BS13" s="650" t="s">
        <v>125</v>
      </c>
      <c r="BT13" s="645"/>
      <c r="BU13" s="645"/>
      <c r="BV13" s="645"/>
      <c r="BW13" s="645"/>
      <c r="BX13" s="645"/>
      <c r="BY13" s="645"/>
      <c r="BZ13" s="645"/>
      <c r="CA13" s="645"/>
      <c r="CB13" s="685"/>
      <c r="CD13" s="686" t="s">
        <v>255</v>
      </c>
      <c r="CE13" s="683"/>
      <c r="CF13" s="683"/>
      <c r="CG13" s="683"/>
      <c r="CH13" s="683"/>
      <c r="CI13" s="683"/>
      <c r="CJ13" s="683"/>
      <c r="CK13" s="683"/>
      <c r="CL13" s="683"/>
      <c r="CM13" s="683"/>
      <c r="CN13" s="683"/>
      <c r="CO13" s="683"/>
      <c r="CP13" s="683"/>
      <c r="CQ13" s="684"/>
      <c r="CR13" s="642">
        <v>128913</v>
      </c>
      <c r="CS13" s="645"/>
      <c r="CT13" s="645"/>
      <c r="CU13" s="645"/>
      <c r="CV13" s="645"/>
      <c r="CW13" s="645"/>
      <c r="CX13" s="645"/>
      <c r="CY13" s="646"/>
      <c r="CZ13" s="704">
        <v>9.6999999999999993</v>
      </c>
      <c r="DA13" s="704"/>
      <c r="DB13" s="704"/>
      <c r="DC13" s="704"/>
      <c r="DD13" s="650">
        <v>100893</v>
      </c>
      <c r="DE13" s="645"/>
      <c r="DF13" s="645"/>
      <c r="DG13" s="645"/>
      <c r="DH13" s="645"/>
      <c r="DI13" s="645"/>
      <c r="DJ13" s="645"/>
      <c r="DK13" s="645"/>
      <c r="DL13" s="645"/>
      <c r="DM13" s="645"/>
      <c r="DN13" s="645"/>
      <c r="DO13" s="645"/>
      <c r="DP13" s="646"/>
      <c r="DQ13" s="650">
        <v>51243</v>
      </c>
      <c r="DR13" s="645"/>
      <c r="DS13" s="645"/>
      <c r="DT13" s="645"/>
      <c r="DU13" s="645"/>
      <c r="DV13" s="645"/>
      <c r="DW13" s="645"/>
      <c r="DX13" s="645"/>
      <c r="DY13" s="645"/>
      <c r="DZ13" s="645"/>
      <c r="EA13" s="645"/>
      <c r="EB13" s="645"/>
      <c r="EC13" s="685"/>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125</v>
      </c>
      <c r="S14" s="645"/>
      <c r="T14" s="645"/>
      <c r="U14" s="645"/>
      <c r="V14" s="645"/>
      <c r="W14" s="645"/>
      <c r="X14" s="645"/>
      <c r="Y14" s="646"/>
      <c r="Z14" s="704" t="s">
        <v>233</v>
      </c>
      <c r="AA14" s="704"/>
      <c r="AB14" s="704"/>
      <c r="AC14" s="704"/>
      <c r="AD14" s="705" t="s">
        <v>125</v>
      </c>
      <c r="AE14" s="705"/>
      <c r="AF14" s="705"/>
      <c r="AG14" s="705"/>
      <c r="AH14" s="705"/>
      <c r="AI14" s="705"/>
      <c r="AJ14" s="705"/>
      <c r="AK14" s="705"/>
      <c r="AL14" s="647" t="s">
        <v>125</v>
      </c>
      <c r="AM14" s="648"/>
      <c r="AN14" s="648"/>
      <c r="AO14" s="706"/>
      <c r="AP14" s="639" t="s">
        <v>257</v>
      </c>
      <c r="AQ14" s="640"/>
      <c r="AR14" s="640"/>
      <c r="AS14" s="640"/>
      <c r="AT14" s="640"/>
      <c r="AU14" s="640"/>
      <c r="AV14" s="640"/>
      <c r="AW14" s="640"/>
      <c r="AX14" s="640"/>
      <c r="AY14" s="640"/>
      <c r="AZ14" s="640"/>
      <c r="BA14" s="640"/>
      <c r="BB14" s="640"/>
      <c r="BC14" s="640"/>
      <c r="BD14" s="640"/>
      <c r="BE14" s="640"/>
      <c r="BF14" s="641"/>
      <c r="BG14" s="642">
        <v>3112</v>
      </c>
      <c r="BH14" s="645"/>
      <c r="BI14" s="645"/>
      <c r="BJ14" s="645"/>
      <c r="BK14" s="645"/>
      <c r="BL14" s="645"/>
      <c r="BM14" s="645"/>
      <c r="BN14" s="646"/>
      <c r="BO14" s="704">
        <v>4.5999999999999996</v>
      </c>
      <c r="BP14" s="704"/>
      <c r="BQ14" s="704"/>
      <c r="BR14" s="704"/>
      <c r="BS14" s="650" t="s">
        <v>125</v>
      </c>
      <c r="BT14" s="645"/>
      <c r="BU14" s="645"/>
      <c r="BV14" s="645"/>
      <c r="BW14" s="645"/>
      <c r="BX14" s="645"/>
      <c r="BY14" s="645"/>
      <c r="BZ14" s="645"/>
      <c r="CA14" s="645"/>
      <c r="CB14" s="685"/>
      <c r="CD14" s="686" t="s">
        <v>258</v>
      </c>
      <c r="CE14" s="683"/>
      <c r="CF14" s="683"/>
      <c r="CG14" s="683"/>
      <c r="CH14" s="683"/>
      <c r="CI14" s="683"/>
      <c r="CJ14" s="683"/>
      <c r="CK14" s="683"/>
      <c r="CL14" s="683"/>
      <c r="CM14" s="683"/>
      <c r="CN14" s="683"/>
      <c r="CO14" s="683"/>
      <c r="CP14" s="683"/>
      <c r="CQ14" s="684"/>
      <c r="CR14" s="642">
        <v>145402</v>
      </c>
      <c r="CS14" s="645"/>
      <c r="CT14" s="645"/>
      <c r="CU14" s="645"/>
      <c r="CV14" s="645"/>
      <c r="CW14" s="645"/>
      <c r="CX14" s="645"/>
      <c r="CY14" s="646"/>
      <c r="CZ14" s="704">
        <v>11</v>
      </c>
      <c r="DA14" s="704"/>
      <c r="DB14" s="704"/>
      <c r="DC14" s="704"/>
      <c r="DD14" s="650">
        <v>87318</v>
      </c>
      <c r="DE14" s="645"/>
      <c r="DF14" s="645"/>
      <c r="DG14" s="645"/>
      <c r="DH14" s="645"/>
      <c r="DI14" s="645"/>
      <c r="DJ14" s="645"/>
      <c r="DK14" s="645"/>
      <c r="DL14" s="645"/>
      <c r="DM14" s="645"/>
      <c r="DN14" s="645"/>
      <c r="DO14" s="645"/>
      <c r="DP14" s="646"/>
      <c r="DQ14" s="650">
        <v>48816</v>
      </c>
      <c r="DR14" s="645"/>
      <c r="DS14" s="645"/>
      <c r="DT14" s="645"/>
      <c r="DU14" s="645"/>
      <c r="DV14" s="645"/>
      <c r="DW14" s="645"/>
      <c r="DX14" s="645"/>
      <c r="DY14" s="645"/>
      <c r="DZ14" s="645"/>
      <c r="EA14" s="645"/>
      <c r="EB14" s="645"/>
      <c r="EC14" s="685"/>
    </row>
    <row r="15" spans="2:143" ht="11.25" customHeight="1" x14ac:dyDescent="0.15">
      <c r="B15" s="639" t="s">
        <v>259</v>
      </c>
      <c r="C15" s="640"/>
      <c r="D15" s="640"/>
      <c r="E15" s="640"/>
      <c r="F15" s="640"/>
      <c r="G15" s="640"/>
      <c r="H15" s="640"/>
      <c r="I15" s="640"/>
      <c r="J15" s="640"/>
      <c r="K15" s="640"/>
      <c r="L15" s="640"/>
      <c r="M15" s="640"/>
      <c r="N15" s="640"/>
      <c r="O15" s="640"/>
      <c r="P15" s="640"/>
      <c r="Q15" s="641"/>
      <c r="R15" s="642">
        <v>4092</v>
      </c>
      <c r="S15" s="645"/>
      <c r="T15" s="645"/>
      <c r="U15" s="645"/>
      <c r="V15" s="645"/>
      <c r="W15" s="645"/>
      <c r="X15" s="645"/>
      <c r="Y15" s="646"/>
      <c r="Z15" s="704">
        <v>0.3</v>
      </c>
      <c r="AA15" s="704"/>
      <c r="AB15" s="704"/>
      <c r="AC15" s="704"/>
      <c r="AD15" s="705">
        <v>4092</v>
      </c>
      <c r="AE15" s="705"/>
      <c r="AF15" s="705"/>
      <c r="AG15" s="705"/>
      <c r="AH15" s="705"/>
      <c r="AI15" s="705"/>
      <c r="AJ15" s="705"/>
      <c r="AK15" s="705"/>
      <c r="AL15" s="647">
        <v>0.6</v>
      </c>
      <c r="AM15" s="648"/>
      <c r="AN15" s="648"/>
      <c r="AO15" s="706"/>
      <c r="AP15" s="639" t="s">
        <v>260</v>
      </c>
      <c r="AQ15" s="640"/>
      <c r="AR15" s="640"/>
      <c r="AS15" s="640"/>
      <c r="AT15" s="640"/>
      <c r="AU15" s="640"/>
      <c r="AV15" s="640"/>
      <c r="AW15" s="640"/>
      <c r="AX15" s="640"/>
      <c r="AY15" s="640"/>
      <c r="AZ15" s="640"/>
      <c r="BA15" s="640"/>
      <c r="BB15" s="640"/>
      <c r="BC15" s="640"/>
      <c r="BD15" s="640"/>
      <c r="BE15" s="640"/>
      <c r="BF15" s="641"/>
      <c r="BG15" s="642">
        <v>2806</v>
      </c>
      <c r="BH15" s="645"/>
      <c r="BI15" s="645"/>
      <c r="BJ15" s="645"/>
      <c r="BK15" s="645"/>
      <c r="BL15" s="645"/>
      <c r="BM15" s="645"/>
      <c r="BN15" s="646"/>
      <c r="BO15" s="704">
        <v>4.2</v>
      </c>
      <c r="BP15" s="704"/>
      <c r="BQ15" s="704"/>
      <c r="BR15" s="704"/>
      <c r="BS15" s="650" t="s">
        <v>233</v>
      </c>
      <c r="BT15" s="645"/>
      <c r="BU15" s="645"/>
      <c r="BV15" s="645"/>
      <c r="BW15" s="645"/>
      <c r="BX15" s="645"/>
      <c r="BY15" s="645"/>
      <c r="BZ15" s="645"/>
      <c r="CA15" s="645"/>
      <c r="CB15" s="685"/>
      <c r="CD15" s="686" t="s">
        <v>261</v>
      </c>
      <c r="CE15" s="683"/>
      <c r="CF15" s="683"/>
      <c r="CG15" s="683"/>
      <c r="CH15" s="683"/>
      <c r="CI15" s="683"/>
      <c r="CJ15" s="683"/>
      <c r="CK15" s="683"/>
      <c r="CL15" s="683"/>
      <c r="CM15" s="683"/>
      <c r="CN15" s="683"/>
      <c r="CO15" s="683"/>
      <c r="CP15" s="683"/>
      <c r="CQ15" s="684"/>
      <c r="CR15" s="642">
        <v>106234</v>
      </c>
      <c r="CS15" s="645"/>
      <c r="CT15" s="645"/>
      <c r="CU15" s="645"/>
      <c r="CV15" s="645"/>
      <c r="CW15" s="645"/>
      <c r="CX15" s="645"/>
      <c r="CY15" s="646"/>
      <c r="CZ15" s="704">
        <v>8</v>
      </c>
      <c r="DA15" s="704"/>
      <c r="DB15" s="704"/>
      <c r="DC15" s="704"/>
      <c r="DD15" s="650">
        <v>8709</v>
      </c>
      <c r="DE15" s="645"/>
      <c r="DF15" s="645"/>
      <c r="DG15" s="645"/>
      <c r="DH15" s="645"/>
      <c r="DI15" s="645"/>
      <c r="DJ15" s="645"/>
      <c r="DK15" s="645"/>
      <c r="DL15" s="645"/>
      <c r="DM15" s="645"/>
      <c r="DN15" s="645"/>
      <c r="DO15" s="645"/>
      <c r="DP15" s="646"/>
      <c r="DQ15" s="650">
        <v>100929</v>
      </c>
      <c r="DR15" s="645"/>
      <c r="DS15" s="645"/>
      <c r="DT15" s="645"/>
      <c r="DU15" s="645"/>
      <c r="DV15" s="645"/>
      <c r="DW15" s="645"/>
      <c r="DX15" s="645"/>
      <c r="DY15" s="645"/>
      <c r="DZ15" s="645"/>
      <c r="EA15" s="645"/>
      <c r="EB15" s="645"/>
      <c r="EC15" s="685"/>
    </row>
    <row r="16" spans="2:143" ht="11.25" customHeight="1" x14ac:dyDescent="0.15">
      <c r="B16" s="639" t="s">
        <v>262</v>
      </c>
      <c r="C16" s="640"/>
      <c r="D16" s="640"/>
      <c r="E16" s="640"/>
      <c r="F16" s="640"/>
      <c r="G16" s="640"/>
      <c r="H16" s="640"/>
      <c r="I16" s="640"/>
      <c r="J16" s="640"/>
      <c r="K16" s="640"/>
      <c r="L16" s="640"/>
      <c r="M16" s="640"/>
      <c r="N16" s="640"/>
      <c r="O16" s="640"/>
      <c r="P16" s="640"/>
      <c r="Q16" s="641"/>
      <c r="R16" s="642" t="s">
        <v>125</v>
      </c>
      <c r="S16" s="645"/>
      <c r="T16" s="645"/>
      <c r="U16" s="645"/>
      <c r="V16" s="645"/>
      <c r="W16" s="645"/>
      <c r="X16" s="645"/>
      <c r="Y16" s="646"/>
      <c r="Z16" s="704" t="s">
        <v>125</v>
      </c>
      <c r="AA16" s="704"/>
      <c r="AB16" s="704"/>
      <c r="AC16" s="704"/>
      <c r="AD16" s="705" t="s">
        <v>233</v>
      </c>
      <c r="AE16" s="705"/>
      <c r="AF16" s="705"/>
      <c r="AG16" s="705"/>
      <c r="AH16" s="705"/>
      <c r="AI16" s="705"/>
      <c r="AJ16" s="705"/>
      <c r="AK16" s="705"/>
      <c r="AL16" s="647" t="s">
        <v>172</v>
      </c>
      <c r="AM16" s="648"/>
      <c r="AN16" s="648"/>
      <c r="AO16" s="706"/>
      <c r="AP16" s="639" t="s">
        <v>263</v>
      </c>
      <c r="AQ16" s="640"/>
      <c r="AR16" s="640"/>
      <c r="AS16" s="640"/>
      <c r="AT16" s="640"/>
      <c r="AU16" s="640"/>
      <c r="AV16" s="640"/>
      <c r="AW16" s="640"/>
      <c r="AX16" s="640"/>
      <c r="AY16" s="640"/>
      <c r="AZ16" s="640"/>
      <c r="BA16" s="640"/>
      <c r="BB16" s="640"/>
      <c r="BC16" s="640"/>
      <c r="BD16" s="640"/>
      <c r="BE16" s="640"/>
      <c r="BF16" s="641"/>
      <c r="BG16" s="642" t="s">
        <v>172</v>
      </c>
      <c r="BH16" s="645"/>
      <c r="BI16" s="645"/>
      <c r="BJ16" s="645"/>
      <c r="BK16" s="645"/>
      <c r="BL16" s="645"/>
      <c r="BM16" s="645"/>
      <c r="BN16" s="646"/>
      <c r="BO16" s="704" t="s">
        <v>233</v>
      </c>
      <c r="BP16" s="704"/>
      <c r="BQ16" s="704"/>
      <c r="BR16" s="704"/>
      <c r="BS16" s="650" t="s">
        <v>233</v>
      </c>
      <c r="BT16" s="645"/>
      <c r="BU16" s="645"/>
      <c r="BV16" s="645"/>
      <c r="BW16" s="645"/>
      <c r="BX16" s="645"/>
      <c r="BY16" s="645"/>
      <c r="BZ16" s="645"/>
      <c r="CA16" s="645"/>
      <c r="CB16" s="685"/>
      <c r="CD16" s="686" t="s">
        <v>264</v>
      </c>
      <c r="CE16" s="683"/>
      <c r="CF16" s="683"/>
      <c r="CG16" s="683"/>
      <c r="CH16" s="683"/>
      <c r="CI16" s="683"/>
      <c r="CJ16" s="683"/>
      <c r="CK16" s="683"/>
      <c r="CL16" s="683"/>
      <c r="CM16" s="683"/>
      <c r="CN16" s="683"/>
      <c r="CO16" s="683"/>
      <c r="CP16" s="683"/>
      <c r="CQ16" s="684"/>
      <c r="CR16" s="642">
        <v>27444</v>
      </c>
      <c r="CS16" s="645"/>
      <c r="CT16" s="645"/>
      <c r="CU16" s="645"/>
      <c r="CV16" s="645"/>
      <c r="CW16" s="645"/>
      <c r="CX16" s="645"/>
      <c r="CY16" s="646"/>
      <c r="CZ16" s="704">
        <v>2.1</v>
      </c>
      <c r="DA16" s="704"/>
      <c r="DB16" s="704"/>
      <c r="DC16" s="704"/>
      <c r="DD16" s="650" t="s">
        <v>125</v>
      </c>
      <c r="DE16" s="645"/>
      <c r="DF16" s="645"/>
      <c r="DG16" s="645"/>
      <c r="DH16" s="645"/>
      <c r="DI16" s="645"/>
      <c r="DJ16" s="645"/>
      <c r="DK16" s="645"/>
      <c r="DL16" s="645"/>
      <c r="DM16" s="645"/>
      <c r="DN16" s="645"/>
      <c r="DO16" s="645"/>
      <c r="DP16" s="646"/>
      <c r="DQ16" s="650">
        <v>2958</v>
      </c>
      <c r="DR16" s="645"/>
      <c r="DS16" s="645"/>
      <c r="DT16" s="645"/>
      <c r="DU16" s="645"/>
      <c r="DV16" s="645"/>
      <c r="DW16" s="645"/>
      <c r="DX16" s="645"/>
      <c r="DY16" s="645"/>
      <c r="DZ16" s="645"/>
      <c r="EA16" s="645"/>
      <c r="EB16" s="645"/>
      <c r="EC16" s="685"/>
    </row>
    <row r="17" spans="2:133" ht="11.25" customHeight="1" x14ac:dyDescent="0.15">
      <c r="B17" s="639" t="s">
        <v>265</v>
      </c>
      <c r="C17" s="640"/>
      <c r="D17" s="640"/>
      <c r="E17" s="640"/>
      <c r="F17" s="640"/>
      <c r="G17" s="640"/>
      <c r="H17" s="640"/>
      <c r="I17" s="640"/>
      <c r="J17" s="640"/>
      <c r="K17" s="640"/>
      <c r="L17" s="640"/>
      <c r="M17" s="640"/>
      <c r="N17" s="640"/>
      <c r="O17" s="640"/>
      <c r="P17" s="640"/>
      <c r="Q17" s="641"/>
      <c r="R17" s="642">
        <v>82</v>
      </c>
      <c r="S17" s="645"/>
      <c r="T17" s="645"/>
      <c r="U17" s="645"/>
      <c r="V17" s="645"/>
      <c r="W17" s="645"/>
      <c r="X17" s="645"/>
      <c r="Y17" s="646"/>
      <c r="Z17" s="704">
        <v>0</v>
      </c>
      <c r="AA17" s="704"/>
      <c r="AB17" s="704"/>
      <c r="AC17" s="704"/>
      <c r="AD17" s="705">
        <v>82</v>
      </c>
      <c r="AE17" s="705"/>
      <c r="AF17" s="705"/>
      <c r="AG17" s="705"/>
      <c r="AH17" s="705"/>
      <c r="AI17" s="705"/>
      <c r="AJ17" s="705"/>
      <c r="AK17" s="705"/>
      <c r="AL17" s="647">
        <v>0</v>
      </c>
      <c r="AM17" s="648"/>
      <c r="AN17" s="648"/>
      <c r="AO17" s="706"/>
      <c r="AP17" s="639" t="s">
        <v>266</v>
      </c>
      <c r="AQ17" s="640"/>
      <c r="AR17" s="640"/>
      <c r="AS17" s="640"/>
      <c r="AT17" s="640"/>
      <c r="AU17" s="640"/>
      <c r="AV17" s="640"/>
      <c r="AW17" s="640"/>
      <c r="AX17" s="640"/>
      <c r="AY17" s="640"/>
      <c r="AZ17" s="640"/>
      <c r="BA17" s="640"/>
      <c r="BB17" s="640"/>
      <c r="BC17" s="640"/>
      <c r="BD17" s="640"/>
      <c r="BE17" s="640"/>
      <c r="BF17" s="641"/>
      <c r="BG17" s="642" t="s">
        <v>233</v>
      </c>
      <c r="BH17" s="645"/>
      <c r="BI17" s="645"/>
      <c r="BJ17" s="645"/>
      <c r="BK17" s="645"/>
      <c r="BL17" s="645"/>
      <c r="BM17" s="645"/>
      <c r="BN17" s="646"/>
      <c r="BO17" s="704" t="s">
        <v>125</v>
      </c>
      <c r="BP17" s="704"/>
      <c r="BQ17" s="704"/>
      <c r="BR17" s="704"/>
      <c r="BS17" s="650" t="s">
        <v>125</v>
      </c>
      <c r="BT17" s="645"/>
      <c r="BU17" s="645"/>
      <c r="BV17" s="645"/>
      <c r="BW17" s="645"/>
      <c r="BX17" s="645"/>
      <c r="BY17" s="645"/>
      <c r="BZ17" s="645"/>
      <c r="CA17" s="645"/>
      <c r="CB17" s="685"/>
      <c r="CD17" s="686" t="s">
        <v>267</v>
      </c>
      <c r="CE17" s="683"/>
      <c r="CF17" s="683"/>
      <c r="CG17" s="683"/>
      <c r="CH17" s="683"/>
      <c r="CI17" s="683"/>
      <c r="CJ17" s="683"/>
      <c r="CK17" s="683"/>
      <c r="CL17" s="683"/>
      <c r="CM17" s="683"/>
      <c r="CN17" s="683"/>
      <c r="CO17" s="683"/>
      <c r="CP17" s="683"/>
      <c r="CQ17" s="684"/>
      <c r="CR17" s="642">
        <v>100875</v>
      </c>
      <c r="CS17" s="645"/>
      <c r="CT17" s="645"/>
      <c r="CU17" s="645"/>
      <c r="CV17" s="645"/>
      <c r="CW17" s="645"/>
      <c r="CX17" s="645"/>
      <c r="CY17" s="646"/>
      <c r="CZ17" s="704">
        <v>7.6</v>
      </c>
      <c r="DA17" s="704"/>
      <c r="DB17" s="704"/>
      <c r="DC17" s="704"/>
      <c r="DD17" s="650" t="s">
        <v>125</v>
      </c>
      <c r="DE17" s="645"/>
      <c r="DF17" s="645"/>
      <c r="DG17" s="645"/>
      <c r="DH17" s="645"/>
      <c r="DI17" s="645"/>
      <c r="DJ17" s="645"/>
      <c r="DK17" s="645"/>
      <c r="DL17" s="645"/>
      <c r="DM17" s="645"/>
      <c r="DN17" s="645"/>
      <c r="DO17" s="645"/>
      <c r="DP17" s="646"/>
      <c r="DQ17" s="650">
        <v>98390</v>
      </c>
      <c r="DR17" s="645"/>
      <c r="DS17" s="645"/>
      <c r="DT17" s="645"/>
      <c r="DU17" s="645"/>
      <c r="DV17" s="645"/>
      <c r="DW17" s="645"/>
      <c r="DX17" s="645"/>
      <c r="DY17" s="645"/>
      <c r="DZ17" s="645"/>
      <c r="EA17" s="645"/>
      <c r="EB17" s="645"/>
      <c r="EC17" s="685"/>
    </row>
    <row r="18" spans="2:133" ht="11.25" customHeight="1" x14ac:dyDescent="0.15">
      <c r="B18" s="639" t="s">
        <v>268</v>
      </c>
      <c r="C18" s="640"/>
      <c r="D18" s="640"/>
      <c r="E18" s="640"/>
      <c r="F18" s="640"/>
      <c r="G18" s="640"/>
      <c r="H18" s="640"/>
      <c r="I18" s="640"/>
      <c r="J18" s="640"/>
      <c r="K18" s="640"/>
      <c r="L18" s="640"/>
      <c r="M18" s="640"/>
      <c r="N18" s="640"/>
      <c r="O18" s="640"/>
      <c r="P18" s="640"/>
      <c r="Q18" s="641"/>
      <c r="R18" s="642">
        <v>807316</v>
      </c>
      <c r="S18" s="645"/>
      <c r="T18" s="645"/>
      <c r="U18" s="645"/>
      <c r="V18" s="645"/>
      <c r="W18" s="645"/>
      <c r="X18" s="645"/>
      <c r="Y18" s="646"/>
      <c r="Z18" s="704">
        <v>58.2</v>
      </c>
      <c r="AA18" s="704"/>
      <c r="AB18" s="704"/>
      <c r="AC18" s="704"/>
      <c r="AD18" s="705">
        <v>612639</v>
      </c>
      <c r="AE18" s="705"/>
      <c r="AF18" s="705"/>
      <c r="AG18" s="705"/>
      <c r="AH18" s="705"/>
      <c r="AI18" s="705"/>
      <c r="AJ18" s="705"/>
      <c r="AK18" s="705"/>
      <c r="AL18" s="647">
        <v>86</v>
      </c>
      <c r="AM18" s="648"/>
      <c r="AN18" s="648"/>
      <c r="AO18" s="706"/>
      <c r="AP18" s="639" t="s">
        <v>269</v>
      </c>
      <c r="AQ18" s="640"/>
      <c r="AR18" s="640"/>
      <c r="AS18" s="640"/>
      <c r="AT18" s="640"/>
      <c r="AU18" s="640"/>
      <c r="AV18" s="640"/>
      <c r="AW18" s="640"/>
      <c r="AX18" s="640"/>
      <c r="AY18" s="640"/>
      <c r="AZ18" s="640"/>
      <c r="BA18" s="640"/>
      <c r="BB18" s="640"/>
      <c r="BC18" s="640"/>
      <c r="BD18" s="640"/>
      <c r="BE18" s="640"/>
      <c r="BF18" s="641"/>
      <c r="BG18" s="642" t="s">
        <v>172</v>
      </c>
      <c r="BH18" s="645"/>
      <c r="BI18" s="645"/>
      <c r="BJ18" s="645"/>
      <c r="BK18" s="645"/>
      <c r="BL18" s="645"/>
      <c r="BM18" s="645"/>
      <c r="BN18" s="646"/>
      <c r="BO18" s="704" t="s">
        <v>233</v>
      </c>
      <c r="BP18" s="704"/>
      <c r="BQ18" s="704"/>
      <c r="BR18" s="704"/>
      <c r="BS18" s="650" t="s">
        <v>125</v>
      </c>
      <c r="BT18" s="645"/>
      <c r="BU18" s="645"/>
      <c r="BV18" s="645"/>
      <c r="BW18" s="645"/>
      <c r="BX18" s="645"/>
      <c r="BY18" s="645"/>
      <c r="BZ18" s="645"/>
      <c r="CA18" s="645"/>
      <c r="CB18" s="685"/>
      <c r="CD18" s="686" t="s">
        <v>270</v>
      </c>
      <c r="CE18" s="683"/>
      <c r="CF18" s="683"/>
      <c r="CG18" s="683"/>
      <c r="CH18" s="683"/>
      <c r="CI18" s="683"/>
      <c r="CJ18" s="683"/>
      <c r="CK18" s="683"/>
      <c r="CL18" s="683"/>
      <c r="CM18" s="683"/>
      <c r="CN18" s="683"/>
      <c r="CO18" s="683"/>
      <c r="CP18" s="683"/>
      <c r="CQ18" s="684"/>
      <c r="CR18" s="642" t="s">
        <v>233</v>
      </c>
      <c r="CS18" s="645"/>
      <c r="CT18" s="645"/>
      <c r="CU18" s="645"/>
      <c r="CV18" s="645"/>
      <c r="CW18" s="645"/>
      <c r="CX18" s="645"/>
      <c r="CY18" s="646"/>
      <c r="CZ18" s="704" t="s">
        <v>233</v>
      </c>
      <c r="DA18" s="704"/>
      <c r="DB18" s="704"/>
      <c r="DC18" s="704"/>
      <c r="DD18" s="650" t="s">
        <v>233</v>
      </c>
      <c r="DE18" s="645"/>
      <c r="DF18" s="645"/>
      <c r="DG18" s="645"/>
      <c r="DH18" s="645"/>
      <c r="DI18" s="645"/>
      <c r="DJ18" s="645"/>
      <c r="DK18" s="645"/>
      <c r="DL18" s="645"/>
      <c r="DM18" s="645"/>
      <c r="DN18" s="645"/>
      <c r="DO18" s="645"/>
      <c r="DP18" s="646"/>
      <c r="DQ18" s="650" t="s">
        <v>125</v>
      </c>
      <c r="DR18" s="645"/>
      <c r="DS18" s="645"/>
      <c r="DT18" s="645"/>
      <c r="DU18" s="645"/>
      <c r="DV18" s="645"/>
      <c r="DW18" s="645"/>
      <c r="DX18" s="645"/>
      <c r="DY18" s="645"/>
      <c r="DZ18" s="645"/>
      <c r="EA18" s="645"/>
      <c r="EB18" s="645"/>
      <c r="EC18" s="685"/>
    </row>
    <row r="19" spans="2:133" ht="11.25" customHeight="1" x14ac:dyDescent="0.15">
      <c r="B19" s="639" t="s">
        <v>271</v>
      </c>
      <c r="C19" s="640"/>
      <c r="D19" s="640"/>
      <c r="E19" s="640"/>
      <c r="F19" s="640"/>
      <c r="G19" s="640"/>
      <c r="H19" s="640"/>
      <c r="I19" s="640"/>
      <c r="J19" s="640"/>
      <c r="K19" s="640"/>
      <c r="L19" s="640"/>
      <c r="M19" s="640"/>
      <c r="N19" s="640"/>
      <c r="O19" s="640"/>
      <c r="P19" s="640"/>
      <c r="Q19" s="641"/>
      <c r="R19" s="642">
        <v>612639</v>
      </c>
      <c r="S19" s="645"/>
      <c r="T19" s="645"/>
      <c r="U19" s="645"/>
      <c r="V19" s="645"/>
      <c r="W19" s="645"/>
      <c r="X19" s="645"/>
      <c r="Y19" s="646"/>
      <c r="Z19" s="704">
        <v>44.2</v>
      </c>
      <c r="AA19" s="704"/>
      <c r="AB19" s="704"/>
      <c r="AC19" s="704"/>
      <c r="AD19" s="705">
        <v>612639</v>
      </c>
      <c r="AE19" s="705"/>
      <c r="AF19" s="705"/>
      <c r="AG19" s="705"/>
      <c r="AH19" s="705"/>
      <c r="AI19" s="705"/>
      <c r="AJ19" s="705"/>
      <c r="AK19" s="705"/>
      <c r="AL19" s="647">
        <v>86</v>
      </c>
      <c r="AM19" s="648"/>
      <c r="AN19" s="648"/>
      <c r="AO19" s="706"/>
      <c r="AP19" s="639" t="s">
        <v>272</v>
      </c>
      <c r="AQ19" s="640"/>
      <c r="AR19" s="640"/>
      <c r="AS19" s="640"/>
      <c r="AT19" s="640"/>
      <c r="AU19" s="640"/>
      <c r="AV19" s="640"/>
      <c r="AW19" s="640"/>
      <c r="AX19" s="640"/>
      <c r="AY19" s="640"/>
      <c r="AZ19" s="640"/>
      <c r="BA19" s="640"/>
      <c r="BB19" s="640"/>
      <c r="BC19" s="640"/>
      <c r="BD19" s="640"/>
      <c r="BE19" s="640"/>
      <c r="BF19" s="641"/>
      <c r="BG19" s="642" t="s">
        <v>125</v>
      </c>
      <c r="BH19" s="645"/>
      <c r="BI19" s="645"/>
      <c r="BJ19" s="645"/>
      <c r="BK19" s="645"/>
      <c r="BL19" s="645"/>
      <c r="BM19" s="645"/>
      <c r="BN19" s="646"/>
      <c r="BO19" s="704" t="s">
        <v>233</v>
      </c>
      <c r="BP19" s="704"/>
      <c r="BQ19" s="704"/>
      <c r="BR19" s="704"/>
      <c r="BS19" s="650" t="s">
        <v>125</v>
      </c>
      <c r="BT19" s="645"/>
      <c r="BU19" s="645"/>
      <c r="BV19" s="645"/>
      <c r="BW19" s="645"/>
      <c r="BX19" s="645"/>
      <c r="BY19" s="645"/>
      <c r="BZ19" s="645"/>
      <c r="CA19" s="645"/>
      <c r="CB19" s="685"/>
      <c r="CD19" s="686" t="s">
        <v>273</v>
      </c>
      <c r="CE19" s="683"/>
      <c r="CF19" s="683"/>
      <c r="CG19" s="683"/>
      <c r="CH19" s="683"/>
      <c r="CI19" s="683"/>
      <c r="CJ19" s="683"/>
      <c r="CK19" s="683"/>
      <c r="CL19" s="683"/>
      <c r="CM19" s="683"/>
      <c r="CN19" s="683"/>
      <c r="CO19" s="683"/>
      <c r="CP19" s="683"/>
      <c r="CQ19" s="684"/>
      <c r="CR19" s="642" t="s">
        <v>125</v>
      </c>
      <c r="CS19" s="645"/>
      <c r="CT19" s="645"/>
      <c r="CU19" s="645"/>
      <c r="CV19" s="645"/>
      <c r="CW19" s="645"/>
      <c r="CX19" s="645"/>
      <c r="CY19" s="646"/>
      <c r="CZ19" s="704" t="s">
        <v>125</v>
      </c>
      <c r="DA19" s="704"/>
      <c r="DB19" s="704"/>
      <c r="DC19" s="704"/>
      <c r="DD19" s="650" t="s">
        <v>233</v>
      </c>
      <c r="DE19" s="645"/>
      <c r="DF19" s="645"/>
      <c r="DG19" s="645"/>
      <c r="DH19" s="645"/>
      <c r="DI19" s="645"/>
      <c r="DJ19" s="645"/>
      <c r="DK19" s="645"/>
      <c r="DL19" s="645"/>
      <c r="DM19" s="645"/>
      <c r="DN19" s="645"/>
      <c r="DO19" s="645"/>
      <c r="DP19" s="646"/>
      <c r="DQ19" s="650" t="s">
        <v>233</v>
      </c>
      <c r="DR19" s="645"/>
      <c r="DS19" s="645"/>
      <c r="DT19" s="645"/>
      <c r="DU19" s="645"/>
      <c r="DV19" s="645"/>
      <c r="DW19" s="645"/>
      <c r="DX19" s="645"/>
      <c r="DY19" s="645"/>
      <c r="DZ19" s="645"/>
      <c r="EA19" s="645"/>
      <c r="EB19" s="645"/>
      <c r="EC19" s="685"/>
    </row>
    <row r="20" spans="2:133" ht="11.25" customHeight="1" x14ac:dyDescent="0.15">
      <c r="B20" s="639" t="s">
        <v>274</v>
      </c>
      <c r="C20" s="640"/>
      <c r="D20" s="640"/>
      <c r="E20" s="640"/>
      <c r="F20" s="640"/>
      <c r="G20" s="640"/>
      <c r="H20" s="640"/>
      <c r="I20" s="640"/>
      <c r="J20" s="640"/>
      <c r="K20" s="640"/>
      <c r="L20" s="640"/>
      <c r="M20" s="640"/>
      <c r="N20" s="640"/>
      <c r="O20" s="640"/>
      <c r="P20" s="640"/>
      <c r="Q20" s="641"/>
      <c r="R20" s="642">
        <v>194677</v>
      </c>
      <c r="S20" s="645"/>
      <c r="T20" s="645"/>
      <c r="U20" s="645"/>
      <c r="V20" s="645"/>
      <c r="W20" s="645"/>
      <c r="X20" s="645"/>
      <c r="Y20" s="646"/>
      <c r="Z20" s="704">
        <v>14</v>
      </c>
      <c r="AA20" s="704"/>
      <c r="AB20" s="704"/>
      <c r="AC20" s="704"/>
      <c r="AD20" s="705" t="s">
        <v>125</v>
      </c>
      <c r="AE20" s="705"/>
      <c r="AF20" s="705"/>
      <c r="AG20" s="705"/>
      <c r="AH20" s="705"/>
      <c r="AI20" s="705"/>
      <c r="AJ20" s="705"/>
      <c r="AK20" s="705"/>
      <c r="AL20" s="647" t="s">
        <v>125</v>
      </c>
      <c r="AM20" s="648"/>
      <c r="AN20" s="648"/>
      <c r="AO20" s="706"/>
      <c r="AP20" s="639" t="s">
        <v>275</v>
      </c>
      <c r="AQ20" s="640"/>
      <c r="AR20" s="640"/>
      <c r="AS20" s="640"/>
      <c r="AT20" s="640"/>
      <c r="AU20" s="640"/>
      <c r="AV20" s="640"/>
      <c r="AW20" s="640"/>
      <c r="AX20" s="640"/>
      <c r="AY20" s="640"/>
      <c r="AZ20" s="640"/>
      <c r="BA20" s="640"/>
      <c r="BB20" s="640"/>
      <c r="BC20" s="640"/>
      <c r="BD20" s="640"/>
      <c r="BE20" s="640"/>
      <c r="BF20" s="641"/>
      <c r="BG20" s="642" t="s">
        <v>125</v>
      </c>
      <c r="BH20" s="645"/>
      <c r="BI20" s="645"/>
      <c r="BJ20" s="645"/>
      <c r="BK20" s="645"/>
      <c r="BL20" s="645"/>
      <c r="BM20" s="645"/>
      <c r="BN20" s="646"/>
      <c r="BO20" s="704" t="s">
        <v>172</v>
      </c>
      <c r="BP20" s="704"/>
      <c r="BQ20" s="704"/>
      <c r="BR20" s="704"/>
      <c r="BS20" s="650" t="s">
        <v>172</v>
      </c>
      <c r="BT20" s="645"/>
      <c r="BU20" s="645"/>
      <c r="BV20" s="645"/>
      <c r="BW20" s="645"/>
      <c r="BX20" s="645"/>
      <c r="BY20" s="645"/>
      <c r="BZ20" s="645"/>
      <c r="CA20" s="645"/>
      <c r="CB20" s="685"/>
      <c r="CD20" s="686" t="s">
        <v>276</v>
      </c>
      <c r="CE20" s="683"/>
      <c r="CF20" s="683"/>
      <c r="CG20" s="683"/>
      <c r="CH20" s="683"/>
      <c r="CI20" s="683"/>
      <c r="CJ20" s="683"/>
      <c r="CK20" s="683"/>
      <c r="CL20" s="683"/>
      <c r="CM20" s="683"/>
      <c r="CN20" s="683"/>
      <c r="CO20" s="683"/>
      <c r="CP20" s="683"/>
      <c r="CQ20" s="684"/>
      <c r="CR20" s="642">
        <v>1327054</v>
      </c>
      <c r="CS20" s="645"/>
      <c r="CT20" s="645"/>
      <c r="CU20" s="645"/>
      <c r="CV20" s="645"/>
      <c r="CW20" s="645"/>
      <c r="CX20" s="645"/>
      <c r="CY20" s="646"/>
      <c r="CZ20" s="704">
        <v>100</v>
      </c>
      <c r="DA20" s="704"/>
      <c r="DB20" s="704"/>
      <c r="DC20" s="704"/>
      <c r="DD20" s="650">
        <v>260114</v>
      </c>
      <c r="DE20" s="645"/>
      <c r="DF20" s="645"/>
      <c r="DG20" s="645"/>
      <c r="DH20" s="645"/>
      <c r="DI20" s="645"/>
      <c r="DJ20" s="645"/>
      <c r="DK20" s="645"/>
      <c r="DL20" s="645"/>
      <c r="DM20" s="645"/>
      <c r="DN20" s="645"/>
      <c r="DO20" s="645"/>
      <c r="DP20" s="646"/>
      <c r="DQ20" s="650">
        <v>976688</v>
      </c>
      <c r="DR20" s="645"/>
      <c r="DS20" s="645"/>
      <c r="DT20" s="645"/>
      <c r="DU20" s="645"/>
      <c r="DV20" s="645"/>
      <c r="DW20" s="645"/>
      <c r="DX20" s="645"/>
      <c r="DY20" s="645"/>
      <c r="DZ20" s="645"/>
      <c r="EA20" s="645"/>
      <c r="EB20" s="645"/>
      <c r="EC20" s="685"/>
    </row>
    <row r="21" spans="2:133" ht="11.25" customHeight="1" x14ac:dyDescent="0.15">
      <c r="B21" s="639" t="s">
        <v>277</v>
      </c>
      <c r="C21" s="640"/>
      <c r="D21" s="640"/>
      <c r="E21" s="640"/>
      <c r="F21" s="640"/>
      <c r="G21" s="640"/>
      <c r="H21" s="640"/>
      <c r="I21" s="640"/>
      <c r="J21" s="640"/>
      <c r="K21" s="640"/>
      <c r="L21" s="640"/>
      <c r="M21" s="640"/>
      <c r="N21" s="640"/>
      <c r="O21" s="640"/>
      <c r="P21" s="640"/>
      <c r="Q21" s="641"/>
      <c r="R21" s="642" t="s">
        <v>233</v>
      </c>
      <c r="S21" s="645"/>
      <c r="T21" s="645"/>
      <c r="U21" s="645"/>
      <c r="V21" s="645"/>
      <c r="W21" s="645"/>
      <c r="X21" s="645"/>
      <c r="Y21" s="646"/>
      <c r="Z21" s="704" t="s">
        <v>233</v>
      </c>
      <c r="AA21" s="704"/>
      <c r="AB21" s="704"/>
      <c r="AC21" s="704"/>
      <c r="AD21" s="705" t="s">
        <v>233</v>
      </c>
      <c r="AE21" s="705"/>
      <c r="AF21" s="705"/>
      <c r="AG21" s="705"/>
      <c r="AH21" s="705"/>
      <c r="AI21" s="705"/>
      <c r="AJ21" s="705"/>
      <c r="AK21" s="705"/>
      <c r="AL21" s="647" t="s">
        <v>125</v>
      </c>
      <c r="AM21" s="648"/>
      <c r="AN21" s="648"/>
      <c r="AO21" s="706"/>
      <c r="AP21" s="750" t="s">
        <v>278</v>
      </c>
      <c r="AQ21" s="757"/>
      <c r="AR21" s="757"/>
      <c r="AS21" s="757"/>
      <c r="AT21" s="757"/>
      <c r="AU21" s="757"/>
      <c r="AV21" s="757"/>
      <c r="AW21" s="757"/>
      <c r="AX21" s="757"/>
      <c r="AY21" s="757"/>
      <c r="AZ21" s="757"/>
      <c r="BA21" s="757"/>
      <c r="BB21" s="757"/>
      <c r="BC21" s="757"/>
      <c r="BD21" s="757"/>
      <c r="BE21" s="757"/>
      <c r="BF21" s="752"/>
      <c r="BG21" s="642" t="s">
        <v>125</v>
      </c>
      <c r="BH21" s="645"/>
      <c r="BI21" s="645"/>
      <c r="BJ21" s="645"/>
      <c r="BK21" s="645"/>
      <c r="BL21" s="645"/>
      <c r="BM21" s="645"/>
      <c r="BN21" s="646"/>
      <c r="BO21" s="704" t="s">
        <v>125</v>
      </c>
      <c r="BP21" s="704"/>
      <c r="BQ21" s="704"/>
      <c r="BR21" s="704"/>
      <c r="BS21" s="650" t="s">
        <v>233</v>
      </c>
      <c r="BT21" s="645"/>
      <c r="BU21" s="645"/>
      <c r="BV21" s="645"/>
      <c r="BW21" s="645"/>
      <c r="BX21" s="645"/>
      <c r="BY21" s="645"/>
      <c r="BZ21" s="645"/>
      <c r="CA21" s="645"/>
      <c r="CB21" s="685"/>
      <c r="CD21" s="762"/>
      <c r="CE21" s="696"/>
      <c r="CF21" s="696"/>
      <c r="CG21" s="696"/>
      <c r="CH21" s="696"/>
      <c r="CI21" s="696"/>
      <c r="CJ21" s="696"/>
      <c r="CK21" s="696"/>
      <c r="CL21" s="696"/>
      <c r="CM21" s="696"/>
      <c r="CN21" s="696"/>
      <c r="CO21" s="696"/>
      <c r="CP21" s="696"/>
      <c r="CQ21" s="697"/>
      <c r="CR21" s="763"/>
      <c r="CS21" s="764"/>
      <c r="CT21" s="764"/>
      <c r="CU21" s="764"/>
      <c r="CV21" s="764"/>
      <c r="CW21" s="764"/>
      <c r="CX21" s="764"/>
      <c r="CY21" s="765"/>
      <c r="CZ21" s="766"/>
      <c r="DA21" s="766"/>
      <c r="DB21" s="766"/>
      <c r="DC21" s="766"/>
      <c r="DD21" s="767"/>
      <c r="DE21" s="764"/>
      <c r="DF21" s="764"/>
      <c r="DG21" s="764"/>
      <c r="DH21" s="764"/>
      <c r="DI21" s="764"/>
      <c r="DJ21" s="764"/>
      <c r="DK21" s="764"/>
      <c r="DL21" s="764"/>
      <c r="DM21" s="764"/>
      <c r="DN21" s="764"/>
      <c r="DO21" s="764"/>
      <c r="DP21" s="765"/>
      <c r="DQ21" s="767"/>
      <c r="DR21" s="764"/>
      <c r="DS21" s="764"/>
      <c r="DT21" s="764"/>
      <c r="DU21" s="764"/>
      <c r="DV21" s="764"/>
      <c r="DW21" s="764"/>
      <c r="DX21" s="764"/>
      <c r="DY21" s="764"/>
      <c r="DZ21" s="764"/>
      <c r="EA21" s="764"/>
      <c r="EB21" s="764"/>
      <c r="EC21" s="771"/>
    </row>
    <row r="22" spans="2:133" ht="11.25" customHeight="1" x14ac:dyDescent="0.15">
      <c r="B22" s="639" t="s">
        <v>279</v>
      </c>
      <c r="C22" s="640"/>
      <c r="D22" s="640"/>
      <c r="E22" s="640"/>
      <c r="F22" s="640"/>
      <c r="G22" s="640"/>
      <c r="H22" s="640"/>
      <c r="I22" s="640"/>
      <c r="J22" s="640"/>
      <c r="K22" s="640"/>
      <c r="L22" s="640"/>
      <c r="M22" s="640"/>
      <c r="N22" s="640"/>
      <c r="O22" s="640"/>
      <c r="P22" s="640"/>
      <c r="Q22" s="641"/>
      <c r="R22" s="642">
        <v>903890</v>
      </c>
      <c r="S22" s="645"/>
      <c r="T22" s="645"/>
      <c r="U22" s="645"/>
      <c r="V22" s="645"/>
      <c r="W22" s="645"/>
      <c r="X22" s="645"/>
      <c r="Y22" s="646"/>
      <c r="Z22" s="704">
        <v>65.2</v>
      </c>
      <c r="AA22" s="704"/>
      <c r="AB22" s="704"/>
      <c r="AC22" s="704"/>
      <c r="AD22" s="705">
        <v>709213</v>
      </c>
      <c r="AE22" s="705"/>
      <c r="AF22" s="705"/>
      <c r="AG22" s="705"/>
      <c r="AH22" s="705"/>
      <c r="AI22" s="705"/>
      <c r="AJ22" s="705"/>
      <c r="AK22" s="705"/>
      <c r="AL22" s="647">
        <v>99.6</v>
      </c>
      <c r="AM22" s="648"/>
      <c r="AN22" s="648"/>
      <c r="AO22" s="706"/>
      <c r="AP22" s="750" t="s">
        <v>280</v>
      </c>
      <c r="AQ22" s="757"/>
      <c r="AR22" s="757"/>
      <c r="AS22" s="757"/>
      <c r="AT22" s="757"/>
      <c r="AU22" s="757"/>
      <c r="AV22" s="757"/>
      <c r="AW22" s="757"/>
      <c r="AX22" s="757"/>
      <c r="AY22" s="757"/>
      <c r="AZ22" s="757"/>
      <c r="BA22" s="757"/>
      <c r="BB22" s="757"/>
      <c r="BC22" s="757"/>
      <c r="BD22" s="757"/>
      <c r="BE22" s="757"/>
      <c r="BF22" s="752"/>
      <c r="BG22" s="642" t="s">
        <v>172</v>
      </c>
      <c r="BH22" s="645"/>
      <c r="BI22" s="645"/>
      <c r="BJ22" s="645"/>
      <c r="BK22" s="645"/>
      <c r="BL22" s="645"/>
      <c r="BM22" s="645"/>
      <c r="BN22" s="646"/>
      <c r="BO22" s="704" t="s">
        <v>125</v>
      </c>
      <c r="BP22" s="704"/>
      <c r="BQ22" s="704"/>
      <c r="BR22" s="704"/>
      <c r="BS22" s="650" t="s">
        <v>125</v>
      </c>
      <c r="BT22" s="645"/>
      <c r="BU22" s="645"/>
      <c r="BV22" s="645"/>
      <c r="BW22" s="645"/>
      <c r="BX22" s="645"/>
      <c r="BY22" s="645"/>
      <c r="BZ22" s="645"/>
      <c r="CA22" s="645"/>
      <c r="CB22" s="685"/>
      <c r="CD22" s="759" t="s">
        <v>281</v>
      </c>
      <c r="CE22" s="760"/>
      <c r="CF22" s="760"/>
      <c r="CG22" s="760"/>
      <c r="CH22" s="760"/>
      <c r="CI22" s="760"/>
      <c r="CJ22" s="760"/>
      <c r="CK22" s="760"/>
      <c r="CL22" s="760"/>
      <c r="CM22" s="760"/>
      <c r="CN22" s="760"/>
      <c r="CO22" s="760"/>
      <c r="CP22" s="760"/>
      <c r="CQ22" s="760"/>
      <c r="CR22" s="760"/>
      <c r="CS22" s="760"/>
      <c r="CT22" s="760"/>
      <c r="CU22" s="760"/>
      <c r="CV22" s="760"/>
      <c r="CW22" s="760"/>
      <c r="CX22" s="760"/>
      <c r="CY22" s="760"/>
      <c r="CZ22" s="760"/>
      <c r="DA22" s="760"/>
      <c r="DB22" s="760"/>
      <c r="DC22" s="760"/>
      <c r="DD22" s="760"/>
      <c r="DE22" s="760"/>
      <c r="DF22" s="760"/>
      <c r="DG22" s="760"/>
      <c r="DH22" s="760"/>
      <c r="DI22" s="760"/>
      <c r="DJ22" s="760"/>
      <c r="DK22" s="760"/>
      <c r="DL22" s="760"/>
      <c r="DM22" s="760"/>
      <c r="DN22" s="760"/>
      <c r="DO22" s="760"/>
      <c r="DP22" s="760"/>
      <c r="DQ22" s="760"/>
      <c r="DR22" s="760"/>
      <c r="DS22" s="760"/>
      <c r="DT22" s="760"/>
      <c r="DU22" s="760"/>
      <c r="DV22" s="760"/>
      <c r="DW22" s="760"/>
      <c r="DX22" s="760"/>
      <c r="DY22" s="760"/>
      <c r="DZ22" s="760"/>
      <c r="EA22" s="760"/>
      <c r="EB22" s="760"/>
      <c r="EC22" s="761"/>
    </row>
    <row r="23" spans="2:133" ht="11.25" customHeight="1" x14ac:dyDescent="0.15">
      <c r="B23" s="639" t="s">
        <v>282</v>
      </c>
      <c r="C23" s="640"/>
      <c r="D23" s="640"/>
      <c r="E23" s="640"/>
      <c r="F23" s="640"/>
      <c r="G23" s="640"/>
      <c r="H23" s="640"/>
      <c r="I23" s="640"/>
      <c r="J23" s="640"/>
      <c r="K23" s="640"/>
      <c r="L23" s="640"/>
      <c r="M23" s="640"/>
      <c r="N23" s="640"/>
      <c r="O23" s="640"/>
      <c r="P23" s="640"/>
      <c r="Q23" s="641"/>
      <c r="R23" s="642" t="s">
        <v>125</v>
      </c>
      <c r="S23" s="645"/>
      <c r="T23" s="645"/>
      <c r="U23" s="645"/>
      <c r="V23" s="645"/>
      <c r="W23" s="645"/>
      <c r="X23" s="645"/>
      <c r="Y23" s="646"/>
      <c r="Z23" s="704" t="s">
        <v>233</v>
      </c>
      <c r="AA23" s="704"/>
      <c r="AB23" s="704"/>
      <c r="AC23" s="704"/>
      <c r="AD23" s="705" t="s">
        <v>125</v>
      </c>
      <c r="AE23" s="705"/>
      <c r="AF23" s="705"/>
      <c r="AG23" s="705"/>
      <c r="AH23" s="705"/>
      <c r="AI23" s="705"/>
      <c r="AJ23" s="705"/>
      <c r="AK23" s="705"/>
      <c r="AL23" s="647" t="s">
        <v>125</v>
      </c>
      <c r="AM23" s="648"/>
      <c r="AN23" s="648"/>
      <c r="AO23" s="706"/>
      <c r="AP23" s="750" t="s">
        <v>283</v>
      </c>
      <c r="AQ23" s="757"/>
      <c r="AR23" s="757"/>
      <c r="AS23" s="757"/>
      <c r="AT23" s="757"/>
      <c r="AU23" s="757"/>
      <c r="AV23" s="757"/>
      <c r="AW23" s="757"/>
      <c r="AX23" s="757"/>
      <c r="AY23" s="757"/>
      <c r="AZ23" s="757"/>
      <c r="BA23" s="757"/>
      <c r="BB23" s="757"/>
      <c r="BC23" s="757"/>
      <c r="BD23" s="757"/>
      <c r="BE23" s="757"/>
      <c r="BF23" s="752"/>
      <c r="BG23" s="642" t="s">
        <v>125</v>
      </c>
      <c r="BH23" s="645"/>
      <c r="BI23" s="645"/>
      <c r="BJ23" s="645"/>
      <c r="BK23" s="645"/>
      <c r="BL23" s="645"/>
      <c r="BM23" s="645"/>
      <c r="BN23" s="646"/>
      <c r="BO23" s="704" t="s">
        <v>172</v>
      </c>
      <c r="BP23" s="704"/>
      <c r="BQ23" s="704"/>
      <c r="BR23" s="704"/>
      <c r="BS23" s="650" t="s">
        <v>125</v>
      </c>
      <c r="BT23" s="645"/>
      <c r="BU23" s="645"/>
      <c r="BV23" s="645"/>
      <c r="BW23" s="645"/>
      <c r="BX23" s="645"/>
      <c r="BY23" s="645"/>
      <c r="BZ23" s="645"/>
      <c r="CA23" s="645"/>
      <c r="CB23" s="685"/>
      <c r="CD23" s="759" t="s">
        <v>222</v>
      </c>
      <c r="CE23" s="760"/>
      <c r="CF23" s="760"/>
      <c r="CG23" s="760"/>
      <c r="CH23" s="760"/>
      <c r="CI23" s="760"/>
      <c r="CJ23" s="760"/>
      <c r="CK23" s="760"/>
      <c r="CL23" s="760"/>
      <c r="CM23" s="760"/>
      <c r="CN23" s="760"/>
      <c r="CO23" s="760"/>
      <c r="CP23" s="760"/>
      <c r="CQ23" s="761"/>
      <c r="CR23" s="759" t="s">
        <v>284</v>
      </c>
      <c r="CS23" s="760"/>
      <c r="CT23" s="760"/>
      <c r="CU23" s="760"/>
      <c r="CV23" s="760"/>
      <c r="CW23" s="760"/>
      <c r="CX23" s="760"/>
      <c r="CY23" s="761"/>
      <c r="CZ23" s="759" t="s">
        <v>285</v>
      </c>
      <c r="DA23" s="760"/>
      <c r="DB23" s="760"/>
      <c r="DC23" s="761"/>
      <c r="DD23" s="759" t="s">
        <v>286</v>
      </c>
      <c r="DE23" s="760"/>
      <c r="DF23" s="760"/>
      <c r="DG23" s="760"/>
      <c r="DH23" s="760"/>
      <c r="DI23" s="760"/>
      <c r="DJ23" s="760"/>
      <c r="DK23" s="761"/>
      <c r="DL23" s="768" t="s">
        <v>287</v>
      </c>
      <c r="DM23" s="769"/>
      <c r="DN23" s="769"/>
      <c r="DO23" s="769"/>
      <c r="DP23" s="769"/>
      <c r="DQ23" s="769"/>
      <c r="DR23" s="769"/>
      <c r="DS23" s="769"/>
      <c r="DT23" s="769"/>
      <c r="DU23" s="769"/>
      <c r="DV23" s="770"/>
      <c r="DW23" s="759" t="s">
        <v>288</v>
      </c>
      <c r="DX23" s="760"/>
      <c r="DY23" s="760"/>
      <c r="DZ23" s="760"/>
      <c r="EA23" s="760"/>
      <c r="EB23" s="760"/>
      <c r="EC23" s="761"/>
    </row>
    <row r="24" spans="2:133" ht="11.25" customHeight="1" x14ac:dyDescent="0.15">
      <c r="B24" s="639" t="s">
        <v>289</v>
      </c>
      <c r="C24" s="640"/>
      <c r="D24" s="640"/>
      <c r="E24" s="640"/>
      <c r="F24" s="640"/>
      <c r="G24" s="640"/>
      <c r="H24" s="640"/>
      <c r="I24" s="640"/>
      <c r="J24" s="640"/>
      <c r="K24" s="640"/>
      <c r="L24" s="640"/>
      <c r="M24" s="640"/>
      <c r="N24" s="640"/>
      <c r="O24" s="640"/>
      <c r="P24" s="640"/>
      <c r="Q24" s="641"/>
      <c r="R24" s="642">
        <v>10179</v>
      </c>
      <c r="S24" s="645"/>
      <c r="T24" s="645"/>
      <c r="U24" s="645"/>
      <c r="V24" s="645"/>
      <c r="W24" s="645"/>
      <c r="X24" s="645"/>
      <c r="Y24" s="646"/>
      <c r="Z24" s="704">
        <v>0.7</v>
      </c>
      <c r="AA24" s="704"/>
      <c r="AB24" s="704"/>
      <c r="AC24" s="704"/>
      <c r="AD24" s="705" t="s">
        <v>125</v>
      </c>
      <c r="AE24" s="705"/>
      <c r="AF24" s="705"/>
      <c r="AG24" s="705"/>
      <c r="AH24" s="705"/>
      <c r="AI24" s="705"/>
      <c r="AJ24" s="705"/>
      <c r="AK24" s="705"/>
      <c r="AL24" s="647" t="s">
        <v>233</v>
      </c>
      <c r="AM24" s="648"/>
      <c r="AN24" s="648"/>
      <c r="AO24" s="706"/>
      <c r="AP24" s="750" t="s">
        <v>290</v>
      </c>
      <c r="AQ24" s="757"/>
      <c r="AR24" s="757"/>
      <c r="AS24" s="757"/>
      <c r="AT24" s="757"/>
      <c r="AU24" s="757"/>
      <c r="AV24" s="757"/>
      <c r="AW24" s="757"/>
      <c r="AX24" s="757"/>
      <c r="AY24" s="757"/>
      <c r="AZ24" s="757"/>
      <c r="BA24" s="757"/>
      <c r="BB24" s="757"/>
      <c r="BC24" s="757"/>
      <c r="BD24" s="757"/>
      <c r="BE24" s="757"/>
      <c r="BF24" s="752"/>
      <c r="BG24" s="642" t="s">
        <v>233</v>
      </c>
      <c r="BH24" s="645"/>
      <c r="BI24" s="645"/>
      <c r="BJ24" s="645"/>
      <c r="BK24" s="645"/>
      <c r="BL24" s="645"/>
      <c r="BM24" s="645"/>
      <c r="BN24" s="646"/>
      <c r="BO24" s="704" t="s">
        <v>125</v>
      </c>
      <c r="BP24" s="704"/>
      <c r="BQ24" s="704"/>
      <c r="BR24" s="704"/>
      <c r="BS24" s="650" t="s">
        <v>125</v>
      </c>
      <c r="BT24" s="645"/>
      <c r="BU24" s="645"/>
      <c r="BV24" s="645"/>
      <c r="BW24" s="645"/>
      <c r="BX24" s="645"/>
      <c r="BY24" s="645"/>
      <c r="BZ24" s="645"/>
      <c r="CA24" s="645"/>
      <c r="CB24" s="685"/>
      <c r="CD24" s="713" t="s">
        <v>291</v>
      </c>
      <c r="CE24" s="714"/>
      <c r="CF24" s="714"/>
      <c r="CG24" s="714"/>
      <c r="CH24" s="714"/>
      <c r="CI24" s="714"/>
      <c r="CJ24" s="714"/>
      <c r="CK24" s="714"/>
      <c r="CL24" s="714"/>
      <c r="CM24" s="714"/>
      <c r="CN24" s="714"/>
      <c r="CO24" s="714"/>
      <c r="CP24" s="714"/>
      <c r="CQ24" s="715"/>
      <c r="CR24" s="707">
        <v>450527</v>
      </c>
      <c r="CS24" s="708"/>
      <c r="CT24" s="708"/>
      <c r="CU24" s="708"/>
      <c r="CV24" s="708"/>
      <c r="CW24" s="708"/>
      <c r="CX24" s="708"/>
      <c r="CY24" s="754"/>
      <c r="CZ24" s="755">
        <v>33.9</v>
      </c>
      <c r="DA24" s="724"/>
      <c r="DB24" s="724"/>
      <c r="DC24" s="758"/>
      <c r="DD24" s="753">
        <v>417351</v>
      </c>
      <c r="DE24" s="708"/>
      <c r="DF24" s="708"/>
      <c r="DG24" s="708"/>
      <c r="DH24" s="708"/>
      <c r="DI24" s="708"/>
      <c r="DJ24" s="708"/>
      <c r="DK24" s="754"/>
      <c r="DL24" s="753">
        <v>416426</v>
      </c>
      <c r="DM24" s="708"/>
      <c r="DN24" s="708"/>
      <c r="DO24" s="708"/>
      <c r="DP24" s="708"/>
      <c r="DQ24" s="708"/>
      <c r="DR24" s="708"/>
      <c r="DS24" s="708"/>
      <c r="DT24" s="708"/>
      <c r="DU24" s="708"/>
      <c r="DV24" s="754"/>
      <c r="DW24" s="755">
        <v>56.4</v>
      </c>
      <c r="DX24" s="724"/>
      <c r="DY24" s="724"/>
      <c r="DZ24" s="724"/>
      <c r="EA24" s="724"/>
      <c r="EB24" s="724"/>
      <c r="EC24" s="756"/>
    </row>
    <row r="25" spans="2:133" ht="11.25" customHeight="1" x14ac:dyDescent="0.15">
      <c r="B25" s="639" t="s">
        <v>292</v>
      </c>
      <c r="C25" s="640"/>
      <c r="D25" s="640"/>
      <c r="E25" s="640"/>
      <c r="F25" s="640"/>
      <c r="G25" s="640"/>
      <c r="H25" s="640"/>
      <c r="I25" s="640"/>
      <c r="J25" s="640"/>
      <c r="K25" s="640"/>
      <c r="L25" s="640"/>
      <c r="M25" s="640"/>
      <c r="N25" s="640"/>
      <c r="O25" s="640"/>
      <c r="P25" s="640"/>
      <c r="Q25" s="641"/>
      <c r="R25" s="642">
        <v>4840</v>
      </c>
      <c r="S25" s="645"/>
      <c r="T25" s="645"/>
      <c r="U25" s="645"/>
      <c r="V25" s="645"/>
      <c r="W25" s="645"/>
      <c r="X25" s="645"/>
      <c r="Y25" s="646"/>
      <c r="Z25" s="704">
        <v>0.3</v>
      </c>
      <c r="AA25" s="704"/>
      <c r="AB25" s="704"/>
      <c r="AC25" s="704"/>
      <c r="AD25" s="705">
        <v>6</v>
      </c>
      <c r="AE25" s="705"/>
      <c r="AF25" s="705"/>
      <c r="AG25" s="705"/>
      <c r="AH25" s="705"/>
      <c r="AI25" s="705"/>
      <c r="AJ25" s="705"/>
      <c r="AK25" s="705"/>
      <c r="AL25" s="647">
        <v>0</v>
      </c>
      <c r="AM25" s="648"/>
      <c r="AN25" s="648"/>
      <c r="AO25" s="706"/>
      <c r="AP25" s="750" t="s">
        <v>293</v>
      </c>
      <c r="AQ25" s="757"/>
      <c r="AR25" s="757"/>
      <c r="AS25" s="757"/>
      <c r="AT25" s="757"/>
      <c r="AU25" s="757"/>
      <c r="AV25" s="757"/>
      <c r="AW25" s="757"/>
      <c r="AX25" s="757"/>
      <c r="AY25" s="757"/>
      <c r="AZ25" s="757"/>
      <c r="BA25" s="757"/>
      <c r="BB25" s="757"/>
      <c r="BC25" s="757"/>
      <c r="BD25" s="757"/>
      <c r="BE25" s="757"/>
      <c r="BF25" s="752"/>
      <c r="BG25" s="642" t="s">
        <v>233</v>
      </c>
      <c r="BH25" s="645"/>
      <c r="BI25" s="645"/>
      <c r="BJ25" s="645"/>
      <c r="BK25" s="645"/>
      <c r="BL25" s="645"/>
      <c r="BM25" s="645"/>
      <c r="BN25" s="646"/>
      <c r="BO25" s="704" t="s">
        <v>172</v>
      </c>
      <c r="BP25" s="704"/>
      <c r="BQ25" s="704"/>
      <c r="BR25" s="704"/>
      <c r="BS25" s="650" t="s">
        <v>125</v>
      </c>
      <c r="BT25" s="645"/>
      <c r="BU25" s="645"/>
      <c r="BV25" s="645"/>
      <c r="BW25" s="645"/>
      <c r="BX25" s="645"/>
      <c r="BY25" s="645"/>
      <c r="BZ25" s="645"/>
      <c r="CA25" s="645"/>
      <c r="CB25" s="685"/>
      <c r="CD25" s="686" t="s">
        <v>294</v>
      </c>
      <c r="CE25" s="683"/>
      <c r="CF25" s="683"/>
      <c r="CG25" s="683"/>
      <c r="CH25" s="683"/>
      <c r="CI25" s="683"/>
      <c r="CJ25" s="683"/>
      <c r="CK25" s="683"/>
      <c r="CL25" s="683"/>
      <c r="CM25" s="683"/>
      <c r="CN25" s="683"/>
      <c r="CO25" s="683"/>
      <c r="CP25" s="683"/>
      <c r="CQ25" s="684"/>
      <c r="CR25" s="642">
        <v>310624</v>
      </c>
      <c r="CS25" s="643"/>
      <c r="CT25" s="643"/>
      <c r="CU25" s="643"/>
      <c r="CV25" s="643"/>
      <c r="CW25" s="643"/>
      <c r="CX25" s="643"/>
      <c r="CY25" s="644"/>
      <c r="CZ25" s="647">
        <v>23.4</v>
      </c>
      <c r="DA25" s="676"/>
      <c r="DB25" s="676"/>
      <c r="DC25" s="677"/>
      <c r="DD25" s="650">
        <v>299374</v>
      </c>
      <c r="DE25" s="643"/>
      <c r="DF25" s="643"/>
      <c r="DG25" s="643"/>
      <c r="DH25" s="643"/>
      <c r="DI25" s="643"/>
      <c r="DJ25" s="643"/>
      <c r="DK25" s="644"/>
      <c r="DL25" s="650">
        <v>298449</v>
      </c>
      <c r="DM25" s="643"/>
      <c r="DN25" s="643"/>
      <c r="DO25" s="643"/>
      <c r="DP25" s="643"/>
      <c r="DQ25" s="643"/>
      <c r="DR25" s="643"/>
      <c r="DS25" s="643"/>
      <c r="DT25" s="643"/>
      <c r="DU25" s="643"/>
      <c r="DV25" s="644"/>
      <c r="DW25" s="647">
        <v>40.4</v>
      </c>
      <c r="DX25" s="676"/>
      <c r="DY25" s="676"/>
      <c r="DZ25" s="676"/>
      <c r="EA25" s="676"/>
      <c r="EB25" s="676"/>
      <c r="EC25" s="678"/>
    </row>
    <row r="26" spans="2:133" ht="11.25" customHeight="1" x14ac:dyDescent="0.15">
      <c r="B26" s="639" t="s">
        <v>295</v>
      </c>
      <c r="C26" s="640"/>
      <c r="D26" s="640"/>
      <c r="E26" s="640"/>
      <c r="F26" s="640"/>
      <c r="G26" s="640"/>
      <c r="H26" s="640"/>
      <c r="I26" s="640"/>
      <c r="J26" s="640"/>
      <c r="K26" s="640"/>
      <c r="L26" s="640"/>
      <c r="M26" s="640"/>
      <c r="N26" s="640"/>
      <c r="O26" s="640"/>
      <c r="P26" s="640"/>
      <c r="Q26" s="641"/>
      <c r="R26" s="642">
        <v>1975</v>
      </c>
      <c r="S26" s="645"/>
      <c r="T26" s="645"/>
      <c r="U26" s="645"/>
      <c r="V26" s="645"/>
      <c r="W26" s="645"/>
      <c r="X26" s="645"/>
      <c r="Y26" s="646"/>
      <c r="Z26" s="704">
        <v>0.1</v>
      </c>
      <c r="AA26" s="704"/>
      <c r="AB26" s="704"/>
      <c r="AC26" s="704"/>
      <c r="AD26" s="705" t="s">
        <v>125</v>
      </c>
      <c r="AE26" s="705"/>
      <c r="AF26" s="705"/>
      <c r="AG26" s="705"/>
      <c r="AH26" s="705"/>
      <c r="AI26" s="705"/>
      <c r="AJ26" s="705"/>
      <c r="AK26" s="705"/>
      <c r="AL26" s="647" t="s">
        <v>125</v>
      </c>
      <c r="AM26" s="648"/>
      <c r="AN26" s="648"/>
      <c r="AO26" s="706"/>
      <c r="AP26" s="750" t="s">
        <v>296</v>
      </c>
      <c r="AQ26" s="751"/>
      <c r="AR26" s="751"/>
      <c r="AS26" s="751"/>
      <c r="AT26" s="751"/>
      <c r="AU26" s="751"/>
      <c r="AV26" s="751"/>
      <c r="AW26" s="751"/>
      <c r="AX26" s="751"/>
      <c r="AY26" s="751"/>
      <c r="AZ26" s="751"/>
      <c r="BA26" s="751"/>
      <c r="BB26" s="751"/>
      <c r="BC26" s="751"/>
      <c r="BD26" s="751"/>
      <c r="BE26" s="751"/>
      <c r="BF26" s="752"/>
      <c r="BG26" s="642" t="s">
        <v>125</v>
      </c>
      <c r="BH26" s="645"/>
      <c r="BI26" s="645"/>
      <c r="BJ26" s="645"/>
      <c r="BK26" s="645"/>
      <c r="BL26" s="645"/>
      <c r="BM26" s="645"/>
      <c r="BN26" s="646"/>
      <c r="BO26" s="704" t="s">
        <v>125</v>
      </c>
      <c r="BP26" s="704"/>
      <c r="BQ26" s="704"/>
      <c r="BR26" s="704"/>
      <c r="BS26" s="650" t="s">
        <v>233</v>
      </c>
      <c r="BT26" s="645"/>
      <c r="BU26" s="645"/>
      <c r="BV26" s="645"/>
      <c r="BW26" s="645"/>
      <c r="BX26" s="645"/>
      <c r="BY26" s="645"/>
      <c r="BZ26" s="645"/>
      <c r="CA26" s="645"/>
      <c r="CB26" s="685"/>
      <c r="CD26" s="686" t="s">
        <v>297</v>
      </c>
      <c r="CE26" s="683"/>
      <c r="CF26" s="683"/>
      <c r="CG26" s="683"/>
      <c r="CH26" s="683"/>
      <c r="CI26" s="683"/>
      <c r="CJ26" s="683"/>
      <c r="CK26" s="683"/>
      <c r="CL26" s="683"/>
      <c r="CM26" s="683"/>
      <c r="CN26" s="683"/>
      <c r="CO26" s="683"/>
      <c r="CP26" s="683"/>
      <c r="CQ26" s="684"/>
      <c r="CR26" s="642">
        <v>187412</v>
      </c>
      <c r="CS26" s="645"/>
      <c r="CT26" s="645"/>
      <c r="CU26" s="645"/>
      <c r="CV26" s="645"/>
      <c r="CW26" s="645"/>
      <c r="CX26" s="645"/>
      <c r="CY26" s="646"/>
      <c r="CZ26" s="647">
        <v>14.1</v>
      </c>
      <c r="DA26" s="676"/>
      <c r="DB26" s="676"/>
      <c r="DC26" s="677"/>
      <c r="DD26" s="650">
        <v>178470</v>
      </c>
      <c r="DE26" s="645"/>
      <c r="DF26" s="645"/>
      <c r="DG26" s="645"/>
      <c r="DH26" s="645"/>
      <c r="DI26" s="645"/>
      <c r="DJ26" s="645"/>
      <c r="DK26" s="646"/>
      <c r="DL26" s="650" t="s">
        <v>172</v>
      </c>
      <c r="DM26" s="645"/>
      <c r="DN26" s="645"/>
      <c r="DO26" s="645"/>
      <c r="DP26" s="645"/>
      <c r="DQ26" s="645"/>
      <c r="DR26" s="645"/>
      <c r="DS26" s="645"/>
      <c r="DT26" s="645"/>
      <c r="DU26" s="645"/>
      <c r="DV26" s="646"/>
      <c r="DW26" s="647" t="s">
        <v>125</v>
      </c>
      <c r="DX26" s="676"/>
      <c r="DY26" s="676"/>
      <c r="DZ26" s="676"/>
      <c r="EA26" s="676"/>
      <c r="EB26" s="676"/>
      <c r="EC26" s="678"/>
    </row>
    <row r="27" spans="2:133" ht="11.25" customHeight="1" x14ac:dyDescent="0.15">
      <c r="B27" s="639" t="s">
        <v>298</v>
      </c>
      <c r="C27" s="640"/>
      <c r="D27" s="640"/>
      <c r="E27" s="640"/>
      <c r="F27" s="640"/>
      <c r="G27" s="640"/>
      <c r="H27" s="640"/>
      <c r="I27" s="640"/>
      <c r="J27" s="640"/>
      <c r="K27" s="640"/>
      <c r="L27" s="640"/>
      <c r="M27" s="640"/>
      <c r="N27" s="640"/>
      <c r="O27" s="640"/>
      <c r="P27" s="640"/>
      <c r="Q27" s="641"/>
      <c r="R27" s="642">
        <v>110087</v>
      </c>
      <c r="S27" s="645"/>
      <c r="T27" s="645"/>
      <c r="U27" s="645"/>
      <c r="V27" s="645"/>
      <c r="W27" s="645"/>
      <c r="X27" s="645"/>
      <c r="Y27" s="646"/>
      <c r="Z27" s="704">
        <v>7.9</v>
      </c>
      <c r="AA27" s="704"/>
      <c r="AB27" s="704"/>
      <c r="AC27" s="704"/>
      <c r="AD27" s="705" t="s">
        <v>125</v>
      </c>
      <c r="AE27" s="705"/>
      <c r="AF27" s="705"/>
      <c r="AG27" s="705"/>
      <c r="AH27" s="705"/>
      <c r="AI27" s="705"/>
      <c r="AJ27" s="705"/>
      <c r="AK27" s="705"/>
      <c r="AL27" s="647" t="s">
        <v>233</v>
      </c>
      <c r="AM27" s="648"/>
      <c r="AN27" s="648"/>
      <c r="AO27" s="706"/>
      <c r="AP27" s="639" t="s">
        <v>299</v>
      </c>
      <c r="AQ27" s="640"/>
      <c r="AR27" s="640"/>
      <c r="AS27" s="640"/>
      <c r="AT27" s="640"/>
      <c r="AU27" s="640"/>
      <c r="AV27" s="640"/>
      <c r="AW27" s="640"/>
      <c r="AX27" s="640"/>
      <c r="AY27" s="640"/>
      <c r="AZ27" s="640"/>
      <c r="BA27" s="640"/>
      <c r="BB27" s="640"/>
      <c r="BC27" s="640"/>
      <c r="BD27" s="640"/>
      <c r="BE27" s="640"/>
      <c r="BF27" s="641"/>
      <c r="BG27" s="642">
        <v>67384</v>
      </c>
      <c r="BH27" s="645"/>
      <c r="BI27" s="645"/>
      <c r="BJ27" s="645"/>
      <c r="BK27" s="645"/>
      <c r="BL27" s="645"/>
      <c r="BM27" s="645"/>
      <c r="BN27" s="646"/>
      <c r="BO27" s="704">
        <v>100</v>
      </c>
      <c r="BP27" s="704"/>
      <c r="BQ27" s="704"/>
      <c r="BR27" s="704"/>
      <c r="BS27" s="650" t="s">
        <v>233</v>
      </c>
      <c r="BT27" s="645"/>
      <c r="BU27" s="645"/>
      <c r="BV27" s="645"/>
      <c r="BW27" s="645"/>
      <c r="BX27" s="645"/>
      <c r="BY27" s="645"/>
      <c r="BZ27" s="645"/>
      <c r="CA27" s="645"/>
      <c r="CB27" s="685"/>
      <c r="CD27" s="686" t="s">
        <v>300</v>
      </c>
      <c r="CE27" s="683"/>
      <c r="CF27" s="683"/>
      <c r="CG27" s="683"/>
      <c r="CH27" s="683"/>
      <c r="CI27" s="683"/>
      <c r="CJ27" s="683"/>
      <c r="CK27" s="683"/>
      <c r="CL27" s="683"/>
      <c r="CM27" s="683"/>
      <c r="CN27" s="683"/>
      <c r="CO27" s="683"/>
      <c r="CP27" s="683"/>
      <c r="CQ27" s="684"/>
      <c r="CR27" s="642">
        <v>39028</v>
      </c>
      <c r="CS27" s="643"/>
      <c r="CT27" s="643"/>
      <c r="CU27" s="643"/>
      <c r="CV27" s="643"/>
      <c r="CW27" s="643"/>
      <c r="CX27" s="643"/>
      <c r="CY27" s="644"/>
      <c r="CZ27" s="647">
        <v>2.9</v>
      </c>
      <c r="DA27" s="676"/>
      <c r="DB27" s="676"/>
      <c r="DC27" s="677"/>
      <c r="DD27" s="650">
        <v>19587</v>
      </c>
      <c r="DE27" s="643"/>
      <c r="DF27" s="643"/>
      <c r="DG27" s="643"/>
      <c r="DH27" s="643"/>
      <c r="DI27" s="643"/>
      <c r="DJ27" s="643"/>
      <c r="DK27" s="644"/>
      <c r="DL27" s="650">
        <v>19587</v>
      </c>
      <c r="DM27" s="643"/>
      <c r="DN27" s="643"/>
      <c r="DO27" s="643"/>
      <c r="DP27" s="643"/>
      <c r="DQ27" s="643"/>
      <c r="DR27" s="643"/>
      <c r="DS27" s="643"/>
      <c r="DT27" s="643"/>
      <c r="DU27" s="643"/>
      <c r="DV27" s="644"/>
      <c r="DW27" s="647">
        <v>2.7</v>
      </c>
      <c r="DX27" s="676"/>
      <c r="DY27" s="676"/>
      <c r="DZ27" s="676"/>
      <c r="EA27" s="676"/>
      <c r="EB27" s="676"/>
      <c r="EC27" s="678"/>
    </row>
    <row r="28" spans="2:133" ht="11.25" customHeight="1" x14ac:dyDescent="0.15">
      <c r="B28" s="747" t="s">
        <v>301</v>
      </c>
      <c r="C28" s="748"/>
      <c r="D28" s="748"/>
      <c r="E28" s="748"/>
      <c r="F28" s="748"/>
      <c r="G28" s="748"/>
      <c r="H28" s="748"/>
      <c r="I28" s="748"/>
      <c r="J28" s="748"/>
      <c r="K28" s="748"/>
      <c r="L28" s="748"/>
      <c r="M28" s="748"/>
      <c r="N28" s="748"/>
      <c r="O28" s="748"/>
      <c r="P28" s="748"/>
      <c r="Q28" s="749"/>
      <c r="R28" s="642" t="s">
        <v>125</v>
      </c>
      <c r="S28" s="645"/>
      <c r="T28" s="645"/>
      <c r="U28" s="645"/>
      <c r="V28" s="645"/>
      <c r="W28" s="645"/>
      <c r="X28" s="645"/>
      <c r="Y28" s="646"/>
      <c r="Z28" s="704" t="s">
        <v>125</v>
      </c>
      <c r="AA28" s="704"/>
      <c r="AB28" s="704"/>
      <c r="AC28" s="704"/>
      <c r="AD28" s="705" t="s">
        <v>125</v>
      </c>
      <c r="AE28" s="705"/>
      <c r="AF28" s="705"/>
      <c r="AG28" s="705"/>
      <c r="AH28" s="705"/>
      <c r="AI28" s="705"/>
      <c r="AJ28" s="705"/>
      <c r="AK28" s="705"/>
      <c r="AL28" s="647" t="s">
        <v>125</v>
      </c>
      <c r="AM28" s="648"/>
      <c r="AN28" s="648"/>
      <c r="AO28" s="706"/>
      <c r="AP28" s="654"/>
      <c r="AQ28" s="655"/>
      <c r="AR28" s="655"/>
      <c r="AS28" s="655"/>
      <c r="AT28" s="655"/>
      <c r="AU28" s="655"/>
      <c r="AV28" s="655"/>
      <c r="AW28" s="655"/>
      <c r="AX28" s="655"/>
      <c r="AY28" s="655"/>
      <c r="AZ28" s="655"/>
      <c r="BA28" s="655"/>
      <c r="BB28" s="655"/>
      <c r="BC28" s="655"/>
      <c r="BD28" s="655"/>
      <c r="BE28" s="655"/>
      <c r="BF28" s="656"/>
      <c r="BG28" s="642"/>
      <c r="BH28" s="645"/>
      <c r="BI28" s="645"/>
      <c r="BJ28" s="645"/>
      <c r="BK28" s="645"/>
      <c r="BL28" s="645"/>
      <c r="BM28" s="645"/>
      <c r="BN28" s="646"/>
      <c r="BO28" s="704"/>
      <c r="BP28" s="704"/>
      <c r="BQ28" s="704"/>
      <c r="BR28" s="704"/>
      <c r="BS28" s="705"/>
      <c r="BT28" s="705"/>
      <c r="BU28" s="705"/>
      <c r="BV28" s="705"/>
      <c r="BW28" s="705"/>
      <c r="BX28" s="705"/>
      <c r="BY28" s="705"/>
      <c r="BZ28" s="705"/>
      <c r="CA28" s="705"/>
      <c r="CB28" s="746"/>
      <c r="CD28" s="686" t="s">
        <v>302</v>
      </c>
      <c r="CE28" s="683"/>
      <c r="CF28" s="683"/>
      <c r="CG28" s="683"/>
      <c r="CH28" s="683"/>
      <c r="CI28" s="683"/>
      <c r="CJ28" s="683"/>
      <c r="CK28" s="683"/>
      <c r="CL28" s="683"/>
      <c r="CM28" s="683"/>
      <c r="CN28" s="683"/>
      <c r="CO28" s="683"/>
      <c r="CP28" s="683"/>
      <c r="CQ28" s="684"/>
      <c r="CR28" s="642">
        <v>100875</v>
      </c>
      <c r="CS28" s="645"/>
      <c r="CT28" s="645"/>
      <c r="CU28" s="645"/>
      <c r="CV28" s="645"/>
      <c r="CW28" s="645"/>
      <c r="CX28" s="645"/>
      <c r="CY28" s="646"/>
      <c r="CZ28" s="647">
        <v>7.6</v>
      </c>
      <c r="DA28" s="676"/>
      <c r="DB28" s="676"/>
      <c r="DC28" s="677"/>
      <c r="DD28" s="650">
        <v>98390</v>
      </c>
      <c r="DE28" s="645"/>
      <c r="DF28" s="645"/>
      <c r="DG28" s="645"/>
      <c r="DH28" s="645"/>
      <c r="DI28" s="645"/>
      <c r="DJ28" s="645"/>
      <c r="DK28" s="646"/>
      <c r="DL28" s="650">
        <v>98390</v>
      </c>
      <c r="DM28" s="645"/>
      <c r="DN28" s="645"/>
      <c r="DO28" s="645"/>
      <c r="DP28" s="645"/>
      <c r="DQ28" s="645"/>
      <c r="DR28" s="645"/>
      <c r="DS28" s="645"/>
      <c r="DT28" s="645"/>
      <c r="DU28" s="645"/>
      <c r="DV28" s="646"/>
      <c r="DW28" s="647">
        <v>13.3</v>
      </c>
      <c r="DX28" s="676"/>
      <c r="DY28" s="676"/>
      <c r="DZ28" s="676"/>
      <c r="EA28" s="676"/>
      <c r="EB28" s="676"/>
      <c r="EC28" s="678"/>
    </row>
    <row r="29" spans="2:133" ht="11.25" customHeight="1" x14ac:dyDescent="0.15">
      <c r="B29" s="639" t="s">
        <v>303</v>
      </c>
      <c r="C29" s="640"/>
      <c r="D29" s="640"/>
      <c r="E29" s="640"/>
      <c r="F29" s="640"/>
      <c r="G29" s="640"/>
      <c r="H29" s="640"/>
      <c r="I29" s="640"/>
      <c r="J29" s="640"/>
      <c r="K29" s="640"/>
      <c r="L29" s="640"/>
      <c r="M29" s="640"/>
      <c r="N29" s="640"/>
      <c r="O29" s="640"/>
      <c r="P29" s="640"/>
      <c r="Q29" s="641"/>
      <c r="R29" s="642">
        <v>37887</v>
      </c>
      <c r="S29" s="645"/>
      <c r="T29" s="645"/>
      <c r="U29" s="645"/>
      <c r="V29" s="645"/>
      <c r="W29" s="645"/>
      <c r="X29" s="645"/>
      <c r="Y29" s="646"/>
      <c r="Z29" s="704">
        <v>2.7</v>
      </c>
      <c r="AA29" s="704"/>
      <c r="AB29" s="704"/>
      <c r="AC29" s="704"/>
      <c r="AD29" s="705" t="s">
        <v>172</v>
      </c>
      <c r="AE29" s="705"/>
      <c r="AF29" s="705"/>
      <c r="AG29" s="705"/>
      <c r="AH29" s="705"/>
      <c r="AI29" s="705"/>
      <c r="AJ29" s="705"/>
      <c r="AK29" s="705"/>
      <c r="AL29" s="647" t="s">
        <v>125</v>
      </c>
      <c r="AM29" s="648"/>
      <c r="AN29" s="648"/>
      <c r="AO29" s="706"/>
      <c r="AP29" s="716" t="s">
        <v>222</v>
      </c>
      <c r="AQ29" s="717"/>
      <c r="AR29" s="717"/>
      <c r="AS29" s="717"/>
      <c r="AT29" s="717"/>
      <c r="AU29" s="717"/>
      <c r="AV29" s="717"/>
      <c r="AW29" s="717"/>
      <c r="AX29" s="717"/>
      <c r="AY29" s="717"/>
      <c r="AZ29" s="717"/>
      <c r="BA29" s="717"/>
      <c r="BB29" s="717"/>
      <c r="BC29" s="717"/>
      <c r="BD29" s="717"/>
      <c r="BE29" s="717"/>
      <c r="BF29" s="718"/>
      <c r="BG29" s="716" t="s">
        <v>304</v>
      </c>
      <c r="BH29" s="744"/>
      <c r="BI29" s="744"/>
      <c r="BJ29" s="744"/>
      <c r="BK29" s="744"/>
      <c r="BL29" s="744"/>
      <c r="BM29" s="744"/>
      <c r="BN29" s="744"/>
      <c r="BO29" s="744"/>
      <c r="BP29" s="744"/>
      <c r="BQ29" s="745"/>
      <c r="BR29" s="716" t="s">
        <v>305</v>
      </c>
      <c r="BS29" s="744"/>
      <c r="BT29" s="744"/>
      <c r="BU29" s="744"/>
      <c r="BV29" s="744"/>
      <c r="BW29" s="744"/>
      <c r="BX29" s="744"/>
      <c r="BY29" s="744"/>
      <c r="BZ29" s="744"/>
      <c r="CA29" s="744"/>
      <c r="CB29" s="745"/>
      <c r="CD29" s="726" t="s">
        <v>306</v>
      </c>
      <c r="CE29" s="727"/>
      <c r="CF29" s="686" t="s">
        <v>64</v>
      </c>
      <c r="CG29" s="683"/>
      <c r="CH29" s="683"/>
      <c r="CI29" s="683"/>
      <c r="CJ29" s="683"/>
      <c r="CK29" s="683"/>
      <c r="CL29" s="683"/>
      <c r="CM29" s="683"/>
      <c r="CN29" s="683"/>
      <c r="CO29" s="683"/>
      <c r="CP29" s="683"/>
      <c r="CQ29" s="684"/>
      <c r="CR29" s="642">
        <v>100874</v>
      </c>
      <c r="CS29" s="643"/>
      <c r="CT29" s="643"/>
      <c r="CU29" s="643"/>
      <c r="CV29" s="643"/>
      <c r="CW29" s="643"/>
      <c r="CX29" s="643"/>
      <c r="CY29" s="644"/>
      <c r="CZ29" s="647">
        <v>7.6</v>
      </c>
      <c r="DA29" s="676"/>
      <c r="DB29" s="676"/>
      <c r="DC29" s="677"/>
      <c r="DD29" s="650">
        <v>98389</v>
      </c>
      <c r="DE29" s="643"/>
      <c r="DF29" s="643"/>
      <c r="DG29" s="643"/>
      <c r="DH29" s="643"/>
      <c r="DI29" s="643"/>
      <c r="DJ29" s="643"/>
      <c r="DK29" s="644"/>
      <c r="DL29" s="650">
        <v>98389</v>
      </c>
      <c r="DM29" s="643"/>
      <c r="DN29" s="643"/>
      <c r="DO29" s="643"/>
      <c r="DP29" s="643"/>
      <c r="DQ29" s="643"/>
      <c r="DR29" s="643"/>
      <c r="DS29" s="643"/>
      <c r="DT29" s="643"/>
      <c r="DU29" s="643"/>
      <c r="DV29" s="644"/>
      <c r="DW29" s="647">
        <v>13.3</v>
      </c>
      <c r="DX29" s="676"/>
      <c r="DY29" s="676"/>
      <c r="DZ29" s="676"/>
      <c r="EA29" s="676"/>
      <c r="EB29" s="676"/>
      <c r="EC29" s="678"/>
    </row>
    <row r="30" spans="2:133" ht="11.25" customHeight="1" x14ac:dyDescent="0.15">
      <c r="B30" s="639" t="s">
        <v>307</v>
      </c>
      <c r="C30" s="640"/>
      <c r="D30" s="640"/>
      <c r="E30" s="640"/>
      <c r="F30" s="640"/>
      <c r="G30" s="640"/>
      <c r="H30" s="640"/>
      <c r="I30" s="640"/>
      <c r="J30" s="640"/>
      <c r="K30" s="640"/>
      <c r="L30" s="640"/>
      <c r="M30" s="640"/>
      <c r="N30" s="640"/>
      <c r="O30" s="640"/>
      <c r="P30" s="640"/>
      <c r="Q30" s="641"/>
      <c r="R30" s="642">
        <v>1078</v>
      </c>
      <c r="S30" s="645"/>
      <c r="T30" s="645"/>
      <c r="U30" s="645"/>
      <c r="V30" s="645"/>
      <c r="W30" s="645"/>
      <c r="X30" s="645"/>
      <c r="Y30" s="646"/>
      <c r="Z30" s="704">
        <v>0.1</v>
      </c>
      <c r="AA30" s="704"/>
      <c r="AB30" s="704"/>
      <c r="AC30" s="704"/>
      <c r="AD30" s="705">
        <v>642</v>
      </c>
      <c r="AE30" s="705"/>
      <c r="AF30" s="705"/>
      <c r="AG30" s="705"/>
      <c r="AH30" s="705"/>
      <c r="AI30" s="705"/>
      <c r="AJ30" s="705"/>
      <c r="AK30" s="705"/>
      <c r="AL30" s="647">
        <v>0.1</v>
      </c>
      <c r="AM30" s="648"/>
      <c r="AN30" s="648"/>
      <c r="AO30" s="706"/>
      <c r="AP30" s="732" t="s">
        <v>308</v>
      </c>
      <c r="AQ30" s="733"/>
      <c r="AR30" s="733"/>
      <c r="AS30" s="733"/>
      <c r="AT30" s="738" t="s">
        <v>309</v>
      </c>
      <c r="AU30" s="208"/>
      <c r="AV30" s="208"/>
      <c r="AW30" s="208"/>
      <c r="AX30" s="741" t="s">
        <v>186</v>
      </c>
      <c r="AY30" s="742"/>
      <c r="AZ30" s="742"/>
      <c r="BA30" s="742"/>
      <c r="BB30" s="742"/>
      <c r="BC30" s="742"/>
      <c r="BD30" s="742"/>
      <c r="BE30" s="742"/>
      <c r="BF30" s="743"/>
      <c r="BG30" s="722">
        <v>98.5</v>
      </c>
      <c r="BH30" s="723"/>
      <c r="BI30" s="723"/>
      <c r="BJ30" s="723"/>
      <c r="BK30" s="723"/>
      <c r="BL30" s="723"/>
      <c r="BM30" s="724">
        <v>96.9</v>
      </c>
      <c r="BN30" s="723"/>
      <c r="BO30" s="723"/>
      <c r="BP30" s="723"/>
      <c r="BQ30" s="725"/>
      <c r="BR30" s="722">
        <v>98.6</v>
      </c>
      <c r="BS30" s="723"/>
      <c r="BT30" s="723"/>
      <c r="BU30" s="723"/>
      <c r="BV30" s="723"/>
      <c r="BW30" s="723"/>
      <c r="BX30" s="724">
        <v>97.6</v>
      </c>
      <c r="BY30" s="723"/>
      <c r="BZ30" s="723"/>
      <c r="CA30" s="723"/>
      <c r="CB30" s="725"/>
      <c r="CD30" s="728"/>
      <c r="CE30" s="729"/>
      <c r="CF30" s="686" t="s">
        <v>310</v>
      </c>
      <c r="CG30" s="683"/>
      <c r="CH30" s="683"/>
      <c r="CI30" s="683"/>
      <c r="CJ30" s="683"/>
      <c r="CK30" s="683"/>
      <c r="CL30" s="683"/>
      <c r="CM30" s="683"/>
      <c r="CN30" s="683"/>
      <c r="CO30" s="683"/>
      <c r="CP30" s="683"/>
      <c r="CQ30" s="684"/>
      <c r="CR30" s="642">
        <v>95588</v>
      </c>
      <c r="CS30" s="645"/>
      <c r="CT30" s="645"/>
      <c r="CU30" s="645"/>
      <c r="CV30" s="645"/>
      <c r="CW30" s="645"/>
      <c r="CX30" s="645"/>
      <c r="CY30" s="646"/>
      <c r="CZ30" s="647">
        <v>7.2</v>
      </c>
      <c r="DA30" s="676"/>
      <c r="DB30" s="676"/>
      <c r="DC30" s="677"/>
      <c r="DD30" s="650">
        <v>93261</v>
      </c>
      <c r="DE30" s="645"/>
      <c r="DF30" s="645"/>
      <c r="DG30" s="645"/>
      <c r="DH30" s="645"/>
      <c r="DI30" s="645"/>
      <c r="DJ30" s="645"/>
      <c r="DK30" s="646"/>
      <c r="DL30" s="650">
        <v>93261</v>
      </c>
      <c r="DM30" s="645"/>
      <c r="DN30" s="645"/>
      <c r="DO30" s="645"/>
      <c r="DP30" s="645"/>
      <c r="DQ30" s="645"/>
      <c r="DR30" s="645"/>
      <c r="DS30" s="645"/>
      <c r="DT30" s="645"/>
      <c r="DU30" s="645"/>
      <c r="DV30" s="646"/>
      <c r="DW30" s="647">
        <v>12.6</v>
      </c>
      <c r="DX30" s="676"/>
      <c r="DY30" s="676"/>
      <c r="DZ30" s="676"/>
      <c r="EA30" s="676"/>
      <c r="EB30" s="676"/>
      <c r="EC30" s="678"/>
    </row>
    <row r="31" spans="2:133" ht="11.25" customHeight="1" x14ac:dyDescent="0.15">
      <c r="B31" s="639" t="s">
        <v>311</v>
      </c>
      <c r="C31" s="640"/>
      <c r="D31" s="640"/>
      <c r="E31" s="640"/>
      <c r="F31" s="640"/>
      <c r="G31" s="640"/>
      <c r="H31" s="640"/>
      <c r="I31" s="640"/>
      <c r="J31" s="640"/>
      <c r="K31" s="640"/>
      <c r="L31" s="640"/>
      <c r="M31" s="640"/>
      <c r="N31" s="640"/>
      <c r="O31" s="640"/>
      <c r="P31" s="640"/>
      <c r="Q31" s="641"/>
      <c r="R31" s="642">
        <v>3535</v>
      </c>
      <c r="S31" s="645"/>
      <c r="T31" s="645"/>
      <c r="U31" s="645"/>
      <c r="V31" s="645"/>
      <c r="W31" s="645"/>
      <c r="X31" s="645"/>
      <c r="Y31" s="646"/>
      <c r="Z31" s="704">
        <v>0.3</v>
      </c>
      <c r="AA31" s="704"/>
      <c r="AB31" s="704"/>
      <c r="AC31" s="704"/>
      <c r="AD31" s="705" t="s">
        <v>233</v>
      </c>
      <c r="AE31" s="705"/>
      <c r="AF31" s="705"/>
      <c r="AG31" s="705"/>
      <c r="AH31" s="705"/>
      <c r="AI31" s="705"/>
      <c r="AJ31" s="705"/>
      <c r="AK31" s="705"/>
      <c r="AL31" s="647" t="s">
        <v>125</v>
      </c>
      <c r="AM31" s="648"/>
      <c r="AN31" s="648"/>
      <c r="AO31" s="706"/>
      <c r="AP31" s="734"/>
      <c r="AQ31" s="735"/>
      <c r="AR31" s="735"/>
      <c r="AS31" s="735"/>
      <c r="AT31" s="739"/>
      <c r="AU31" s="207" t="s">
        <v>312</v>
      </c>
      <c r="AV31" s="207"/>
      <c r="AW31" s="207"/>
      <c r="AX31" s="639" t="s">
        <v>313</v>
      </c>
      <c r="AY31" s="640"/>
      <c r="AZ31" s="640"/>
      <c r="BA31" s="640"/>
      <c r="BB31" s="640"/>
      <c r="BC31" s="640"/>
      <c r="BD31" s="640"/>
      <c r="BE31" s="640"/>
      <c r="BF31" s="641"/>
      <c r="BG31" s="720">
        <v>97.8</v>
      </c>
      <c r="BH31" s="643"/>
      <c r="BI31" s="643"/>
      <c r="BJ31" s="643"/>
      <c r="BK31" s="643"/>
      <c r="BL31" s="643"/>
      <c r="BM31" s="648">
        <v>95.3</v>
      </c>
      <c r="BN31" s="721"/>
      <c r="BO31" s="721"/>
      <c r="BP31" s="721"/>
      <c r="BQ31" s="682"/>
      <c r="BR31" s="720">
        <v>97.7</v>
      </c>
      <c r="BS31" s="643"/>
      <c r="BT31" s="643"/>
      <c r="BU31" s="643"/>
      <c r="BV31" s="643"/>
      <c r="BW31" s="643"/>
      <c r="BX31" s="648">
        <v>95.8</v>
      </c>
      <c r="BY31" s="721"/>
      <c r="BZ31" s="721"/>
      <c r="CA31" s="721"/>
      <c r="CB31" s="682"/>
      <c r="CD31" s="728"/>
      <c r="CE31" s="729"/>
      <c r="CF31" s="686" t="s">
        <v>314</v>
      </c>
      <c r="CG31" s="683"/>
      <c r="CH31" s="683"/>
      <c r="CI31" s="683"/>
      <c r="CJ31" s="683"/>
      <c r="CK31" s="683"/>
      <c r="CL31" s="683"/>
      <c r="CM31" s="683"/>
      <c r="CN31" s="683"/>
      <c r="CO31" s="683"/>
      <c r="CP31" s="683"/>
      <c r="CQ31" s="684"/>
      <c r="CR31" s="642">
        <v>5286</v>
      </c>
      <c r="CS31" s="643"/>
      <c r="CT31" s="643"/>
      <c r="CU31" s="643"/>
      <c r="CV31" s="643"/>
      <c r="CW31" s="643"/>
      <c r="CX31" s="643"/>
      <c r="CY31" s="644"/>
      <c r="CZ31" s="647">
        <v>0.4</v>
      </c>
      <c r="DA31" s="676"/>
      <c r="DB31" s="676"/>
      <c r="DC31" s="677"/>
      <c r="DD31" s="650">
        <v>5128</v>
      </c>
      <c r="DE31" s="643"/>
      <c r="DF31" s="643"/>
      <c r="DG31" s="643"/>
      <c r="DH31" s="643"/>
      <c r="DI31" s="643"/>
      <c r="DJ31" s="643"/>
      <c r="DK31" s="644"/>
      <c r="DL31" s="650">
        <v>5128</v>
      </c>
      <c r="DM31" s="643"/>
      <c r="DN31" s="643"/>
      <c r="DO31" s="643"/>
      <c r="DP31" s="643"/>
      <c r="DQ31" s="643"/>
      <c r="DR31" s="643"/>
      <c r="DS31" s="643"/>
      <c r="DT31" s="643"/>
      <c r="DU31" s="643"/>
      <c r="DV31" s="644"/>
      <c r="DW31" s="647">
        <v>0.7</v>
      </c>
      <c r="DX31" s="676"/>
      <c r="DY31" s="676"/>
      <c r="DZ31" s="676"/>
      <c r="EA31" s="676"/>
      <c r="EB31" s="676"/>
      <c r="EC31" s="678"/>
    </row>
    <row r="32" spans="2:133" ht="11.25" customHeight="1" x14ac:dyDescent="0.15">
      <c r="B32" s="639" t="s">
        <v>315</v>
      </c>
      <c r="C32" s="640"/>
      <c r="D32" s="640"/>
      <c r="E32" s="640"/>
      <c r="F32" s="640"/>
      <c r="G32" s="640"/>
      <c r="H32" s="640"/>
      <c r="I32" s="640"/>
      <c r="J32" s="640"/>
      <c r="K32" s="640"/>
      <c r="L32" s="640"/>
      <c r="M32" s="640"/>
      <c r="N32" s="640"/>
      <c r="O32" s="640"/>
      <c r="P32" s="640"/>
      <c r="Q32" s="641"/>
      <c r="R32" s="642">
        <v>30600</v>
      </c>
      <c r="S32" s="645"/>
      <c r="T32" s="645"/>
      <c r="U32" s="645"/>
      <c r="V32" s="645"/>
      <c r="W32" s="645"/>
      <c r="X32" s="645"/>
      <c r="Y32" s="646"/>
      <c r="Z32" s="704">
        <v>2.2000000000000002</v>
      </c>
      <c r="AA32" s="704"/>
      <c r="AB32" s="704"/>
      <c r="AC32" s="704"/>
      <c r="AD32" s="705" t="s">
        <v>233</v>
      </c>
      <c r="AE32" s="705"/>
      <c r="AF32" s="705"/>
      <c r="AG32" s="705"/>
      <c r="AH32" s="705"/>
      <c r="AI32" s="705"/>
      <c r="AJ32" s="705"/>
      <c r="AK32" s="705"/>
      <c r="AL32" s="647" t="s">
        <v>172</v>
      </c>
      <c r="AM32" s="648"/>
      <c r="AN32" s="648"/>
      <c r="AO32" s="706"/>
      <c r="AP32" s="736"/>
      <c r="AQ32" s="737"/>
      <c r="AR32" s="737"/>
      <c r="AS32" s="737"/>
      <c r="AT32" s="740"/>
      <c r="AU32" s="209"/>
      <c r="AV32" s="209"/>
      <c r="AW32" s="209"/>
      <c r="AX32" s="654" t="s">
        <v>316</v>
      </c>
      <c r="AY32" s="655"/>
      <c r="AZ32" s="655"/>
      <c r="BA32" s="655"/>
      <c r="BB32" s="655"/>
      <c r="BC32" s="655"/>
      <c r="BD32" s="655"/>
      <c r="BE32" s="655"/>
      <c r="BF32" s="656"/>
      <c r="BG32" s="719">
        <v>98.9</v>
      </c>
      <c r="BH32" s="658"/>
      <c r="BI32" s="658"/>
      <c r="BJ32" s="658"/>
      <c r="BK32" s="658"/>
      <c r="BL32" s="658"/>
      <c r="BM32" s="702">
        <v>98</v>
      </c>
      <c r="BN32" s="658"/>
      <c r="BO32" s="658"/>
      <c r="BP32" s="658"/>
      <c r="BQ32" s="695"/>
      <c r="BR32" s="719">
        <v>99.1</v>
      </c>
      <c r="BS32" s="658"/>
      <c r="BT32" s="658"/>
      <c r="BU32" s="658"/>
      <c r="BV32" s="658"/>
      <c r="BW32" s="658"/>
      <c r="BX32" s="702">
        <v>98.6</v>
      </c>
      <c r="BY32" s="658"/>
      <c r="BZ32" s="658"/>
      <c r="CA32" s="658"/>
      <c r="CB32" s="695"/>
      <c r="CD32" s="730"/>
      <c r="CE32" s="731"/>
      <c r="CF32" s="686" t="s">
        <v>317</v>
      </c>
      <c r="CG32" s="683"/>
      <c r="CH32" s="683"/>
      <c r="CI32" s="683"/>
      <c r="CJ32" s="683"/>
      <c r="CK32" s="683"/>
      <c r="CL32" s="683"/>
      <c r="CM32" s="683"/>
      <c r="CN32" s="683"/>
      <c r="CO32" s="683"/>
      <c r="CP32" s="683"/>
      <c r="CQ32" s="684"/>
      <c r="CR32" s="642">
        <v>1</v>
      </c>
      <c r="CS32" s="645"/>
      <c r="CT32" s="645"/>
      <c r="CU32" s="645"/>
      <c r="CV32" s="645"/>
      <c r="CW32" s="645"/>
      <c r="CX32" s="645"/>
      <c r="CY32" s="646"/>
      <c r="CZ32" s="647">
        <v>0</v>
      </c>
      <c r="DA32" s="676"/>
      <c r="DB32" s="676"/>
      <c r="DC32" s="677"/>
      <c r="DD32" s="650">
        <v>1</v>
      </c>
      <c r="DE32" s="645"/>
      <c r="DF32" s="645"/>
      <c r="DG32" s="645"/>
      <c r="DH32" s="645"/>
      <c r="DI32" s="645"/>
      <c r="DJ32" s="645"/>
      <c r="DK32" s="646"/>
      <c r="DL32" s="650">
        <v>1</v>
      </c>
      <c r="DM32" s="645"/>
      <c r="DN32" s="645"/>
      <c r="DO32" s="645"/>
      <c r="DP32" s="645"/>
      <c r="DQ32" s="645"/>
      <c r="DR32" s="645"/>
      <c r="DS32" s="645"/>
      <c r="DT32" s="645"/>
      <c r="DU32" s="645"/>
      <c r="DV32" s="646"/>
      <c r="DW32" s="647">
        <v>0</v>
      </c>
      <c r="DX32" s="676"/>
      <c r="DY32" s="676"/>
      <c r="DZ32" s="676"/>
      <c r="EA32" s="676"/>
      <c r="EB32" s="676"/>
      <c r="EC32" s="678"/>
    </row>
    <row r="33" spans="2:133" ht="11.25" customHeight="1" x14ac:dyDescent="0.15">
      <c r="B33" s="639" t="s">
        <v>318</v>
      </c>
      <c r="C33" s="640"/>
      <c r="D33" s="640"/>
      <c r="E33" s="640"/>
      <c r="F33" s="640"/>
      <c r="G33" s="640"/>
      <c r="H33" s="640"/>
      <c r="I33" s="640"/>
      <c r="J33" s="640"/>
      <c r="K33" s="640"/>
      <c r="L33" s="640"/>
      <c r="M33" s="640"/>
      <c r="N33" s="640"/>
      <c r="O33" s="640"/>
      <c r="P33" s="640"/>
      <c r="Q33" s="641"/>
      <c r="R33" s="642">
        <v>94118</v>
      </c>
      <c r="S33" s="645"/>
      <c r="T33" s="645"/>
      <c r="U33" s="645"/>
      <c r="V33" s="645"/>
      <c r="W33" s="645"/>
      <c r="X33" s="645"/>
      <c r="Y33" s="646"/>
      <c r="Z33" s="704">
        <v>6.8</v>
      </c>
      <c r="AA33" s="704"/>
      <c r="AB33" s="704"/>
      <c r="AC33" s="704"/>
      <c r="AD33" s="705" t="s">
        <v>125</v>
      </c>
      <c r="AE33" s="705"/>
      <c r="AF33" s="705"/>
      <c r="AG33" s="705"/>
      <c r="AH33" s="705"/>
      <c r="AI33" s="705"/>
      <c r="AJ33" s="705"/>
      <c r="AK33" s="705"/>
      <c r="AL33" s="647" t="s">
        <v>233</v>
      </c>
      <c r="AM33" s="648"/>
      <c r="AN33" s="648"/>
      <c r="AO33" s="706"/>
      <c r="AP33" s="210"/>
      <c r="AQ33" s="211"/>
      <c r="AR33" s="207"/>
      <c r="AS33" s="208"/>
      <c r="AT33" s="208"/>
      <c r="AU33" s="208"/>
      <c r="AV33" s="208"/>
      <c r="AW33" s="208"/>
      <c r="AX33" s="208"/>
      <c r="AY33" s="208"/>
      <c r="AZ33" s="208"/>
      <c r="BA33" s="208"/>
      <c r="BB33" s="208"/>
      <c r="BC33" s="208"/>
      <c r="BD33" s="208"/>
      <c r="BE33" s="208"/>
      <c r="BF33" s="208"/>
      <c r="BG33" s="211"/>
      <c r="BH33" s="211"/>
      <c r="BI33" s="211"/>
      <c r="BJ33" s="211"/>
      <c r="BK33" s="211"/>
      <c r="BL33" s="211"/>
      <c r="BM33" s="211"/>
      <c r="BN33" s="211"/>
      <c r="BO33" s="211"/>
      <c r="BP33" s="211"/>
      <c r="BQ33" s="211"/>
      <c r="BR33" s="211"/>
      <c r="BS33" s="211"/>
      <c r="BT33" s="211"/>
      <c r="BU33" s="211"/>
      <c r="BV33" s="211"/>
      <c r="BW33" s="211"/>
      <c r="BX33" s="211"/>
      <c r="BY33" s="211"/>
      <c r="BZ33" s="211"/>
      <c r="CA33" s="211"/>
      <c r="CB33" s="211"/>
      <c r="CD33" s="686" t="s">
        <v>319</v>
      </c>
      <c r="CE33" s="683"/>
      <c r="CF33" s="683"/>
      <c r="CG33" s="683"/>
      <c r="CH33" s="683"/>
      <c r="CI33" s="683"/>
      <c r="CJ33" s="683"/>
      <c r="CK33" s="683"/>
      <c r="CL33" s="683"/>
      <c r="CM33" s="683"/>
      <c r="CN33" s="683"/>
      <c r="CO33" s="683"/>
      <c r="CP33" s="683"/>
      <c r="CQ33" s="684"/>
      <c r="CR33" s="642">
        <v>588969</v>
      </c>
      <c r="CS33" s="643"/>
      <c r="CT33" s="643"/>
      <c r="CU33" s="643"/>
      <c r="CV33" s="643"/>
      <c r="CW33" s="643"/>
      <c r="CX33" s="643"/>
      <c r="CY33" s="644"/>
      <c r="CZ33" s="647">
        <v>44.4</v>
      </c>
      <c r="DA33" s="676"/>
      <c r="DB33" s="676"/>
      <c r="DC33" s="677"/>
      <c r="DD33" s="650">
        <v>501556</v>
      </c>
      <c r="DE33" s="643"/>
      <c r="DF33" s="643"/>
      <c r="DG33" s="643"/>
      <c r="DH33" s="643"/>
      <c r="DI33" s="643"/>
      <c r="DJ33" s="643"/>
      <c r="DK33" s="644"/>
      <c r="DL33" s="650">
        <v>327597</v>
      </c>
      <c r="DM33" s="643"/>
      <c r="DN33" s="643"/>
      <c r="DO33" s="643"/>
      <c r="DP33" s="643"/>
      <c r="DQ33" s="643"/>
      <c r="DR33" s="643"/>
      <c r="DS33" s="643"/>
      <c r="DT33" s="643"/>
      <c r="DU33" s="643"/>
      <c r="DV33" s="644"/>
      <c r="DW33" s="647">
        <v>44.3</v>
      </c>
      <c r="DX33" s="676"/>
      <c r="DY33" s="676"/>
      <c r="DZ33" s="676"/>
      <c r="EA33" s="676"/>
      <c r="EB33" s="676"/>
      <c r="EC33" s="678"/>
    </row>
    <row r="34" spans="2:133" ht="11.25" customHeight="1" x14ac:dyDescent="0.15">
      <c r="B34" s="639" t="s">
        <v>320</v>
      </c>
      <c r="C34" s="640"/>
      <c r="D34" s="640"/>
      <c r="E34" s="640"/>
      <c r="F34" s="640"/>
      <c r="G34" s="640"/>
      <c r="H34" s="640"/>
      <c r="I34" s="640"/>
      <c r="J34" s="640"/>
      <c r="K34" s="640"/>
      <c r="L34" s="640"/>
      <c r="M34" s="640"/>
      <c r="N34" s="640"/>
      <c r="O34" s="640"/>
      <c r="P34" s="640"/>
      <c r="Q34" s="641"/>
      <c r="R34" s="642">
        <v>29733</v>
      </c>
      <c r="S34" s="645"/>
      <c r="T34" s="645"/>
      <c r="U34" s="645"/>
      <c r="V34" s="645"/>
      <c r="W34" s="645"/>
      <c r="X34" s="645"/>
      <c r="Y34" s="646"/>
      <c r="Z34" s="704">
        <v>2.1</v>
      </c>
      <c r="AA34" s="704"/>
      <c r="AB34" s="704"/>
      <c r="AC34" s="704"/>
      <c r="AD34" s="705">
        <v>2268</v>
      </c>
      <c r="AE34" s="705"/>
      <c r="AF34" s="705"/>
      <c r="AG34" s="705"/>
      <c r="AH34" s="705"/>
      <c r="AI34" s="705"/>
      <c r="AJ34" s="705"/>
      <c r="AK34" s="705"/>
      <c r="AL34" s="647">
        <v>0.3</v>
      </c>
      <c r="AM34" s="648"/>
      <c r="AN34" s="648"/>
      <c r="AO34" s="706"/>
      <c r="AP34" s="212"/>
      <c r="AQ34" s="716" t="s">
        <v>321</v>
      </c>
      <c r="AR34" s="717"/>
      <c r="AS34" s="717"/>
      <c r="AT34" s="717"/>
      <c r="AU34" s="717"/>
      <c r="AV34" s="717"/>
      <c r="AW34" s="717"/>
      <c r="AX34" s="717"/>
      <c r="AY34" s="717"/>
      <c r="AZ34" s="717"/>
      <c r="BA34" s="717"/>
      <c r="BB34" s="717"/>
      <c r="BC34" s="717"/>
      <c r="BD34" s="717"/>
      <c r="BE34" s="717"/>
      <c r="BF34" s="718"/>
      <c r="BG34" s="716" t="s">
        <v>322</v>
      </c>
      <c r="BH34" s="717"/>
      <c r="BI34" s="717"/>
      <c r="BJ34" s="717"/>
      <c r="BK34" s="717"/>
      <c r="BL34" s="717"/>
      <c r="BM34" s="717"/>
      <c r="BN34" s="717"/>
      <c r="BO34" s="717"/>
      <c r="BP34" s="717"/>
      <c r="BQ34" s="717"/>
      <c r="BR34" s="717"/>
      <c r="BS34" s="717"/>
      <c r="BT34" s="717"/>
      <c r="BU34" s="717"/>
      <c r="BV34" s="717"/>
      <c r="BW34" s="717"/>
      <c r="BX34" s="717"/>
      <c r="BY34" s="717"/>
      <c r="BZ34" s="717"/>
      <c r="CA34" s="717"/>
      <c r="CB34" s="718"/>
      <c r="CD34" s="686" t="s">
        <v>323</v>
      </c>
      <c r="CE34" s="683"/>
      <c r="CF34" s="683"/>
      <c r="CG34" s="683"/>
      <c r="CH34" s="683"/>
      <c r="CI34" s="683"/>
      <c r="CJ34" s="683"/>
      <c r="CK34" s="683"/>
      <c r="CL34" s="683"/>
      <c r="CM34" s="683"/>
      <c r="CN34" s="683"/>
      <c r="CO34" s="683"/>
      <c r="CP34" s="683"/>
      <c r="CQ34" s="684"/>
      <c r="CR34" s="642">
        <v>290452</v>
      </c>
      <c r="CS34" s="645"/>
      <c r="CT34" s="645"/>
      <c r="CU34" s="645"/>
      <c r="CV34" s="645"/>
      <c r="CW34" s="645"/>
      <c r="CX34" s="645"/>
      <c r="CY34" s="646"/>
      <c r="CZ34" s="647">
        <v>21.9</v>
      </c>
      <c r="DA34" s="676"/>
      <c r="DB34" s="676"/>
      <c r="DC34" s="677"/>
      <c r="DD34" s="650">
        <v>241957</v>
      </c>
      <c r="DE34" s="645"/>
      <c r="DF34" s="645"/>
      <c r="DG34" s="645"/>
      <c r="DH34" s="645"/>
      <c r="DI34" s="645"/>
      <c r="DJ34" s="645"/>
      <c r="DK34" s="646"/>
      <c r="DL34" s="650">
        <v>137075</v>
      </c>
      <c r="DM34" s="645"/>
      <c r="DN34" s="645"/>
      <c r="DO34" s="645"/>
      <c r="DP34" s="645"/>
      <c r="DQ34" s="645"/>
      <c r="DR34" s="645"/>
      <c r="DS34" s="645"/>
      <c r="DT34" s="645"/>
      <c r="DU34" s="645"/>
      <c r="DV34" s="646"/>
      <c r="DW34" s="647">
        <v>18.600000000000001</v>
      </c>
      <c r="DX34" s="676"/>
      <c r="DY34" s="676"/>
      <c r="DZ34" s="676"/>
      <c r="EA34" s="676"/>
      <c r="EB34" s="676"/>
      <c r="EC34" s="678"/>
    </row>
    <row r="35" spans="2:133" ht="11.25" customHeight="1" x14ac:dyDescent="0.15">
      <c r="B35" s="639" t="s">
        <v>324</v>
      </c>
      <c r="C35" s="640"/>
      <c r="D35" s="640"/>
      <c r="E35" s="640"/>
      <c r="F35" s="640"/>
      <c r="G35" s="640"/>
      <c r="H35" s="640"/>
      <c r="I35" s="640"/>
      <c r="J35" s="640"/>
      <c r="K35" s="640"/>
      <c r="L35" s="640"/>
      <c r="M35" s="640"/>
      <c r="N35" s="640"/>
      <c r="O35" s="640"/>
      <c r="P35" s="640"/>
      <c r="Q35" s="641"/>
      <c r="R35" s="642">
        <v>158600</v>
      </c>
      <c r="S35" s="645"/>
      <c r="T35" s="645"/>
      <c r="U35" s="645"/>
      <c r="V35" s="645"/>
      <c r="W35" s="645"/>
      <c r="X35" s="645"/>
      <c r="Y35" s="646"/>
      <c r="Z35" s="704">
        <v>11.4</v>
      </c>
      <c r="AA35" s="704"/>
      <c r="AB35" s="704"/>
      <c r="AC35" s="704"/>
      <c r="AD35" s="705" t="s">
        <v>125</v>
      </c>
      <c r="AE35" s="705"/>
      <c r="AF35" s="705"/>
      <c r="AG35" s="705"/>
      <c r="AH35" s="705"/>
      <c r="AI35" s="705"/>
      <c r="AJ35" s="705"/>
      <c r="AK35" s="705"/>
      <c r="AL35" s="647" t="s">
        <v>233</v>
      </c>
      <c r="AM35" s="648"/>
      <c r="AN35" s="648"/>
      <c r="AO35" s="706"/>
      <c r="AP35" s="212"/>
      <c r="AQ35" s="710" t="s">
        <v>325</v>
      </c>
      <c r="AR35" s="711"/>
      <c r="AS35" s="711"/>
      <c r="AT35" s="711"/>
      <c r="AU35" s="711"/>
      <c r="AV35" s="711"/>
      <c r="AW35" s="711"/>
      <c r="AX35" s="711"/>
      <c r="AY35" s="712"/>
      <c r="AZ35" s="707">
        <v>143538</v>
      </c>
      <c r="BA35" s="708"/>
      <c r="BB35" s="708"/>
      <c r="BC35" s="708"/>
      <c r="BD35" s="708"/>
      <c r="BE35" s="708"/>
      <c r="BF35" s="709"/>
      <c r="BG35" s="713" t="s">
        <v>326</v>
      </c>
      <c r="BH35" s="714"/>
      <c r="BI35" s="714"/>
      <c r="BJ35" s="714"/>
      <c r="BK35" s="714"/>
      <c r="BL35" s="714"/>
      <c r="BM35" s="714"/>
      <c r="BN35" s="714"/>
      <c r="BO35" s="714"/>
      <c r="BP35" s="714"/>
      <c r="BQ35" s="714"/>
      <c r="BR35" s="714"/>
      <c r="BS35" s="714"/>
      <c r="BT35" s="714"/>
      <c r="BU35" s="715"/>
      <c r="BV35" s="707">
        <v>19107</v>
      </c>
      <c r="BW35" s="708"/>
      <c r="BX35" s="708"/>
      <c r="BY35" s="708"/>
      <c r="BZ35" s="708"/>
      <c r="CA35" s="708"/>
      <c r="CB35" s="709"/>
      <c r="CD35" s="686" t="s">
        <v>327</v>
      </c>
      <c r="CE35" s="683"/>
      <c r="CF35" s="683"/>
      <c r="CG35" s="683"/>
      <c r="CH35" s="683"/>
      <c r="CI35" s="683"/>
      <c r="CJ35" s="683"/>
      <c r="CK35" s="683"/>
      <c r="CL35" s="683"/>
      <c r="CM35" s="683"/>
      <c r="CN35" s="683"/>
      <c r="CO35" s="683"/>
      <c r="CP35" s="683"/>
      <c r="CQ35" s="684"/>
      <c r="CR35" s="642">
        <v>12384</v>
      </c>
      <c r="CS35" s="643"/>
      <c r="CT35" s="643"/>
      <c r="CU35" s="643"/>
      <c r="CV35" s="643"/>
      <c r="CW35" s="643"/>
      <c r="CX35" s="643"/>
      <c r="CY35" s="644"/>
      <c r="CZ35" s="647">
        <v>0.9</v>
      </c>
      <c r="DA35" s="676"/>
      <c r="DB35" s="676"/>
      <c r="DC35" s="677"/>
      <c r="DD35" s="650">
        <v>11301</v>
      </c>
      <c r="DE35" s="643"/>
      <c r="DF35" s="643"/>
      <c r="DG35" s="643"/>
      <c r="DH35" s="643"/>
      <c r="DI35" s="643"/>
      <c r="DJ35" s="643"/>
      <c r="DK35" s="644"/>
      <c r="DL35" s="650">
        <v>11301</v>
      </c>
      <c r="DM35" s="643"/>
      <c r="DN35" s="643"/>
      <c r="DO35" s="643"/>
      <c r="DP35" s="643"/>
      <c r="DQ35" s="643"/>
      <c r="DR35" s="643"/>
      <c r="DS35" s="643"/>
      <c r="DT35" s="643"/>
      <c r="DU35" s="643"/>
      <c r="DV35" s="644"/>
      <c r="DW35" s="647">
        <v>1.5</v>
      </c>
      <c r="DX35" s="676"/>
      <c r="DY35" s="676"/>
      <c r="DZ35" s="676"/>
      <c r="EA35" s="676"/>
      <c r="EB35" s="676"/>
      <c r="EC35" s="678"/>
    </row>
    <row r="36" spans="2:133" ht="11.25" customHeight="1" x14ac:dyDescent="0.15">
      <c r="B36" s="639" t="s">
        <v>328</v>
      </c>
      <c r="C36" s="640"/>
      <c r="D36" s="640"/>
      <c r="E36" s="640"/>
      <c r="F36" s="640"/>
      <c r="G36" s="640"/>
      <c r="H36" s="640"/>
      <c r="I36" s="640"/>
      <c r="J36" s="640"/>
      <c r="K36" s="640"/>
      <c r="L36" s="640"/>
      <c r="M36" s="640"/>
      <c r="N36" s="640"/>
      <c r="O36" s="640"/>
      <c r="P36" s="640"/>
      <c r="Q36" s="641"/>
      <c r="R36" s="642" t="s">
        <v>125</v>
      </c>
      <c r="S36" s="645"/>
      <c r="T36" s="645"/>
      <c r="U36" s="645"/>
      <c r="V36" s="645"/>
      <c r="W36" s="645"/>
      <c r="X36" s="645"/>
      <c r="Y36" s="646"/>
      <c r="Z36" s="704" t="s">
        <v>125</v>
      </c>
      <c r="AA36" s="704"/>
      <c r="AB36" s="704"/>
      <c r="AC36" s="704"/>
      <c r="AD36" s="705" t="s">
        <v>125</v>
      </c>
      <c r="AE36" s="705"/>
      <c r="AF36" s="705"/>
      <c r="AG36" s="705"/>
      <c r="AH36" s="705"/>
      <c r="AI36" s="705"/>
      <c r="AJ36" s="705"/>
      <c r="AK36" s="705"/>
      <c r="AL36" s="647" t="s">
        <v>125</v>
      </c>
      <c r="AM36" s="648"/>
      <c r="AN36" s="648"/>
      <c r="AO36" s="706"/>
      <c r="AQ36" s="679" t="s">
        <v>329</v>
      </c>
      <c r="AR36" s="680"/>
      <c r="AS36" s="680"/>
      <c r="AT36" s="680"/>
      <c r="AU36" s="680"/>
      <c r="AV36" s="680"/>
      <c r="AW36" s="680"/>
      <c r="AX36" s="680"/>
      <c r="AY36" s="681"/>
      <c r="AZ36" s="642">
        <v>35400</v>
      </c>
      <c r="BA36" s="645"/>
      <c r="BB36" s="645"/>
      <c r="BC36" s="645"/>
      <c r="BD36" s="643"/>
      <c r="BE36" s="643"/>
      <c r="BF36" s="682"/>
      <c r="BG36" s="686" t="s">
        <v>330</v>
      </c>
      <c r="BH36" s="683"/>
      <c r="BI36" s="683"/>
      <c r="BJ36" s="683"/>
      <c r="BK36" s="683"/>
      <c r="BL36" s="683"/>
      <c r="BM36" s="683"/>
      <c r="BN36" s="683"/>
      <c r="BO36" s="683"/>
      <c r="BP36" s="683"/>
      <c r="BQ36" s="683"/>
      <c r="BR36" s="683"/>
      <c r="BS36" s="683"/>
      <c r="BT36" s="683"/>
      <c r="BU36" s="684"/>
      <c r="BV36" s="642">
        <v>17611</v>
      </c>
      <c r="BW36" s="645"/>
      <c r="BX36" s="645"/>
      <c r="BY36" s="645"/>
      <c r="BZ36" s="645"/>
      <c r="CA36" s="645"/>
      <c r="CB36" s="685"/>
      <c r="CD36" s="686" t="s">
        <v>331</v>
      </c>
      <c r="CE36" s="683"/>
      <c r="CF36" s="683"/>
      <c r="CG36" s="683"/>
      <c r="CH36" s="683"/>
      <c r="CI36" s="683"/>
      <c r="CJ36" s="683"/>
      <c r="CK36" s="683"/>
      <c r="CL36" s="683"/>
      <c r="CM36" s="683"/>
      <c r="CN36" s="683"/>
      <c r="CO36" s="683"/>
      <c r="CP36" s="683"/>
      <c r="CQ36" s="684"/>
      <c r="CR36" s="642">
        <v>158597</v>
      </c>
      <c r="CS36" s="645"/>
      <c r="CT36" s="645"/>
      <c r="CU36" s="645"/>
      <c r="CV36" s="645"/>
      <c r="CW36" s="645"/>
      <c r="CX36" s="645"/>
      <c r="CY36" s="646"/>
      <c r="CZ36" s="647">
        <v>12</v>
      </c>
      <c r="DA36" s="676"/>
      <c r="DB36" s="676"/>
      <c r="DC36" s="677"/>
      <c r="DD36" s="650">
        <v>132375</v>
      </c>
      <c r="DE36" s="645"/>
      <c r="DF36" s="645"/>
      <c r="DG36" s="645"/>
      <c r="DH36" s="645"/>
      <c r="DI36" s="645"/>
      <c r="DJ36" s="645"/>
      <c r="DK36" s="646"/>
      <c r="DL36" s="650">
        <v>106835</v>
      </c>
      <c r="DM36" s="645"/>
      <c r="DN36" s="645"/>
      <c r="DO36" s="645"/>
      <c r="DP36" s="645"/>
      <c r="DQ36" s="645"/>
      <c r="DR36" s="645"/>
      <c r="DS36" s="645"/>
      <c r="DT36" s="645"/>
      <c r="DU36" s="645"/>
      <c r="DV36" s="646"/>
      <c r="DW36" s="647">
        <v>14.5</v>
      </c>
      <c r="DX36" s="676"/>
      <c r="DY36" s="676"/>
      <c r="DZ36" s="676"/>
      <c r="EA36" s="676"/>
      <c r="EB36" s="676"/>
      <c r="EC36" s="678"/>
    </row>
    <row r="37" spans="2:133" ht="11.25" customHeight="1" x14ac:dyDescent="0.15">
      <c r="B37" s="639" t="s">
        <v>332</v>
      </c>
      <c r="C37" s="640"/>
      <c r="D37" s="640"/>
      <c r="E37" s="640"/>
      <c r="F37" s="640"/>
      <c r="G37" s="640"/>
      <c r="H37" s="640"/>
      <c r="I37" s="640"/>
      <c r="J37" s="640"/>
      <c r="K37" s="640"/>
      <c r="L37" s="640"/>
      <c r="M37" s="640"/>
      <c r="N37" s="640"/>
      <c r="O37" s="640"/>
      <c r="P37" s="640"/>
      <c r="Q37" s="641"/>
      <c r="R37" s="642">
        <v>26600</v>
      </c>
      <c r="S37" s="645"/>
      <c r="T37" s="645"/>
      <c r="U37" s="645"/>
      <c r="V37" s="645"/>
      <c r="W37" s="645"/>
      <c r="X37" s="645"/>
      <c r="Y37" s="646"/>
      <c r="Z37" s="704">
        <v>1.9</v>
      </c>
      <c r="AA37" s="704"/>
      <c r="AB37" s="704"/>
      <c r="AC37" s="704"/>
      <c r="AD37" s="705" t="s">
        <v>125</v>
      </c>
      <c r="AE37" s="705"/>
      <c r="AF37" s="705"/>
      <c r="AG37" s="705"/>
      <c r="AH37" s="705"/>
      <c r="AI37" s="705"/>
      <c r="AJ37" s="705"/>
      <c r="AK37" s="705"/>
      <c r="AL37" s="647" t="s">
        <v>125</v>
      </c>
      <c r="AM37" s="648"/>
      <c r="AN37" s="648"/>
      <c r="AO37" s="706"/>
      <c r="AQ37" s="679" t="s">
        <v>333</v>
      </c>
      <c r="AR37" s="680"/>
      <c r="AS37" s="680"/>
      <c r="AT37" s="680"/>
      <c r="AU37" s="680"/>
      <c r="AV37" s="680"/>
      <c r="AW37" s="680"/>
      <c r="AX37" s="680"/>
      <c r="AY37" s="681"/>
      <c r="AZ37" s="642">
        <v>20199</v>
      </c>
      <c r="BA37" s="645"/>
      <c r="BB37" s="645"/>
      <c r="BC37" s="645"/>
      <c r="BD37" s="643"/>
      <c r="BE37" s="643"/>
      <c r="BF37" s="682"/>
      <c r="BG37" s="686" t="s">
        <v>334</v>
      </c>
      <c r="BH37" s="683"/>
      <c r="BI37" s="683"/>
      <c r="BJ37" s="683"/>
      <c r="BK37" s="683"/>
      <c r="BL37" s="683"/>
      <c r="BM37" s="683"/>
      <c r="BN37" s="683"/>
      <c r="BO37" s="683"/>
      <c r="BP37" s="683"/>
      <c r="BQ37" s="683"/>
      <c r="BR37" s="683"/>
      <c r="BS37" s="683"/>
      <c r="BT37" s="683"/>
      <c r="BU37" s="684"/>
      <c r="BV37" s="642">
        <v>126</v>
      </c>
      <c r="BW37" s="645"/>
      <c r="BX37" s="645"/>
      <c r="BY37" s="645"/>
      <c r="BZ37" s="645"/>
      <c r="CA37" s="645"/>
      <c r="CB37" s="685"/>
      <c r="CD37" s="686" t="s">
        <v>335</v>
      </c>
      <c r="CE37" s="683"/>
      <c r="CF37" s="683"/>
      <c r="CG37" s="683"/>
      <c r="CH37" s="683"/>
      <c r="CI37" s="683"/>
      <c r="CJ37" s="683"/>
      <c r="CK37" s="683"/>
      <c r="CL37" s="683"/>
      <c r="CM37" s="683"/>
      <c r="CN37" s="683"/>
      <c r="CO37" s="683"/>
      <c r="CP37" s="683"/>
      <c r="CQ37" s="684"/>
      <c r="CR37" s="642">
        <v>57966</v>
      </c>
      <c r="CS37" s="643"/>
      <c r="CT37" s="643"/>
      <c r="CU37" s="643"/>
      <c r="CV37" s="643"/>
      <c r="CW37" s="643"/>
      <c r="CX37" s="643"/>
      <c r="CY37" s="644"/>
      <c r="CZ37" s="647">
        <v>4.4000000000000004</v>
      </c>
      <c r="DA37" s="676"/>
      <c r="DB37" s="676"/>
      <c r="DC37" s="677"/>
      <c r="DD37" s="650">
        <v>57704</v>
      </c>
      <c r="DE37" s="643"/>
      <c r="DF37" s="643"/>
      <c r="DG37" s="643"/>
      <c r="DH37" s="643"/>
      <c r="DI37" s="643"/>
      <c r="DJ37" s="643"/>
      <c r="DK37" s="644"/>
      <c r="DL37" s="650">
        <v>54047</v>
      </c>
      <c r="DM37" s="643"/>
      <c r="DN37" s="643"/>
      <c r="DO37" s="643"/>
      <c r="DP37" s="643"/>
      <c r="DQ37" s="643"/>
      <c r="DR37" s="643"/>
      <c r="DS37" s="643"/>
      <c r="DT37" s="643"/>
      <c r="DU37" s="643"/>
      <c r="DV37" s="644"/>
      <c r="DW37" s="647">
        <v>7.3</v>
      </c>
      <c r="DX37" s="676"/>
      <c r="DY37" s="676"/>
      <c r="DZ37" s="676"/>
      <c r="EA37" s="676"/>
      <c r="EB37" s="676"/>
      <c r="EC37" s="678"/>
    </row>
    <row r="38" spans="2:133" ht="11.25" customHeight="1" x14ac:dyDescent="0.15">
      <c r="B38" s="654" t="s">
        <v>336</v>
      </c>
      <c r="C38" s="655"/>
      <c r="D38" s="655"/>
      <c r="E38" s="655"/>
      <c r="F38" s="655"/>
      <c r="G38" s="655"/>
      <c r="H38" s="655"/>
      <c r="I38" s="655"/>
      <c r="J38" s="655"/>
      <c r="K38" s="655"/>
      <c r="L38" s="655"/>
      <c r="M38" s="655"/>
      <c r="N38" s="655"/>
      <c r="O38" s="655"/>
      <c r="P38" s="655"/>
      <c r="Q38" s="656"/>
      <c r="R38" s="657">
        <v>1386522</v>
      </c>
      <c r="S38" s="694"/>
      <c r="T38" s="694"/>
      <c r="U38" s="694"/>
      <c r="V38" s="694"/>
      <c r="W38" s="694"/>
      <c r="X38" s="694"/>
      <c r="Y38" s="699"/>
      <c r="Z38" s="700">
        <v>100</v>
      </c>
      <c r="AA38" s="700"/>
      <c r="AB38" s="700"/>
      <c r="AC38" s="700"/>
      <c r="AD38" s="701">
        <v>712129</v>
      </c>
      <c r="AE38" s="701"/>
      <c r="AF38" s="701"/>
      <c r="AG38" s="701"/>
      <c r="AH38" s="701"/>
      <c r="AI38" s="701"/>
      <c r="AJ38" s="701"/>
      <c r="AK38" s="701"/>
      <c r="AL38" s="660">
        <v>100</v>
      </c>
      <c r="AM38" s="702"/>
      <c r="AN38" s="702"/>
      <c r="AO38" s="703"/>
      <c r="AQ38" s="679" t="s">
        <v>337</v>
      </c>
      <c r="AR38" s="680"/>
      <c r="AS38" s="680"/>
      <c r="AT38" s="680"/>
      <c r="AU38" s="680"/>
      <c r="AV38" s="680"/>
      <c r="AW38" s="680"/>
      <c r="AX38" s="680"/>
      <c r="AY38" s="681"/>
      <c r="AZ38" s="642">
        <v>7700</v>
      </c>
      <c r="BA38" s="645"/>
      <c r="BB38" s="645"/>
      <c r="BC38" s="645"/>
      <c r="BD38" s="643"/>
      <c r="BE38" s="643"/>
      <c r="BF38" s="682"/>
      <c r="BG38" s="686" t="s">
        <v>338</v>
      </c>
      <c r="BH38" s="683"/>
      <c r="BI38" s="683"/>
      <c r="BJ38" s="683"/>
      <c r="BK38" s="683"/>
      <c r="BL38" s="683"/>
      <c r="BM38" s="683"/>
      <c r="BN38" s="683"/>
      <c r="BO38" s="683"/>
      <c r="BP38" s="683"/>
      <c r="BQ38" s="683"/>
      <c r="BR38" s="683"/>
      <c r="BS38" s="683"/>
      <c r="BT38" s="683"/>
      <c r="BU38" s="684"/>
      <c r="BV38" s="642">
        <v>203</v>
      </c>
      <c r="BW38" s="645"/>
      <c r="BX38" s="645"/>
      <c r="BY38" s="645"/>
      <c r="BZ38" s="645"/>
      <c r="CA38" s="645"/>
      <c r="CB38" s="685"/>
      <c r="CD38" s="686" t="s">
        <v>339</v>
      </c>
      <c r="CE38" s="683"/>
      <c r="CF38" s="683"/>
      <c r="CG38" s="683"/>
      <c r="CH38" s="683"/>
      <c r="CI38" s="683"/>
      <c r="CJ38" s="683"/>
      <c r="CK38" s="683"/>
      <c r="CL38" s="683"/>
      <c r="CM38" s="683"/>
      <c r="CN38" s="683"/>
      <c r="CO38" s="683"/>
      <c r="CP38" s="683"/>
      <c r="CQ38" s="684"/>
      <c r="CR38" s="642">
        <v>123339</v>
      </c>
      <c r="CS38" s="645"/>
      <c r="CT38" s="645"/>
      <c r="CU38" s="645"/>
      <c r="CV38" s="645"/>
      <c r="CW38" s="645"/>
      <c r="CX38" s="645"/>
      <c r="CY38" s="646"/>
      <c r="CZ38" s="647">
        <v>9.3000000000000007</v>
      </c>
      <c r="DA38" s="676"/>
      <c r="DB38" s="676"/>
      <c r="DC38" s="677"/>
      <c r="DD38" s="650">
        <v>115123</v>
      </c>
      <c r="DE38" s="645"/>
      <c r="DF38" s="645"/>
      <c r="DG38" s="645"/>
      <c r="DH38" s="645"/>
      <c r="DI38" s="645"/>
      <c r="DJ38" s="645"/>
      <c r="DK38" s="646"/>
      <c r="DL38" s="650">
        <v>72386</v>
      </c>
      <c r="DM38" s="645"/>
      <c r="DN38" s="645"/>
      <c r="DO38" s="645"/>
      <c r="DP38" s="645"/>
      <c r="DQ38" s="645"/>
      <c r="DR38" s="645"/>
      <c r="DS38" s="645"/>
      <c r="DT38" s="645"/>
      <c r="DU38" s="645"/>
      <c r="DV38" s="646"/>
      <c r="DW38" s="647">
        <v>9.8000000000000007</v>
      </c>
      <c r="DX38" s="676"/>
      <c r="DY38" s="676"/>
      <c r="DZ38" s="676"/>
      <c r="EA38" s="676"/>
      <c r="EB38" s="676"/>
      <c r="EC38" s="678"/>
    </row>
    <row r="39" spans="2:133" ht="11.25" customHeight="1" x14ac:dyDescent="0.15">
      <c r="AQ39" s="679" t="s">
        <v>340</v>
      </c>
      <c r="AR39" s="680"/>
      <c r="AS39" s="680"/>
      <c r="AT39" s="680"/>
      <c r="AU39" s="680"/>
      <c r="AV39" s="680"/>
      <c r="AW39" s="680"/>
      <c r="AX39" s="680"/>
      <c r="AY39" s="681"/>
      <c r="AZ39" s="642" t="s">
        <v>233</v>
      </c>
      <c r="BA39" s="645"/>
      <c r="BB39" s="645"/>
      <c r="BC39" s="645"/>
      <c r="BD39" s="643"/>
      <c r="BE39" s="643"/>
      <c r="BF39" s="682"/>
      <c r="BG39" s="687" t="s">
        <v>341</v>
      </c>
      <c r="BH39" s="688"/>
      <c r="BI39" s="688"/>
      <c r="BJ39" s="688"/>
      <c r="BK39" s="688"/>
      <c r="BL39" s="213"/>
      <c r="BM39" s="683" t="s">
        <v>342</v>
      </c>
      <c r="BN39" s="683"/>
      <c r="BO39" s="683"/>
      <c r="BP39" s="683"/>
      <c r="BQ39" s="683"/>
      <c r="BR39" s="683"/>
      <c r="BS39" s="683"/>
      <c r="BT39" s="683"/>
      <c r="BU39" s="684"/>
      <c r="BV39" s="642">
        <v>104</v>
      </c>
      <c r="BW39" s="645"/>
      <c r="BX39" s="645"/>
      <c r="BY39" s="645"/>
      <c r="BZ39" s="645"/>
      <c r="CA39" s="645"/>
      <c r="CB39" s="685"/>
      <c r="CD39" s="686" t="s">
        <v>343</v>
      </c>
      <c r="CE39" s="683"/>
      <c r="CF39" s="683"/>
      <c r="CG39" s="683"/>
      <c r="CH39" s="683"/>
      <c r="CI39" s="683"/>
      <c r="CJ39" s="683"/>
      <c r="CK39" s="683"/>
      <c r="CL39" s="683"/>
      <c r="CM39" s="683"/>
      <c r="CN39" s="683"/>
      <c r="CO39" s="683"/>
      <c r="CP39" s="683"/>
      <c r="CQ39" s="684"/>
      <c r="CR39" s="642">
        <v>4197</v>
      </c>
      <c r="CS39" s="643"/>
      <c r="CT39" s="643"/>
      <c r="CU39" s="643"/>
      <c r="CV39" s="643"/>
      <c r="CW39" s="643"/>
      <c r="CX39" s="643"/>
      <c r="CY39" s="644"/>
      <c r="CZ39" s="647">
        <v>0.3</v>
      </c>
      <c r="DA39" s="676"/>
      <c r="DB39" s="676"/>
      <c r="DC39" s="677"/>
      <c r="DD39" s="650">
        <v>800</v>
      </c>
      <c r="DE39" s="643"/>
      <c r="DF39" s="643"/>
      <c r="DG39" s="643"/>
      <c r="DH39" s="643"/>
      <c r="DI39" s="643"/>
      <c r="DJ39" s="643"/>
      <c r="DK39" s="644"/>
      <c r="DL39" s="650" t="s">
        <v>233</v>
      </c>
      <c r="DM39" s="643"/>
      <c r="DN39" s="643"/>
      <c r="DO39" s="643"/>
      <c r="DP39" s="643"/>
      <c r="DQ39" s="643"/>
      <c r="DR39" s="643"/>
      <c r="DS39" s="643"/>
      <c r="DT39" s="643"/>
      <c r="DU39" s="643"/>
      <c r="DV39" s="644"/>
      <c r="DW39" s="647" t="s">
        <v>125</v>
      </c>
      <c r="DX39" s="676"/>
      <c r="DY39" s="676"/>
      <c r="DZ39" s="676"/>
      <c r="EA39" s="676"/>
      <c r="EB39" s="676"/>
      <c r="EC39" s="678"/>
    </row>
    <row r="40" spans="2:133" ht="11.25" customHeight="1" x14ac:dyDescent="0.15">
      <c r="AQ40" s="679" t="s">
        <v>344</v>
      </c>
      <c r="AR40" s="680"/>
      <c r="AS40" s="680"/>
      <c r="AT40" s="680"/>
      <c r="AU40" s="680"/>
      <c r="AV40" s="680"/>
      <c r="AW40" s="680"/>
      <c r="AX40" s="680"/>
      <c r="AY40" s="681"/>
      <c r="AZ40" s="642">
        <v>24565</v>
      </c>
      <c r="BA40" s="645"/>
      <c r="BB40" s="645"/>
      <c r="BC40" s="645"/>
      <c r="BD40" s="643"/>
      <c r="BE40" s="643"/>
      <c r="BF40" s="682"/>
      <c r="BG40" s="687"/>
      <c r="BH40" s="688"/>
      <c r="BI40" s="688"/>
      <c r="BJ40" s="688"/>
      <c r="BK40" s="688"/>
      <c r="BL40" s="213"/>
      <c r="BM40" s="683" t="s">
        <v>345</v>
      </c>
      <c r="BN40" s="683"/>
      <c r="BO40" s="683"/>
      <c r="BP40" s="683"/>
      <c r="BQ40" s="683"/>
      <c r="BR40" s="683"/>
      <c r="BS40" s="683"/>
      <c r="BT40" s="683"/>
      <c r="BU40" s="684"/>
      <c r="BV40" s="642">
        <v>157</v>
      </c>
      <c r="BW40" s="645"/>
      <c r="BX40" s="645"/>
      <c r="BY40" s="645"/>
      <c r="BZ40" s="645"/>
      <c r="CA40" s="645"/>
      <c r="CB40" s="685"/>
      <c r="CD40" s="686" t="s">
        <v>346</v>
      </c>
      <c r="CE40" s="683"/>
      <c r="CF40" s="683"/>
      <c r="CG40" s="683"/>
      <c r="CH40" s="683"/>
      <c r="CI40" s="683"/>
      <c r="CJ40" s="683"/>
      <c r="CK40" s="683"/>
      <c r="CL40" s="683"/>
      <c r="CM40" s="683"/>
      <c r="CN40" s="683"/>
      <c r="CO40" s="683"/>
      <c r="CP40" s="683"/>
      <c r="CQ40" s="684"/>
      <c r="CR40" s="642" t="s">
        <v>233</v>
      </c>
      <c r="CS40" s="645"/>
      <c r="CT40" s="645"/>
      <c r="CU40" s="645"/>
      <c r="CV40" s="645"/>
      <c r="CW40" s="645"/>
      <c r="CX40" s="645"/>
      <c r="CY40" s="646"/>
      <c r="CZ40" s="647" t="s">
        <v>125</v>
      </c>
      <c r="DA40" s="676"/>
      <c r="DB40" s="676"/>
      <c r="DC40" s="677"/>
      <c r="DD40" s="650" t="s">
        <v>125</v>
      </c>
      <c r="DE40" s="645"/>
      <c r="DF40" s="645"/>
      <c r="DG40" s="645"/>
      <c r="DH40" s="645"/>
      <c r="DI40" s="645"/>
      <c r="DJ40" s="645"/>
      <c r="DK40" s="646"/>
      <c r="DL40" s="650" t="s">
        <v>125</v>
      </c>
      <c r="DM40" s="645"/>
      <c r="DN40" s="645"/>
      <c r="DO40" s="645"/>
      <c r="DP40" s="645"/>
      <c r="DQ40" s="645"/>
      <c r="DR40" s="645"/>
      <c r="DS40" s="645"/>
      <c r="DT40" s="645"/>
      <c r="DU40" s="645"/>
      <c r="DV40" s="646"/>
      <c r="DW40" s="647" t="s">
        <v>233</v>
      </c>
      <c r="DX40" s="676"/>
      <c r="DY40" s="676"/>
      <c r="DZ40" s="676"/>
      <c r="EA40" s="676"/>
      <c r="EB40" s="676"/>
      <c r="EC40" s="678"/>
    </row>
    <row r="41" spans="2:133" ht="11.25" customHeight="1" x14ac:dyDescent="0.15">
      <c r="AQ41" s="691" t="s">
        <v>347</v>
      </c>
      <c r="AR41" s="692"/>
      <c r="AS41" s="692"/>
      <c r="AT41" s="692"/>
      <c r="AU41" s="692"/>
      <c r="AV41" s="692"/>
      <c r="AW41" s="692"/>
      <c r="AX41" s="692"/>
      <c r="AY41" s="693"/>
      <c r="AZ41" s="657">
        <v>55674</v>
      </c>
      <c r="BA41" s="694"/>
      <c r="BB41" s="694"/>
      <c r="BC41" s="694"/>
      <c r="BD41" s="658"/>
      <c r="BE41" s="658"/>
      <c r="BF41" s="695"/>
      <c r="BG41" s="689"/>
      <c r="BH41" s="690"/>
      <c r="BI41" s="690"/>
      <c r="BJ41" s="690"/>
      <c r="BK41" s="690"/>
      <c r="BL41" s="214"/>
      <c r="BM41" s="696" t="s">
        <v>348</v>
      </c>
      <c r="BN41" s="696"/>
      <c r="BO41" s="696"/>
      <c r="BP41" s="696"/>
      <c r="BQ41" s="696"/>
      <c r="BR41" s="696"/>
      <c r="BS41" s="696"/>
      <c r="BT41" s="696"/>
      <c r="BU41" s="697"/>
      <c r="BV41" s="657">
        <v>407</v>
      </c>
      <c r="BW41" s="694"/>
      <c r="BX41" s="694"/>
      <c r="BY41" s="694"/>
      <c r="BZ41" s="694"/>
      <c r="CA41" s="694"/>
      <c r="CB41" s="698"/>
      <c r="CD41" s="686" t="s">
        <v>349</v>
      </c>
      <c r="CE41" s="683"/>
      <c r="CF41" s="683"/>
      <c r="CG41" s="683"/>
      <c r="CH41" s="683"/>
      <c r="CI41" s="683"/>
      <c r="CJ41" s="683"/>
      <c r="CK41" s="683"/>
      <c r="CL41" s="683"/>
      <c r="CM41" s="683"/>
      <c r="CN41" s="683"/>
      <c r="CO41" s="683"/>
      <c r="CP41" s="683"/>
      <c r="CQ41" s="684"/>
      <c r="CR41" s="642" t="s">
        <v>125</v>
      </c>
      <c r="CS41" s="643"/>
      <c r="CT41" s="643"/>
      <c r="CU41" s="643"/>
      <c r="CV41" s="643"/>
      <c r="CW41" s="643"/>
      <c r="CX41" s="643"/>
      <c r="CY41" s="644"/>
      <c r="CZ41" s="647" t="s">
        <v>233</v>
      </c>
      <c r="DA41" s="676"/>
      <c r="DB41" s="676"/>
      <c r="DC41" s="677"/>
      <c r="DD41" s="650" t="s">
        <v>172</v>
      </c>
      <c r="DE41" s="643"/>
      <c r="DF41" s="643"/>
      <c r="DG41" s="643"/>
      <c r="DH41" s="643"/>
      <c r="DI41" s="643"/>
      <c r="DJ41" s="643"/>
      <c r="DK41" s="644"/>
      <c r="DL41" s="651"/>
      <c r="DM41" s="652"/>
      <c r="DN41" s="652"/>
      <c r="DO41" s="652"/>
      <c r="DP41" s="652"/>
      <c r="DQ41" s="652"/>
      <c r="DR41" s="652"/>
      <c r="DS41" s="652"/>
      <c r="DT41" s="652"/>
      <c r="DU41" s="652"/>
      <c r="DV41" s="653"/>
      <c r="DW41" s="636"/>
      <c r="DX41" s="637"/>
      <c r="DY41" s="637"/>
      <c r="DZ41" s="637"/>
      <c r="EA41" s="637"/>
      <c r="EB41" s="637"/>
      <c r="EC41" s="638"/>
    </row>
    <row r="42" spans="2:133" ht="11.25" customHeight="1" x14ac:dyDescent="0.15">
      <c r="B42" s="207" t="s">
        <v>350</v>
      </c>
      <c r="C42" s="207"/>
      <c r="D42" s="207"/>
      <c r="E42" s="207"/>
      <c r="F42" s="207"/>
      <c r="G42" s="207"/>
      <c r="H42" s="207"/>
      <c r="I42" s="207"/>
      <c r="J42" s="207"/>
      <c r="K42" s="207"/>
      <c r="L42" s="207"/>
      <c r="M42" s="207"/>
      <c r="N42" s="207"/>
      <c r="O42" s="207"/>
      <c r="P42" s="207"/>
      <c r="Q42" s="207"/>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BV42" s="216"/>
      <c r="BW42" s="216"/>
      <c r="BX42" s="216"/>
      <c r="BY42" s="216"/>
      <c r="BZ42" s="216"/>
      <c r="CA42" s="216"/>
      <c r="CB42" s="216"/>
      <c r="CD42" s="639" t="s">
        <v>351</v>
      </c>
      <c r="CE42" s="640"/>
      <c r="CF42" s="640"/>
      <c r="CG42" s="640"/>
      <c r="CH42" s="640"/>
      <c r="CI42" s="640"/>
      <c r="CJ42" s="640"/>
      <c r="CK42" s="640"/>
      <c r="CL42" s="640"/>
      <c r="CM42" s="640"/>
      <c r="CN42" s="640"/>
      <c r="CO42" s="640"/>
      <c r="CP42" s="640"/>
      <c r="CQ42" s="641"/>
      <c r="CR42" s="642">
        <v>287558</v>
      </c>
      <c r="CS42" s="645"/>
      <c r="CT42" s="645"/>
      <c r="CU42" s="645"/>
      <c r="CV42" s="645"/>
      <c r="CW42" s="645"/>
      <c r="CX42" s="645"/>
      <c r="CY42" s="646"/>
      <c r="CZ42" s="647">
        <v>21.7</v>
      </c>
      <c r="DA42" s="648"/>
      <c r="DB42" s="648"/>
      <c r="DC42" s="649"/>
      <c r="DD42" s="650">
        <v>57781</v>
      </c>
      <c r="DE42" s="645"/>
      <c r="DF42" s="645"/>
      <c r="DG42" s="645"/>
      <c r="DH42" s="645"/>
      <c r="DI42" s="645"/>
      <c r="DJ42" s="645"/>
      <c r="DK42" s="646"/>
      <c r="DL42" s="651"/>
      <c r="DM42" s="652"/>
      <c r="DN42" s="652"/>
      <c r="DO42" s="652"/>
      <c r="DP42" s="652"/>
      <c r="DQ42" s="652"/>
      <c r="DR42" s="652"/>
      <c r="DS42" s="652"/>
      <c r="DT42" s="652"/>
      <c r="DU42" s="652"/>
      <c r="DV42" s="653"/>
      <c r="DW42" s="636"/>
      <c r="DX42" s="637"/>
      <c r="DY42" s="637"/>
      <c r="DZ42" s="637"/>
      <c r="EA42" s="637"/>
      <c r="EB42" s="637"/>
      <c r="EC42" s="638"/>
    </row>
    <row r="43" spans="2:133" ht="11.25" customHeight="1" x14ac:dyDescent="0.15">
      <c r="B43" s="217" t="s">
        <v>352</v>
      </c>
      <c r="C43" s="207"/>
      <c r="D43" s="207"/>
      <c r="E43" s="207"/>
      <c r="F43" s="207"/>
      <c r="G43" s="207"/>
      <c r="H43" s="207"/>
      <c r="I43" s="207"/>
      <c r="J43" s="207"/>
      <c r="K43" s="207"/>
      <c r="L43" s="207"/>
      <c r="M43" s="207"/>
      <c r="N43" s="207"/>
      <c r="O43" s="207"/>
      <c r="P43" s="207"/>
      <c r="Q43" s="207"/>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CD43" s="639" t="s">
        <v>353</v>
      </c>
      <c r="CE43" s="640"/>
      <c r="CF43" s="640"/>
      <c r="CG43" s="640"/>
      <c r="CH43" s="640"/>
      <c r="CI43" s="640"/>
      <c r="CJ43" s="640"/>
      <c r="CK43" s="640"/>
      <c r="CL43" s="640"/>
      <c r="CM43" s="640"/>
      <c r="CN43" s="640"/>
      <c r="CO43" s="640"/>
      <c r="CP43" s="640"/>
      <c r="CQ43" s="641"/>
      <c r="CR43" s="642">
        <v>8375</v>
      </c>
      <c r="CS43" s="643"/>
      <c r="CT43" s="643"/>
      <c r="CU43" s="643"/>
      <c r="CV43" s="643"/>
      <c r="CW43" s="643"/>
      <c r="CX43" s="643"/>
      <c r="CY43" s="644"/>
      <c r="CZ43" s="647">
        <v>0.6</v>
      </c>
      <c r="DA43" s="676"/>
      <c r="DB43" s="676"/>
      <c r="DC43" s="677"/>
      <c r="DD43" s="650">
        <v>8375</v>
      </c>
      <c r="DE43" s="643"/>
      <c r="DF43" s="643"/>
      <c r="DG43" s="643"/>
      <c r="DH43" s="643"/>
      <c r="DI43" s="643"/>
      <c r="DJ43" s="643"/>
      <c r="DK43" s="644"/>
      <c r="DL43" s="651"/>
      <c r="DM43" s="652"/>
      <c r="DN43" s="652"/>
      <c r="DO43" s="652"/>
      <c r="DP43" s="652"/>
      <c r="DQ43" s="652"/>
      <c r="DR43" s="652"/>
      <c r="DS43" s="652"/>
      <c r="DT43" s="652"/>
      <c r="DU43" s="652"/>
      <c r="DV43" s="653"/>
      <c r="DW43" s="636"/>
      <c r="DX43" s="637"/>
      <c r="DY43" s="637"/>
      <c r="DZ43" s="637"/>
      <c r="EA43" s="637"/>
      <c r="EB43" s="637"/>
      <c r="EC43" s="638"/>
    </row>
    <row r="44" spans="2:133" ht="11.25" customHeight="1" x14ac:dyDescent="0.15">
      <c r="B44" s="218" t="s">
        <v>354</v>
      </c>
      <c r="CD44" s="670" t="s">
        <v>306</v>
      </c>
      <c r="CE44" s="671"/>
      <c r="CF44" s="639" t="s">
        <v>355</v>
      </c>
      <c r="CG44" s="640"/>
      <c r="CH44" s="640"/>
      <c r="CI44" s="640"/>
      <c r="CJ44" s="640"/>
      <c r="CK44" s="640"/>
      <c r="CL44" s="640"/>
      <c r="CM44" s="640"/>
      <c r="CN44" s="640"/>
      <c r="CO44" s="640"/>
      <c r="CP44" s="640"/>
      <c r="CQ44" s="641"/>
      <c r="CR44" s="642">
        <v>260114</v>
      </c>
      <c r="CS44" s="645"/>
      <c r="CT44" s="645"/>
      <c r="CU44" s="645"/>
      <c r="CV44" s="645"/>
      <c r="CW44" s="645"/>
      <c r="CX44" s="645"/>
      <c r="CY44" s="646"/>
      <c r="CZ44" s="647">
        <v>19.600000000000001</v>
      </c>
      <c r="DA44" s="648"/>
      <c r="DB44" s="648"/>
      <c r="DC44" s="649"/>
      <c r="DD44" s="650">
        <v>54823</v>
      </c>
      <c r="DE44" s="645"/>
      <c r="DF44" s="645"/>
      <c r="DG44" s="645"/>
      <c r="DH44" s="645"/>
      <c r="DI44" s="645"/>
      <c r="DJ44" s="645"/>
      <c r="DK44" s="646"/>
      <c r="DL44" s="651"/>
      <c r="DM44" s="652"/>
      <c r="DN44" s="652"/>
      <c r="DO44" s="652"/>
      <c r="DP44" s="652"/>
      <c r="DQ44" s="652"/>
      <c r="DR44" s="652"/>
      <c r="DS44" s="652"/>
      <c r="DT44" s="652"/>
      <c r="DU44" s="652"/>
      <c r="DV44" s="653"/>
      <c r="DW44" s="636"/>
      <c r="DX44" s="637"/>
      <c r="DY44" s="637"/>
      <c r="DZ44" s="637"/>
      <c r="EA44" s="637"/>
      <c r="EB44" s="637"/>
      <c r="EC44" s="638"/>
    </row>
    <row r="45" spans="2:133" ht="11.25" customHeight="1" x14ac:dyDescent="0.15">
      <c r="CD45" s="672"/>
      <c r="CE45" s="673"/>
      <c r="CF45" s="639" t="s">
        <v>356</v>
      </c>
      <c r="CG45" s="640"/>
      <c r="CH45" s="640"/>
      <c r="CI45" s="640"/>
      <c r="CJ45" s="640"/>
      <c r="CK45" s="640"/>
      <c r="CL45" s="640"/>
      <c r="CM45" s="640"/>
      <c r="CN45" s="640"/>
      <c r="CO45" s="640"/>
      <c r="CP45" s="640"/>
      <c r="CQ45" s="641"/>
      <c r="CR45" s="642">
        <v>111718</v>
      </c>
      <c r="CS45" s="643"/>
      <c r="CT45" s="643"/>
      <c r="CU45" s="643"/>
      <c r="CV45" s="643"/>
      <c r="CW45" s="643"/>
      <c r="CX45" s="643"/>
      <c r="CY45" s="644"/>
      <c r="CZ45" s="647">
        <v>8.4</v>
      </c>
      <c r="DA45" s="676"/>
      <c r="DB45" s="676"/>
      <c r="DC45" s="677"/>
      <c r="DD45" s="650">
        <v>7837</v>
      </c>
      <c r="DE45" s="643"/>
      <c r="DF45" s="643"/>
      <c r="DG45" s="643"/>
      <c r="DH45" s="643"/>
      <c r="DI45" s="643"/>
      <c r="DJ45" s="643"/>
      <c r="DK45" s="644"/>
      <c r="DL45" s="651"/>
      <c r="DM45" s="652"/>
      <c r="DN45" s="652"/>
      <c r="DO45" s="652"/>
      <c r="DP45" s="652"/>
      <c r="DQ45" s="652"/>
      <c r="DR45" s="652"/>
      <c r="DS45" s="652"/>
      <c r="DT45" s="652"/>
      <c r="DU45" s="652"/>
      <c r="DV45" s="653"/>
      <c r="DW45" s="636"/>
      <c r="DX45" s="637"/>
      <c r="DY45" s="637"/>
      <c r="DZ45" s="637"/>
      <c r="EA45" s="637"/>
      <c r="EB45" s="637"/>
      <c r="EC45" s="638"/>
    </row>
    <row r="46" spans="2:133" ht="11.25" customHeight="1" x14ac:dyDescent="0.15">
      <c r="CD46" s="672"/>
      <c r="CE46" s="673"/>
      <c r="CF46" s="639" t="s">
        <v>357</v>
      </c>
      <c r="CG46" s="640"/>
      <c r="CH46" s="640"/>
      <c r="CI46" s="640"/>
      <c r="CJ46" s="640"/>
      <c r="CK46" s="640"/>
      <c r="CL46" s="640"/>
      <c r="CM46" s="640"/>
      <c r="CN46" s="640"/>
      <c r="CO46" s="640"/>
      <c r="CP46" s="640"/>
      <c r="CQ46" s="641"/>
      <c r="CR46" s="642">
        <v>148396</v>
      </c>
      <c r="CS46" s="645"/>
      <c r="CT46" s="645"/>
      <c r="CU46" s="645"/>
      <c r="CV46" s="645"/>
      <c r="CW46" s="645"/>
      <c r="CX46" s="645"/>
      <c r="CY46" s="646"/>
      <c r="CZ46" s="647">
        <v>11.2</v>
      </c>
      <c r="DA46" s="648"/>
      <c r="DB46" s="648"/>
      <c r="DC46" s="649"/>
      <c r="DD46" s="650">
        <v>46986</v>
      </c>
      <c r="DE46" s="645"/>
      <c r="DF46" s="645"/>
      <c r="DG46" s="645"/>
      <c r="DH46" s="645"/>
      <c r="DI46" s="645"/>
      <c r="DJ46" s="645"/>
      <c r="DK46" s="646"/>
      <c r="DL46" s="651"/>
      <c r="DM46" s="652"/>
      <c r="DN46" s="652"/>
      <c r="DO46" s="652"/>
      <c r="DP46" s="652"/>
      <c r="DQ46" s="652"/>
      <c r="DR46" s="652"/>
      <c r="DS46" s="652"/>
      <c r="DT46" s="652"/>
      <c r="DU46" s="652"/>
      <c r="DV46" s="653"/>
      <c r="DW46" s="636"/>
      <c r="DX46" s="637"/>
      <c r="DY46" s="637"/>
      <c r="DZ46" s="637"/>
      <c r="EA46" s="637"/>
      <c r="EB46" s="637"/>
      <c r="EC46" s="638"/>
    </row>
    <row r="47" spans="2:133" ht="11.25" customHeight="1" x14ac:dyDescent="0.15">
      <c r="CD47" s="672"/>
      <c r="CE47" s="673"/>
      <c r="CF47" s="639" t="s">
        <v>358</v>
      </c>
      <c r="CG47" s="640"/>
      <c r="CH47" s="640"/>
      <c r="CI47" s="640"/>
      <c r="CJ47" s="640"/>
      <c r="CK47" s="640"/>
      <c r="CL47" s="640"/>
      <c r="CM47" s="640"/>
      <c r="CN47" s="640"/>
      <c r="CO47" s="640"/>
      <c r="CP47" s="640"/>
      <c r="CQ47" s="641"/>
      <c r="CR47" s="642">
        <v>27444</v>
      </c>
      <c r="CS47" s="643"/>
      <c r="CT47" s="643"/>
      <c r="CU47" s="643"/>
      <c r="CV47" s="643"/>
      <c r="CW47" s="643"/>
      <c r="CX47" s="643"/>
      <c r="CY47" s="644"/>
      <c r="CZ47" s="647">
        <v>2.1</v>
      </c>
      <c r="DA47" s="676"/>
      <c r="DB47" s="676"/>
      <c r="DC47" s="677"/>
      <c r="DD47" s="650">
        <v>2958</v>
      </c>
      <c r="DE47" s="643"/>
      <c r="DF47" s="643"/>
      <c r="DG47" s="643"/>
      <c r="DH47" s="643"/>
      <c r="DI47" s="643"/>
      <c r="DJ47" s="643"/>
      <c r="DK47" s="644"/>
      <c r="DL47" s="651"/>
      <c r="DM47" s="652"/>
      <c r="DN47" s="652"/>
      <c r="DO47" s="652"/>
      <c r="DP47" s="652"/>
      <c r="DQ47" s="652"/>
      <c r="DR47" s="652"/>
      <c r="DS47" s="652"/>
      <c r="DT47" s="652"/>
      <c r="DU47" s="652"/>
      <c r="DV47" s="653"/>
      <c r="DW47" s="636"/>
      <c r="DX47" s="637"/>
      <c r="DY47" s="637"/>
      <c r="DZ47" s="637"/>
      <c r="EA47" s="637"/>
      <c r="EB47" s="637"/>
      <c r="EC47" s="638"/>
    </row>
    <row r="48" spans="2:133" x14ac:dyDescent="0.15">
      <c r="CD48" s="674"/>
      <c r="CE48" s="675"/>
      <c r="CF48" s="639" t="s">
        <v>359</v>
      </c>
      <c r="CG48" s="640"/>
      <c r="CH48" s="640"/>
      <c r="CI48" s="640"/>
      <c r="CJ48" s="640"/>
      <c r="CK48" s="640"/>
      <c r="CL48" s="640"/>
      <c r="CM48" s="640"/>
      <c r="CN48" s="640"/>
      <c r="CO48" s="640"/>
      <c r="CP48" s="640"/>
      <c r="CQ48" s="641"/>
      <c r="CR48" s="642" t="s">
        <v>233</v>
      </c>
      <c r="CS48" s="645"/>
      <c r="CT48" s="645"/>
      <c r="CU48" s="645"/>
      <c r="CV48" s="645"/>
      <c r="CW48" s="645"/>
      <c r="CX48" s="645"/>
      <c r="CY48" s="646"/>
      <c r="CZ48" s="647" t="s">
        <v>172</v>
      </c>
      <c r="DA48" s="648"/>
      <c r="DB48" s="648"/>
      <c r="DC48" s="649"/>
      <c r="DD48" s="650" t="s">
        <v>233</v>
      </c>
      <c r="DE48" s="645"/>
      <c r="DF48" s="645"/>
      <c r="DG48" s="645"/>
      <c r="DH48" s="645"/>
      <c r="DI48" s="645"/>
      <c r="DJ48" s="645"/>
      <c r="DK48" s="646"/>
      <c r="DL48" s="651"/>
      <c r="DM48" s="652"/>
      <c r="DN48" s="652"/>
      <c r="DO48" s="652"/>
      <c r="DP48" s="652"/>
      <c r="DQ48" s="652"/>
      <c r="DR48" s="652"/>
      <c r="DS48" s="652"/>
      <c r="DT48" s="652"/>
      <c r="DU48" s="652"/>
      <c r="DV48" s="653"/>
      <c r="DW48" s="636"/>
      <c r="DX48" s="637"/>
      <c r="DY48" s="637"/>
      <c r="DZ48" s="637"/>
      <c r="EA48" s="637"/>
      <c r="EB48" s="637"/>
      <c r="EC48" s="638"/>
    </row>
    <row r="49" spans="82:133" ht="11.25" customHeight="1" x14ac:dyDescent="0.15">
      <c r="CD49" s="654" t="s">
        <v>360</v>
      </c>
      <c r="CE49" s="655"/>
      <c r="CF49" s="655"/>
      <c r="CG49" s="655"/>
      <c r="CH49" s="655"/>
      <c r="CI49" s="655"/>
      <c r="CJ49" s="655"/>
      <c r="CK49" s="655"/>
      <c r="CL49" s="655"/>
      <c r="CM49" s="655"/>
      <c r="CN49" s="655"/>
      <c r="CO49" s="655"/>
      <c r="CP49" s="655"/>
      <c r="CQ49" s="656"/>
      <c r="CR49" s="657">
        <v>1327054</v>
      </c>
      <c r="CS49" s="658"/>
      <c r="CT49" s="658"/>
      <c r="CU49" s="658"/>
      <c r="CV49" s="658"/>
      <c r="CW49" s="658"/>
      <c r="CX49" s="658"/>
      <c r="CY49" s="659"/>
      <c r="CZ49" s="660">
        <v>100</v>
      </c>
      <c r="DA49" s="661"/>
      <c r="DB49" s="661"/>
      <c r="DC49" s="662"/>
      <c r="DD49" s="663">
        <v>976688</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82:133" hidden="1" x14ac:dyDescent="0.15"/>
    <row r="51" spans="82:133" hidden="1" x14ac:dyDescent="0.15"/>
    <row r="52" spans="82:133" hidden="1" x14ac:dyDescent="0.15"/>
    <row r="53" spans="82:133" hidden="1" x14ac:dyDescent="0.15"/>
  </sheetData>
  <sheetProtection algorithmName="SHA-512" hashValue="FtM9/wNbW/uuq+ZKxaU4rJMidb2sNSM0mjlwH5m9WuffOTRdsRCqHaklZRsq2mTr2IfwsOUnqGwKq69Uk7bPTg==" saltValue="5uzD4yOJSzHLMU5Ty1yTe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7" customWidth="1"/>
    <col min="131" max="131" width="1.625" style="267" customWidth="1"/>
    <col min="132" max="16384" width="9" style="267" hidden="1"/>
  </cols>
  <sheetData>
    <row r="1" spans="1:131" s="225" customFormat="1" ht="11.25" customHeight="1" thickBot="1" x14ac:dyDescent="0.2">
      <c r="A1" s="220"/>
      <c r="B1" s="220"/>
      <c r="C1" s="220"/>
      <c r="D1" s="220"/>
      <c r="E1" s="220"/>
      <c r="F1" s="220"/>
      <c r="G1" s="220"/>
      <c r="H1" s="220"/>
      <c r="I1" s="220"/>
      <c r="J1" s="220"/>
      <c r="K1" s="220"/>
      <c r="L1" s="220"/>
      <c r="M1" s="220"/>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2"/>
      <c r="DQ1" s="223"/>
      <c r="DR1" s="223"/>
      <c r="DS1" s="223"/>
      <c r="DT1" s="223"/>
      <c r="DU1" s="223"/>
      <c r="DV1" s="223"/>
      <c r="DW1" s="223"/>
      <c r="DX1" s="223"/>
      <c r="DY1" s="223"/>
      <c r="DZ1" s="223"/>
      <c r="EA1" s="224"/>
    </row>
    <row r="2" spans="1:131" s="229" customFormat="1" ht="26.25" customHeight="1" thickBot="1" x14ac:dyDescent="0.2">
      <c r="A2" s="226" t="s">
        <v>361</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180" t="s">
        <v>362</v>
      </c>
      <c r="DK2" s="1181"/>
      <c r="DL2" s="1181"/>
      <c r="DM2" s="1181"/>
      <c r="DN2" s="1181"/>
      <c r="DO2" s="1182"/>
      <c r="DP2" s="227"/>
      <c r="DQ2" s="1180" t="s">
        <v>363</v>
      </c>
      <c r="DR2" s="1181"/>
      <c r="DS2" s="1181"/>
      <c r="DT2" s="1181"/>
      <c r="DU2" s="1181"/>
      <c r="DV2" s="1181"/>
      <c r="DW2" s="1181"/>
      <c r="DX2" s="1181"/>
      <c r="DY2" s="1181"/>
      <c r="DZ2" s="1182"/>
      <c r="EA2" s="228"/>
    </row>
    <row r="3" spans="1:131" s="225" customFormat="1" ht="11.25" customHeight="1" x14ac:dyDescent="0.15">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4"/>
    </row>
    <row r="4" spans="1:131" s="233" customFormat="1" ht="26.25" customHeight="1" thickBot="1" x14ac:dyDescent="0.2">
      <c r="A4" s="1133" t="s">
        <v>364</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0"/>
      <c r="BA4" s="230"/>
      <c r="BB4" s="230"/>
      <c r="BC4" s="230"/>
      <c r="BD4" s="230"/>
      <c r="BE4" s="231"/>
      <c r="BF4" s="231"/>
      <c r="BG4" s="231"/>
      <c r="BH4" s="231"/>
      <c r="BI4" s="231"/>
      <c r="BJ4" s="231"/>
      <c r="BK4" s="231"/>
      <c r="BL4" s="231"/>
      <c r="BM4" s="231"/>
      <c r="BN4" s="231"/>
      <c r="BO4" s="231"/>
      <c r="BP4" s="231"/>
      <c r="BQ4" s="230" t="s">
        <v>365</v>
      </c>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2"/>
    </row>
    <row r="5" spans="1:131" s="233" customFormat="1" ht="26.25" customHeight="1" x14ac:dyDescent="0.15">
      <c r="A5" s="1065" t="s">
        <v>366</v>
      </c>
      <c r="B5" s="1066"/>
      <c r="C5" s="1066"/>
      <c r="D5" s="1066"/>
      <c r="E5" s="1066"/>
      <c r="F5" s="1066"/>
      <c r="G5" s="1066"/>
      <c r="H5" s="1066"/>
      <c r="I5" s="1066"/>
      <c r="J5" s="1066"/>
      <c r="K5" s="1066"/>
      <c r="L5" s="1066"/>
      <c r="M5" s="1066"/>
      <c r="N5" s="1066"/>
      <c r="O5" s="1066"/>
      <c r="P5" s="1067"/>
      <c r="Q5" s="1071" t="s">
        <v>367</v>
      </c>
      <c r="R5" s="1072"/>
      <c r="S5" s="1072"/>
      <c r="T5" s="1072"/>
      <c r="U5" s="1073"/>
      <c r="V5" s="1071" t="s">
        <v>368</v>
      </c>
      <c r="W5" s="1072"/>
      <c r="X5" s="1072"/>
      <c r="Y5" s="1072"/>
      <c r="Z5" s="1073"/>
      <c r="AA5" s="1071" t="s">
        <v>369</v>
      </c>
      <c r="AB5" s="1072"/>
      <c r="AC5" s="1072"/>
      <c r="AD5" s="1072"/>
      <c r="AE5" s="1072"/>
      <c r="AF5" s="1183" t="s">
        <v>370</v>
      </c>
      <c r="AG5" s="1072"/>
      <c r="AH5" s="1072"/>
      <c r="AI5" s="1072"/>
      <c r="AJ5" s="1087"/>
      <c r="AK5" s="1072" t="s">
        <v>371</v>
      </c>
      <c r="AL5" s="1072"/>
      <c r="AM5" s="1072"/>
      <c r="AN5" s="1072"/>
      <c r="AO5" s="1073"/>
      <c r="AP5" s="1071" t="s">
        <v>372</v>
      </c>
      <c r="AQ5" s="1072"/>
      <c r="AR5" s="1072"/>
      <c r="AS5" s="1072"/>
      <c r="AT5" s="1073"/>
      <c r="AU5" s="1071" t="s">
        <v>373</v>
      </c>
      <c r="AV5" s="1072"/>
      <c r="AW5" s="1072"/>
      <c r="AX5" s="1072"/>
      <c r="AY5" s="1087"/>
      <c r="AZ5" s="234"/>
      <c r="BA5" s="234"/>
      <c r="BB5" s="234"/>
      <c r="BC5" s="234"/>
      <c r="BD5" s="234"/>
      <c r="BE5" s="235"/>
      <c r="BF5" s="235"/>
      <c r="BG5" s="235"/>
      <c r="BH5" s="235"/>
      <c r="BI5" s="235"/>
      <c r="BJ5" s="235"/>
      <c r="BK5" s="235"/>
      <c r="BL5" s="235"/>
      <c r="BM5" s="235"/>
      <c r="BN5" s="235"/>
      <c r="BO5" s="235"/>
      <c r="BP5" s="235"/>
      <c r="BQ5" s="1065" t="s">
        <v>374</v>
      </c>
      <c r="BR5" s="1066"/>
      <c r="BS5" s="1066"/>
      <c r="BT5" s="1066"/>
      <c r="BU5" s="1066"/>
      <c r="BV5" s="1066"/>
      <c r="BW5" s="1066"/>
      <c r="BX5" s="1066"/>
      <c r="BY5" s="1066"/>
      <c r="BZ5" s="1066"/>
      <c r="CA5" s="1066"/>
      <c r="CB5" s="1066"/>
      <c r="CC5" s="1066"/>
      <c r="CD5" s="1066"/>
      <c r="CE5" s="1066"/>
      <c r="CF5" s="1066"/>
      <c r="CG5" s="1067"/>
      <c r="CH5" s="1071" t="s">
        <v>375</v>
      </c>
      <c r="CI5" s="1072"/>
      <c r="CJ5" s="1072"/>
      <c r="CK5" s="1072"/>
      <c r="CL5" s="1073"/>
      <c r="CM5" s="1071" t="s">
        <v>376</v>
      </c>
      <c r="CN5" s="1072"/>
      <c r="CO5" s="1072"/>
      <c r="CP5" s="1072"/>
      <c r="CQ5" s="1073"/>
      <c r="CR5" s="1071" t="s">
        <v>377</v>
      </c>
      <c r="CS5" s="1072"/>
      <c r="CT5" s="1072"/>
      <c r="CU5" s="1072"/>
      <c r="CV5" s="1073"/>
      <c r="CW5" s="1071" t="s">
        <v>378</v>
      </c>
      <c r="CX5" s="1072"/>
      <c r="CY5" s="1072"/>
      <c r="CZ5" s="1072"/>
      <c r="DA5" s="1073"/>
      <c r="DB5" s="1071" t="s">
        <v>379</v>
      </c>
      <c r="DC5" s="1072"/>
      <c r="DD5" s="1072"/>
      <c r="DE5" s="1072"/>
      <c r="DF5" s="1073"/>
      <c r="DG5" s="1168" t="s">
        <v>380</v>
      </c>
      <c r="DH5" s="1169"/>
      <c r="DI5" s="1169"/>
      <c r="DJ5" s="1169"/>
      <c r="DK5" s="1170"/>
      <c r="DL5" s="1168" t="s">
        <v>381</v>
      </c>
      <c r="DM5" s="1169"/>
      <c r="DN5" s="1169"/>
      <c r="DO5" s="1169"/>
      <c r="DP5" s="1170"/>
      <c r="DQ5" s="1071" t="s">
        <v>382</v>
      </c>
      <c r="DR5" s="1072"/>
      <c r="DS5" s="1072"/>
      <c r="DT5" s="1072"/>
      <c r="DU5" s="1073"/>
      <c r="DV5" s="1071" t="s">
        <v>373</v>
      </c>
      <c r="DW5" s="1072"/>
      <c r="DX5" s="1072"/>
      <c r="DY5" s="1072"/>
      <c r="DZ5" s="1087"/>
      <c r="EA5" s="232"/>
    </row>
    <row r="6" spans="1:131" s="233" customFormat="1" ht="26.25" customHeight="1" thickBot="1" x14ac:dyDescent="0.2">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0"/>
      <c r="BA6" s="230"/>
      <c r="BB6" s="230"/>
      <c r="BC6" s="230"/>
      <c r="BD6" s="230"/>
      <c r="BE6" s="231"/>
      <c r="BF6" s="231"/>
      <c r="BG6" s="231"/>
      <c r="BH6" s="231"/>
      <c r="BI6" s="231"/>
      <c r="BJ6" s="231"/>
      <c r="BK6" s="231"/>
      <c r="BL6" s="231"/>
      <c r="BM6" s="231"/>
      <c r="BN6" s="231"/>
      <c r="BO6" s="231"/>
      <c r="BP6" s="231"/>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2"/>
    </row>
    <row r="7" spans="1:131" s="233" customFormat="1" ht="26.25" customHeight="1" thickTop="1" x14ac:dyDescent="0.15">
      <c r="A7" s="236">
        <v>1</v>
      </c>
      <c r="B7" s="1120" t="s">
        <v>383</v>
      </c>
      <c r="C7" s="1121"/>
      <c r="D7" s="1121"/>
      <c r="E7" s="1121"/>
      <c r="F7" s="1121"/>
      <c r="G7" s="1121"/>
      <c r="H7" s="1121"/>
      <c r="I7" s="1121"/>
      <c r="J7" s="1121"/>
      <c r="K7" s="1121"/>
      <c r="L7" s="1121"/>
      <c r="M7" s="1121"/>
      <c r="N7" s="1121"/>
      <c r="O7" s="1121"/>
      <c r="P7" s="1122"/>
      <c r="Q7" s="1174">
        <v>1387</v>
      </c>
      <c r="R7" s="1175"/>
      <c r="S7" s="1175"/>
      <c r="T7" s="1175"/>
      <c r="U7" s="1175"/>
      <c r="V7" s="1175">
        <v>1327</v>
      </c>
      <c r="W7" s="1175"/>
      <c r="X7" s="1175"/>
      <c r="Y7" s="1175"/>
      <c r="Z7" s="1175"/>
      <c r="AA7" s="1175">
        <v>59</v>
      </c>
      <c r="AB7" s="1175"/>
      <c r="AC7" s="1175"/>
      <c r="AD7" s="1175"/>
      <c r="AE7" s="1176"/>
      <c r="AF7" s="1177">
        <v>49</v>
      </c>
      <c r="AG7" s="1178"/>
      <c r="AH7" s="1178"/>
      <c r="AI7" s="1178"/>
      <c r="AJ7" s="1179"/>
      <c r="AK7" s="1161" t="s">
        <v>576</v>
      </c>
      <c r="AL7" s="1162"/>
      <c r="AM7" s="1162"/>
      <c r="AN7" s="1162"/>
      <c r="AO7" s="1162"/>
      <c r="AP7" s="1162">
        <v>1221</v>
      </c>
      <c r="AQ7" s="1162"/>
      <c r="AR7" s="1162"/>
      <c r="AS7" s="1162"/>
      <c r="AT7" s="1162"/>
      <c r="AU7" s="1163"/>
      <c r="AV7" s="1163"/>
      <c r="AW7" s="1163"/>
      <c r="AX7" s="1163"/>
      <c r="AY7" s="1164"/>
      <c r="AZ7" s="230"/>
      <c r="BA7" s="230"/>
      <c r="BB7" s="230"/>
      <c r="BC7" s="230"/>
      <c r="BD7" s="230"/>
      <c r="BE7" s="231"/>
      <c r="BF7" s="231"/>
      <c r="BG7" s="231"/>
      <c r="BH7" s="231"/>
      <c r="BI7" s="231"/>
      <c r="BJ7" s="231"/>
      <c r="BK7" s="231"/>
      <c r="BL7" s="231"/>
      <c r="BM7" s="231"/>
      <c r="BN7" s="231"/>
      <c r="BO7" s="231"/>
      <c r="BP7" s="231"/>
      <c r="BQ7" s="237">
        <v>1</v>
      </c>
      <c r="BR7" s="238"/>
      <c r="BS7" s="1165" t="s">
        <v>570</v>
      </c>
      <c r="BT7" s="1166"/>
      <c r="BU7" s="1166"/>
      <c r="BV7" s="1166"/>
      <c r="BW7" s="1166"/>
      <c r="BX7" s="1166"/>
      <c r="BY7" s="1166"/>
      <c r="BZ7" s="1166"/>
      <c r="CA7" s="1166"/>
      <c r="CB7" s="1166"/>
      <c r="CC7" s="1166"/>
      <c r="CD7" s="1166"/>
      <c r="CE7" s="1166"/>
      <c r="CF7" s="1166"/>
      <c r="CG7" s="1167"/>
      <c r="CH7" s="1158">
        <v>25</v>
      </c>
      <c r="CI7" s="1159"/>
      <c r="CJ7" s="1159"/>
      <c r="CK7" s="1159"/>
      <c r="CL7" s="1160"/>
      <c r="CM7" s="1158">
        <v>76</v>
      </c>
      <c r="CN7" s="1159"/>
      <c r="CO7" s="1159"/>
      <c r="CP7" s="1159"/>
      <c r="CQ7" s="1160"/>
      <c r="CR7" s="1158">
        <v>30</v>
      </c>
      <c r="CS7" s="1159"/>
      <c r="CT7" s="1159"/>
      <c r="CU7" s="1159"/>
      <c r="CV7" s="1160"/>
      <c r="CW7" s="1158">
        <v>2</v>
      </c>
      <c r="CX7" s="1159"/>
      <c r="CY7" s="1159"/>
      <c r="CZ7" s="1159"/>
      <c r="DA7" s="1160"/>
      <c r="DB7" s="1158" t="s">
        <v>577</v>
      </c>
      <c r="DC7" s="1159"/>
      <c r="DD7" s="1159"/>
      <c r="DE7" s="1159"/>
      <c r="DF7" s="1160"/>
      <c r="DG7" s="1158" t="s">
        <v>577</v>
      </c>
      <c r="DH7" s="1159"/>
      <c r="DI7" s="1159"/>
      <c r="DJ7" s="1159"/>
      <c r="DK7" s="1160"/>
      <c r="DL7" s="1158" t="s">
        <v>577</v>
      </c>
      <c r="DM7" s="1159"/>
      <c r="DN7" s="1159"/>
      <c r="DO7" s="1159"/>
      <c r="DP7" s="1160"/>
      <c r="DQ7" s="1158"/>
      <c r="DR7" s="1159"/>
      <c r="DS7" s="1159"/>
      <c r="DT7" s="1159"/>
      <c r="DU7" s="1160"/>
      <c r="DV7" s="1185"/>
      <c r="DW7" s="1186"/>
      <c r="DX7" s="1186"/>
      <c r="DY7" s="1186"/>
      <c r="DZ7" s="1187"/>
      <c r="EA7" s="232"/>
    </row>
    <row r="8" spans="1:131" s="233" customFormat="1" ht="26.25" customHeight="1" x14ac:dyDescent="0.15">
      <c r="A8" s="239">
        <v>2</v>
      </c>
      <c r="B8" s="1107"/>
      <c r="C8" s="1108"/>
      <c r="D8" s="1108"/>
      <c r="E8" s="1108"/>
      <c r="F8" s="1108"/>
      <c r="G8" s="1108"/>
      <c r="H8" s="1108"/>
      <c r="I8" s="1108"/>
      <c r="J8" s="1108"/>
      <c r="K8" s="1108"/>
      <c r="L8" s="1108"/>
      <c r="M8" s="1108"/>
      <c r="N8" s="1108"/>
      <c r="O8" s="1108"/>
      <c r="P8" s="1109"/>
      <c r="Q8" s="1113"/>
      <c r="R8" s="1114"/>
      <c r="S8" s="1114"/>
      <c r="T8" s="1114"/>
      <c r="U8" s="1114"/>
      <c r="V8" s="1114"/>
      <c r="W8" s="1114"/>
      <c r="X8" s="1114"/>
      <c r="Y8" s="1114"/>
      <c r="Z8" s="1114"/>
      <c r="AA8" s="1114"/>
      <c r="AB8" s="1114"/>
      <c r="AC8" s="1114"/>
      <c r="AD8" s="1114"/>
      <c r="AE8" s="1115"/>
      <c r="AF8" s="1089"/>
      <c r="AG8" s="1090"/>
      <c r="AH8" s="1090"/>
      <c r="AI8" s="1090"/>
      <c r="AJ8" s="1091"/>
      <c r="AK8" s="1156"/>
      <c r="AL8" s="1157"/>
      <c r="AM8" s="1157"/>
      <c r="AN8" s="1157"/>
      <c r="AO8" s="1157"/>
      <c r="AP8" s="1157"/>
      <c r="AQ8" s="1157"/>
      <c r="AR8" s="1157"/>
      <c r="AS8" s="1157"/>
      <c r="AT8" s="1157"/>
      <c r="AU8" s="1154"/>
      <c r="AV8" s="1154"/>
      <c r="AW8" s="1154"/>
      <c r="AX8" s="1154"/>
      <c r="AY8" s="1155"/>
      <c r="AZ8" s="230"/>
      <c r="BA8" s="230"/>
      <c r="BB8" s="230"/>
      <c r="BC8" s="230"/>
      <c r="BD8" s="230"/>
      <c r="BE8" s="231"/>
      <c r="BF8" s="231"/>
      <c r="BG8" s="231"/>
      <c r="BH8" s="231"/>
      <c r="BI8" s="231"/>
      <c r="BJ8" s="231"/>
      <c r="BK8" s="231"/>
      <c r="BL8" s="231"/>
      <c r="BM8" s="231"/>
      <c r="BN8" s="231"/>
      <c r="BO8" s="231"/>
      <c r="BP8" s="231"/>
      <c r="BQ8" s="240">
        <v>2</v>
      </c>
      <c r="BR8" s="241"/>
      <c r="BS8" s="1084"/>
      <c r="BT8" s="1085"/>
      <c r="BU8" s="1085"/>
      <c r="BV8" s="1085"/>
      <c r="BW8" s="1085"/>
      <c r="BX8" s="1085"/>
      <c r="BY8" s="1085"/>
      <c r="BZ8" s="1085"/>
      <c r="CA8" s="1085"/>
      <c r="CB8" s="1085"/>
      <c r="CC8" s="1085"/>
      <c r="CD8" s="1085"/>
      <c r="CE8" s="1085"/>
      <c r="CF8" s="1085"/>
      <c r="CG8" s="1086"/>
      <c r="CH8" s="1059"/>
      <c r="CI8" s="1060"/>
      <c r="CJ8" s="1060"/>
      <c r="CK8" s="1060"/>
      <c r="CL8" s="1061"/>
      <c r="CM8" s="1059"/>
      <c r="CN8" s="1060"/>
      <c r="CO8" s="1060"/>
      <c r="CP8" s="1060"/>
      <c r="CQ8" s="1061"/>
      <c r="CR8" s="1059"/>
      <c r="CS8" s="1060"/>
      <c r="CT8" s="1060"/>
      <c r="CU8" s="1060"/>
      <c r="CV8" s="1061"/>
      <c r="CW8" s="1059"/>
      <c r="CX8" s="1060"/>
      <c r="CY8" s="1060"/>
      <c r="CZ8" s="1060"/>
      <c r="DA8" s="1061"/>
      <c r="DB8" s="1059"/>
      <c r="DC8" s="1060"/>
      <c r="DD8" s="1060"/>
      <c r="DE8" s="1060"/>
      <c r="DF8" s="1061"/>
      <c r="DG8" s="1059"/>
      <c r="DH8" s="1060"/>
      <c r="DI8" s="1060"/>
      <c r="DJ8" s="1060"/>
      <c r="DK8" s="1061"/>
      <c r="DL8" s="1059"/>
      <c r="DM8" s="1060"/>
      <c r="DN8" s="1060"/>
      <c r="DO8" s="1060"/>
      <c r="DP8" s="1061"/>
      <c r="DQ8" s="1059"/>
      <c r="DR8" s="1060"/>
      <c r="DS8" s="1060"/>
      <c r="DT8" s="1060"/>
      <c r="DU8" s="1061"/>
      <c r="DV8" s="1062"/>
      <c r="DW8" s="1063"/>
      <c r="DX8" s="1063"/>
      <c r="DY8" s="1063"/>
      <c r="DZ8" s="1064"/>
      <c r="EA8" s="232"/>
    </row>
    <row r="9" spans="1:131" s="233" customFormat="1" ht="26.25" customHeight="1" x14ac:dyDescent="0.15">
      <c r="A9" s="239">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0"/>
      <c r="BA9" s="230"/>
      <c r="BB9" s="230"/>
      <c r="BC9" s="230"/>
      <c r="BD9" s="230"/>
      <c r="BE9" s="231"/>
      <c r="BF9" s="231"/>
      <c r="BG9" s="231"/>
      <c r="BH9" s="231"/>
      <c r="BI9" s="231"/>
      <c r="BJ9" s="231"/>
      <c r="BK9" s="231"/>
      <c r="BL9" s="231"/>
      <c r="BM9" s="231"/>
      <c r="BN9" s="231"/>
      <c r="BO9" s="231"/>
      <c r="BP9" s="231"/>
      <c r="BQ9" s="240">
        <v>3</v>
      </c>
      <c r="BR9" s="241"/>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2"/>
    </row>
    <row r="10" spans="1:131" s="233" customFormat="1" ht="26.25" customHeight="1" x14ac:dyDescent="0.15">
      <c r="A10" s="239">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0"/>
      <c r="BA10" s="230"/>
      <c r="BB10" s="230"/>
      <c r="BC10" s="230"/>
      <c r="BD10" s="230"/>
      <c r="BE10" s="231"/>
      <c r="BF10" s="231"/>
      <c r="BG10" s="231"/>
      <c r="BH10" s="231"/>
      <c r="BI10" s="231"/>
      <c r="BJ10" s="231"/>
      <c r="BK10" s="231"/>
      <c r="BL10" s="231"/>
      <c r="BM10" s="231"/>
      <c r="BN10" s="231"/>
      <c r="BO10" s="231"/>
      <c r="BP10" s="231"/>
      <c r="BQ10" s="240">
        <v>4</v>
      </c>
      <c r="BR10" s="241"/>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2"/>
    </row>
    <row r="11" spans="1:131" s="233" customFormat="1" ht="26.25" customHeight="1" x14ac:dyDescent="0.15">
      <c r="A11" s="239">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0"/>
      <c r="BA11" s="230"/>
      <c r="BB11" s="230"/>
      <c r="BC11" s="230"/>
      <c r="BD11" s="230"/>
      <c r="BE11" s="231"/>
      <c r="BF11" s="231"/>
      <c r="BG11" s="231"/>
      <c r="BH11" s="231"/>
      <c r="BI11" s="231"/>
      <c r="BJ11" s="231"/>
      <c r="BK11" s="231"/>
      <c r="BL11" s="231"/>
      <c r="BM11" s="231"/>
      <c r="BN11" s="231"/>
      <c r="BO11" s="231"/>
      <c r="BP11" s="231"/>
      <c r="BQ11" s="240">
        <v>5</v>
      </c>
      <c r="BR11" s="241"/>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2"/>
    </row>
    <row r="12" spans="1:131" s="233" customFormat="1" ht="26.25" customHeight="1" x14ac:dyDescent="0.15">
      <c r="A12" s="239">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0"/>
      <c r="BA12" s="230"/>
      <c r="BB12" s="230"/>
      <c r="BC12" s="230"/>
      <c r="BD12" s="230"/>
      <c r="BE12" s="231"/>
      <c r="BF12" s="231"/>
      <c r="BG12" s="231"/>
      <c r="BH12" s="231"/>
      <c r="BI12" s="231"/>
      <c r="BJ12" s="231"/>
      <c r="BK12" s="231"/>
      <c r="BL12" s="231"/>
      <c r="BM12" s="231"/>
      <c r="BN12" s="231"/>
      <c r="BO12" s="231"/>
      <c r="BP12" s="231"/>
      <c r="BQ12" s="240">
        <v>6</v>
      </c>
      <c r="BR12" s="241"/>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2"/>
    </row>
    <row r="13" spans="1:131" s="233" customFormat="1" ht="26.25" customHeight="1" x14ac:dyDescent="0.15">
      <c r="A13" s="239">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0"/>
      <c r="BA13" s="230"/>
      <c r="BB13" s="230"/>
      <c r="BC13" s="230"/>
      <c r="BD13" s="230"/>
      <c r="BE13" s="231"/>
      <c r="BF13" s="231"/>
      <c r="BG13" s="231"/>
      <c r="BH13" s="231"/>
      <c r="BI13" s="231"/>
      <c r="BJ13" s="231"/>
      <c r="BK13" s="231"/>
      <c r="BL13" s="231"/>
      <c r="BM13" s="231"/>
      <c r="BN13" s="231"/>
      <c r="BO13" s="231"/>
      <c r="BP13" s="231"/>
      <c r="BQ13" s="240">
        <v>7</v>
      </c>
      <c r="BR13" s="241"/>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2"/>
    </row>
    <row r="14" spans="1:131" s="233" customFormat="1" ht="26.25" customHeight="1" x14ac:dyDescent="0.15">
      <c r="A14" s="239">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0"/>
      <c r="BA14" s="230"/>
      <c r="BB14" s="230"/>
      <c r="BC14" s="230"/>
      <c r="BD14" s="230"/>
      <c r="BE14" s="231"/>
      <c r="BF14" s="231"/>
      <c r="BG14" s="231"/>
      <c r="BH14" s="231"/>
      <c r="BI14" s="231"/>
      <c r="BJ14" s="231"/>
      <c r="BK14" s="231"/>
      <c r="BL14" s="231"/>
      <c r="BM14" s="231"/>
      <c r="BN14" s="231"/>
      <c r="BO14" s="231"/>
      <c r="BP14" s="231"/>
      <c r="BQ14" s="240">
        <v>8</v>
      </c>
      <c r="BR14" s="241"/>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2"/>
    </row>
    <row r="15" spans="1:131" s="233" customFormat="1" ht="26.25" customHeight="1" x14ac:dyDescent="0.15">
      <c r="A15" s="239">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0"/>
      <c r="BA15" s="230"/>
      <c r="BB15" s="230"/>
      <c r="BC15" s="230"/>
      <c r="BD15" s="230"/>
      <c r="BE15" s="231"/>
      <c r="BF15" s="231"/>
      <c r="BG15" s="231"/>
      <c r="BH15" s="231"/>
      <c r="BI15" s="231"/>
      <c r="BJ15" s="231"/>
      <c r="BK15" s="231"/>
      <c r="BL15" s="231"/>
      <c r="BM15" s="231"/>
      <c r="BN15" s="231"/>
      <c r="BO15" s="231"/>
      <c r="BP15" s="231"/>
      <c r="BQ15" s="240">
        <v>9</v>
      </c>
      <c r="BR15" s="241"/>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2"/>
    </row>
    <row r="16" spans="1:131" s="233" customFormat="1" ht="26.25" customHeight="1" x14ac:dyDescent="0.15">
      <c r="A16" s="239">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0"/>
      <c r="BA16" s="230"/>
      <c r="BB16" s="230"/>
      <c r="BC16" s="230"/>
      <c r="BD16" s="230"/>
      <c r="BE16" s="231"/>
      <c r="BF16" s="231"/>
      <c r="BG16" s="231"/>
      <c r="BH16" s="231"/>
      <c r="BI16" s="231"/>
      <c r="BJ16" s="231"/>
      <c r="BK16" s="231"/>
      <c r="BL16" s="231"/>
      <c r="BM16" s="231"/>
      <c r="BN16" s="231"/>
      <c r="BO16" s="231"/>
      <c r="BP16" s="231"/>
      <c r="BQ16" s="240">
        <v>10</v>
      </c>
      <c r="BR16" s="241"/>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2"/>
    </row>
    <row r="17" spans="1:131" s="233" customFormat="1" ht="26.25" customHeight="1" x14ac:dyDescent="0.15">
      <c r="A17" s="239">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0"/>
      <c r="BA17" s="230"/>
      <c r="BB17" s="230"/>
      <c r="BC17" s="230"/>
      <c r="BD17" s="230"/>
      <c r="BE17" s="231"/>
      <c r="BF17" s="231"/>
      <c r="BG17" s="231"/>
      <c r="BH17" s="231"/>
      <c r="BI17" s="231"/>
      <c r="BJ17" s="231"/>
      <c r="BK17" s="231"/>
      <c r="BL17" s="231"/>
      <c r="BM17" s="231"/>
      <c r="BN17" s="231"/>
      <c r="BO17" s="231"/>
      <c r="BP17" s="231"/>
      <c r="BQ17" s="240">
        <v>11</v>
      </c>
      <c r="BR17" s="241"/>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2"/>
    </row>
    <row r="18" spans="1:131" s="233" customFormat="1" ht="26.25" customHeight="1" x14ac:dyDescent="0.15">
      <c r="A18" s="239">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0"/>
      <c r="BA18" s="230"/>
      <c r="BB18" s="230"/>
      <c r="BC18" s="230"/>
      <c r="BD18" s="230"/>
      <c r="BE18" s="231"/>
      <c r="BF18" s="231"/>
      <c r="BG18" s="231"/>
      <c r="BH18" s="231"/>
      <c r="BI18" s="231"/>
      <c r="BJ18" s="231"/>
      <c r="BK18" s="231"/>
      <c r="BL18" s="231"/>
      <c r="BM18" s="231"/>
      <c r="BN18" s="231"/>
      <c r="BO18" s="231"/>
      <c r="BP18" s="231"/>
      <c r="BQ18" s="240">
        <v>12</v>
      </c>
      <c r="BR18" s="241"/>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2"/>
    </row>
    <row r="19" spans="1:131" s="233" customFormat="1" ht="26.25" customHeight="1" x14ac:dyDescent="0.15">
      <c r="A19" s="239">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0"/>
      <c r="BA19" s="230"/>
      <c r="BB19" s="230"/>
      <c r="BC19" s="230"/>
      <c r="BD19" s="230"/>
      <c r="BE19" s="231"/>
      <c r="BF19" s="231"/>
      <c r="BG19" s="231"/>
      <c r="BH19" s="231"/>
      <c r="BI19" s="231"/>
      <c r="BJ19" s="231"/>
      <c r="BK19" s="231"/>
      <c r="BL19" s="231"/>
      <c r="BM19" s="231"/>
      <c r="BN19" s="231"/>
      <c r="BO19" s="231"/>
      <c r="BP19" s="231"/>
      <c r="BQ19" s="240">
        <v>13</v>
      </c>
      <c r="BR19" s="241"/>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2"/>
    </row>
    <row r="20" spans="1:131" s="233" customFormat="1" ht="26.25" customHeight="1" x14ac:dyDescent="0.15">
      <c r="A20" s="239">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0"/>
      <c r="BA20" s="230"/>
      <c r="BB20" s="230"/>
      <c r="BC20" s="230"/>
      <c r="BD20" s="230"/>
      <c r="BE20" s="231"/>
      <c r="BF20" s="231"/>
      <c r="BG20" s="231"/>
      <c r="BH20" s="231"/>
      <c r="BI20" s="231"/>
      <c r="BJ20" s="231"/>
      <c r="BK20" s="231"/>
      <c r="BL20" s="231"/>
      <c r="BM20" s="231"/>
      <c r="BN20" s="231"/>
      <c r="BO20" s="231"/>
      <c r="BP20" s="231"/>
      <c r="BQ20" s="240">
        <v>14</v>
      </c>
      <c r="BR20" s="241"/>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2"/>
    </row>
    <row r="21" spans="1:131" s="233" customFormat="1" ht="26.25" customHeight="1" thickBot="1" x14ac:dyDescent="0.2">
      <c r="A21" s="239">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0"/>
      <c r="BA21" s="230"/>
      <c r="BB21" s="230"/>
      <c r="BC21" s="230"/>
      <c r="BD21" s="230"/>
      <c r="BE21" s="231"/>
      <c r="BF21" s="231"/>
      <c r="BG21" s="231"/>
      <c r="BH21" s="231"/>
      <c r="BI21" s="231"/>
      <c r="BJ21" s="231"/>
      <c r="BK21" s="231"/>
      <c r="BL21" s="231"/>
      <c r="BM21" s="231"/>
      <c r="BN21" s="231"/>
      <c r="BO21" s="231"/>
      <c r="BP21" s="231"/>
      <c r="BQ21" s="240">
        <v>15</v>
      </c>
      <c r="BR21" s="241"/>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2"/>
    </row>
    <row r="22" spans="1:131" s="233" customFormat="1" ht="26.25" customHeight="1" x14ac:dyDescent="0.15">
      <c r="A22" s="239">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384</v>
      </c>
      <c r="BA22" s="1105"/>
      <c r="BB22" s="1105"/>
      <c r="BC22" s="1105"/>
      <c r="BD22" s="1106"/>
      <c r="BE22" s="231"/>
      <c r="BF22" s="231"/>
      <c r="BG22" s="231"/>
      <c r="BH22" s="231"/>
      <c r="BI22" s="231"/>
      <c r="BJ22" s="231"/>
      <c r="BK22" s="231"/>
      <c r="BL22" s="231"/>
      <c r="BM22" s="231"/>
      <c r="BN22" s="231"/>
      <c r="BO22" s="231"/>
      <c r="BP22" s="231"/>
      <c r="BQ22" s="240">
        <v>16</v>
      </c>
      <c r="BR22" s="241"/>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2"/>
    </row>
    <row r="23" spans="1:131" s="233" customFormat="1" ht="26.25" customHeight="1" thickBot="1" x14ac:dyDescent="0.2">
      <c r="A23" s="242" t="s">
        <v>385</v>
      </c>
      <c r="B23" s="1014" t="s">
        <v>386</v>
      </c>
      <c r="C23" s="1015"/>
      <c r="D23" s="1015"/>
      <c r="E23" s="1015"/>
      <c r="F23" s="1015"/>
      <c r="G23" s="1015"/>
      <c r="H23" s="1015"/>
      <c r="I23" s="1015"/>
      <c r="J23" s="1015"/>
      <c r="K23" s="1015"/>
      <c r="L23" s="1015"/>
      <c r="M23" s="1015"/>
      <c r="N23" s="1015"/>
      <c r="O23" s="1015"/>
      <c r="P23" s="1016"/>
      <c r="Q23" s="1138"/>
      <c r="R23" s="1139"/>
      <c r="S23" s="1139"/>
      <c r="T23" s="1139"/>
      <c r="U23" s="1139"/>
      <c r="V23" s="1139"/>
      <c r="W23" s="1139"/>
      <c r="X23" s="1139"/>
      <c r="Y23" s="1139"/>
      <c r="Z23" s="1139"/>
      <c r="AA23" s="1139"/>
      <c r="AB23" s="1139"/>
      <c r="AC23" s="1139"/>
      <c r="AD23" s="1139"/>
      <c r="AE23" s="1140"/>
      <c r="AF23" s="1141">
        <v>49</v>
      </c>
      <c r="AG23" s="1139"/>
      <c r="AH23" s="1139"/>
      <c r="AI23" s="1139"/>
      <c r="AJ23" s="1142"/>
      <c r="AK23" s="1143"/>
      <c r="AL23" s="1144"/>
      <c r="AM23" s="1144"/>
      <c r="AN23" s="1144"/>
      <c r="AO23" s="1144"/>
      <c r="AP23" s="1139"/>
      <c r="AQ23" s="1139"/>
      <c r="AR23" s="1139"/>
      <c r="AS23" s="1139"/>
      <c r="AT23" s="1139"/>
      <c r="AU23" s="1145"/>
      <c r="AV23" s="1145"/>
      <c r="AW23" s="1145"/>
      <c r="AX23" s="1145"/>
      <c r="AY23" s="1146"/>
      <c r="AZ23" s="1135" t="s">
        <v>125</v>
      </c>
      <c r="BA23" s="1136"/>
      <c r="BB23" s="1136"/>
      <c r="BC23" s="1136"/>
      <c r="BD23" s="1137"/>
      <c r="BE23" s="231"/>
      <c r="BF23" s="231"/>
      <c r="BG23" s="231"/>
      <c r="BH23" s="231"/>
      <c r="BI23" s="231"/>
      <c r="BJ23" s="231"/>
      <c r="BK23" s="231"/>
      <c r="BL23" s="231"/>
      <c r="BM23" s="231"/>
      <c r="BN23" s="231"/>
      <c r="BO23" s="231"/>
      <c r="BP23" s="231"/>
      <c r="BQ23" s="240">
        <v>17</v>
      </c>
      <c r="BR23" s="241"/>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2"/>
    </row>
    <row r="24" spans="1:131" s="233" customFormat="1" ht="26.25" customHeight="1" x14ac:dyDescent="0.15">
      <c r="A24" s="1134" t="s">
        <v>387</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0"/>
      <c r="BA24" s="230"/>
      <c r="BB24" s="230"/>
      <c r="BC24" s="230"/>
      <c r="BD24" s="230"/>
      <c r="BE24" s="231"/>
      <c r="BF24" s="231"/>
      <c r="BG24" s="231"/>
      <c r="BH24" s="231"/>
      <c r="BI24" s="231"/>
      <c r="BJ24" s="231"/>
      <c r="BK24" s="231"/>
      <c r="BL24" s="231"/>
      <c r="BM24" s="231"/>
      <c r="BN24" s="231"/>
      <c r="BO24" s="231"/>
      <c r="BP24" s="231"/>
      <c r="BQ24" s="240">
        <v>18</v>
      </c>
      <c r="BR24" s="241"/>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2"/>
    </row>
    <row r="25" spans="1:131" s="225" customFormat="1" ht="26.25" customHeight="1" thickBot="1" x14ac:dyDescent="0.2">
      <c r="A25" s="1133" t="s">
        <v>388</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0"/>
      <c r="BK25" s="230"/>
      <c r="BL25" s="230"/>
      <c r="BM25" s="230"/>
      <c r="BN25" s="230"/>
      <c r="BO25" s="243"/>
      <c r="BP25" s="243"/>
      <c r="BQ25" s="240">
        <v>19</v>
      </c>
      <c r="BR25" s="241"/>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4"/>
    </row>
    <row r="26" spans="1:131" s="225" customFormat="1" ht="26.25" customHeight="1" x14ac:dyDescent="0.15">
      <c r="A26" s="1065" t="s">
        <v>366</v>
      </c>
      <c r="B26" s="1066"/>
      <c r="C26" s="1066"/>
      <c r="D26" s="1066"/>
      <c r="E26" s="1066"/>
      <c r="F26" s="1066"/>
      <c r="G26" s="1066"/>
      <c r="H26" s="1066"/>
      <c r="I26" s="1066"/>
      <c r="J26" s="1066"/>
      <c r="K26" s="1066"/>
      <c r="L26" s="1066"/>
      <c r="M26" s="1066"/>
      <c r="N26" s="1066"/>
      <c r="O26" s="1066"/>
      <c r="P26" s="1067"/>
      <c r="Q26" s="1071" t="s">
        <v>389</v>
      </c>
      <c r="R26" s="1072"/>
      <c r="S26" s="1072"/>
      <c r="T26" s="1072"/>
      <c r="U26" s="1073"/>
      <c r="V26" s="1071" t="s">
        <v>390</v>
      </c>
      <c r="W26" s="1072"/>
      <c r="X26" s="1072"/>
      <c r="Y26" s="1072"/>
      <c r="Z26" s="1073"/>
      <c r="AA26" s="1071" t="s">
        <v>391</v>
      </c>
      <c r="AB26" s="1072"/>
      <c r="AC26" s="1072"/>
      <c r="AD26" s="1072"/>
      <c r="AE26" s="1072"/>
      <c r="AF26" s="1129" t="s">
        <v>392</v>
      </c>
      <c r="AG26" s="1078"/>
      <c r="AH26" s="1078"/>
      <c r="AI26" s="1078"/>
      <c r="AJ26" s="1130"/>
      <c r="AK26" s="1072" t="s">
        <v>393</v>
      </c>
      <c r="AL26" s="1072"/>
      <c r="AM26" s="1072"/>
      <c r="AN26" s="1072"/>
      <c r="AO26" s="1073"/>
      <c r="AP26" s="1071" t="s">
        <v>394</v>
      </c>
      <c r="AQ26" s="1072"/>
      <c r="AR26" s="1072"/>
      <c r="AS26" s="1072"/>
      <c r="AT26" s="1073"/>
      <c r="AU26" s="1071" t="s">
        <v>395</v>
      </c>
      <c r="AV26" s="1072"/>
      <c r="AW26" s="1072"/>
      <c r="AX26" s="1072"/>
      <c r="AY26" s="1073"/>
      <c r="AZ26" s="1071" t="s">
        <v>396</v>
      </c>
      <c r="BA26" s="1072"/>
      <c r="BB26" s="1072"/>
      <c r="BC26" s="1072"/>
      <c r="BD26" s="1073"/>
      <c r="BE26" s="1071" t="s">
        <v>373</v>
      </c>
      <c r="BF26" s="1072"/>
      <c r="BG26" s="1072"/>
      <c r="BH26" s="1072"/>
      <c r="BI26" s="1087"/>
      <c r="BJ26" s="230"/>
      <c r="BK26" s="230"/>
      <c r="BL26" s="230"/>
      <c r="BM26" s="230"/>
      <c r="BN26" s="230"/>
      <c r="BO26" s="243"/>
      <c r="BP26" s="243"/>
      <c r="BQ26" s="240">
        <v>20</v>
      </c>
      <c r="BR26" s="241"/>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4"/>
    </row>
    <row r="27" spans="1:131" s="225" customFormat="1" ht="26.25" customHeight="1" thickBot="1" x14ac:dyDescent="0.2">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0"/>
      <c r="BK27" s="230"/>
      <c r="BL27" s="230"/>
      <c r="BM27" s="230"/>
      <c r="BN27" s="230"/>
      <c r="BO27" s="243"/>
      <c r="BP27" s="243"/>
      <c r="BQ27" s="240">
        <v>21</v>
      </c>
      <c r="BR27" s="241"/>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4"/>
    </row>
    <row r="28" spans="1:131" s="225" customFormat="1" ht="26.25" customHeight="1" thickTop="1" x14ac:dyDescent="0.15">
      <c r="A28" s="244">
        <v>1</v>
      </c>
      <c r="B28" s="1120" t="s">
        <v>397</v>
      </c>
      <c r="C28" s="1121"/>
      <c r="D28" s="1121"/>
      <c r="E28" s="1121"/>
      <c r="F28" s="1121"/>
      <c r="G28" s="1121"/>
      <c r="H28" s="1121"/>
      <c r="I28" s="1121"/>
      <c r="J28" s="1121"/>
      <c r="K28" s="1121"/>
      <c r="L28" s="1121"/>
      <c r="M28" s="1121"/>
      <c r="N28" s="1121"/>
      <c r="O28" s="1121"/>
      <c r="P28" s="1122"/>
      <c r="Q28" s="1123">
        <v>152</v>
      </c>
      <c r="R28" s="1124"/>
      <c r="S28" s="1124"/>
      <c r="T28" s="1124"/>
      <c r="U28" s="1124"/>
      <c r="V28" s="1124">
        <v>140</v>
      </c>
      <c r="W28" s="1124"/>
      <c r="X28" s="1124"/>
      <c r="Y28" s="1124"/>
      <c r="Z28" s="1124"/>
      <c r="AA28" s="1124">
        <v>12</v>
      </c>
      <c r="AB28" s="1124"/>
      <c r="AC28" s="1124"/>
      <c r="AD28" s="1124"/>
      <c r="AE28" s="1125"/>
      <c r="AF28" s="1126">
        <v>12</v>
      </c>
      <c r="AG28" s="1124"/>
      <c r="AH28" s="1124"/>
      <c r="AI28" s="1124"/>
      <c r="AJ28" s="1127"/>
      <c r="AK28" s="1128">
        <v>9</v>
      </c>
      <c r="AL28" s="1116"/>
      <c r="AM28" s="1116"/>
      <c r="AN28" s="1116"/>
      <c r="AO28" s="1116"/>
      <c r="AP28" s="1116" t="s">
        <v>576</v>
      </c>
      <c r="AQ28" s="1116"/>
      <c r="AR28" s="1116"/>
      <c r="AS28" s="1116"/>
      <c r="AT28" s="1116"/>
      <c r="AU28" s="1116" t="s">
        <v>576</v>
      </c>
      <c r="AV28" s="1116"/>
      <c r="AW28" s="1116"/>
      <c r="AX28" s="1116"/>
      <c r="AY28" s="1116"/>
      <c r="AZ28" s="1117"/>
      <c r="BA28" s="1117"/>
      <c r="BB28" s="1117"/>
      <c r="BC28" s="1117"/>
      <c r="BD28" s="1117"/>
      <c r="BE28" s="1118"/>
      <c r="BF28" s="1118"/>
      <c r="BG28" s="1118"/>
      <c r="BH28" s="1118"/>
      <c r="BI28" s="1119"/>
      <c r="BJ28" s="230"/>
      <c r="BK28" s="230"/>
      <c r="BL28" s="230"/>
      <c r="BM28" s="230"/>
      <c r="BN28" s="230"/>
      <c r="BO28" s="243"/>
      <c r="BP28" s="243"/>
      <c r="BQ28" s="240">
        <v>22</v>
      </c>
      <c r="BR28" s="241"/>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4"/>
    </row>
    <row r="29" spans="1:131" s="225" customFormat="1" ht="26.25" customHeight="1" x14ac:dyDescent="0.15">
      <c r="A29" s="244">
        <v>2</v>
      </c>
      <c r="B29" s="1107" t="s">
        <v>398</v>
      </c>
      <c r="C29" s="1108"/>
      <c r="D29" s="1108"/>
      <c r="E29" s="1108"/>
      <c r="F29" s="1108"/>
      <c r="G29" s="1108"/>
      <c r="H29" s="1108"/>
      <c r="I29" s="1108"/>
      <c r="J29" s="1108"/>
      <c r="K29" s="1108"/>
      <c r="L29" s="1108"/>
      <c r="M29" s="1108"/>
      <c r="N29" s="1108"/>
      <c r="O29" s="1108"/>
      <c r="P29" s="1109"/>
      <c r="Q29" s="1113">
        <v>82</v>
      </c>
      <c r="R29" s="1114"/>
      <c r="S29" s="1114"/>
      <c r="T29" s="1114"/>
      <c r="U29" s="1114"/>
      <c r="V29" s="1114">
        <v>82</v>
      </c>
      <c r="W29" s="1114"/>
      <c r="X29" s="1114"/>
      <c r="Y29" s="1114"/>
      <c r="Z29" s="1114"/>
      <c r="AA29" s="1114">
        <v>0</v>
      </c>
      <c r="AB29" s="1114"/>
      <c r="AC29" s="1114"/>
      <c r="AD29" s="1114"/>
      <c r="AE29" s="1115"/>
      <c r="AF29" s="1089">
        <v>0</v>
      </c>
      <c r="AG29" s="1090"/>
      <c r="AH29" s="1090"/>
      <c r="AI29" s="1090"/>
      <c r="AJ29" s="1091"/>
      <c r="AK29" s="1050">
        <v>9</v>
      </c>
      <c r="AL29" s="1041"/>
      <c r="AM29" s="1041"/>
      <c r="AN29" s="1041"/>
      <c r="AO29" s="1041"/>
      <c r="AP29" s="1041">
        <v>7</v>
      </c>
      <c r="AQ29" s="1041"/>
      <c r="AR29" s="1041"/>
      <c r="AS29" s="1041"/>
      <c r="AT29" s="1041"/>
      <c r="AU29" s="1041">
        <v>7</v>
      </c>
      <c r="AV29" s="1041"/>
      <c r="AW29" s="1041"/>
      <c r="AX29" s="1041"/>
      <c r="AY29" s="1041"/>
      <c r="AZ29" s="1112"/>
      <c r="BA29" s="1112"/>
      <c r="BB29" s="1112"/>
      <c r="BC29" s="1112"/>
      <c r="BD29" s="1112"/>
      <c r="BE29" s="1102"/>
      <c r="BF29" s="1102"/>
      <c r="BG29" s="1102"/>
      <c r="BH29" s="1102"/>
      <c r="BI29" s="1103"/>
      <c r="BJ29" s="230"/>
      <c r="BK29" s="230"/>
      <c r="BL29" s="230"/>
      <c r="BM29" s="230"/>
      <c r="BN29" s="230"/>
      <c r="BO29" s="243"/>
      <c r="BP29" s="243"/>
      <c r="BQ29" s="240">
        <v>23</v>
      </c>
      <c r="BR29" s="241"/>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4"/>
    </row>
    <row r="30" spans="1:131" s="225" customFormat="1" ht="26.25" customHeight="1" x14ac:dyDescent="0.15">
      <c r="A30" s="244">
        <v>3</v>
      </c>
      <c r="B30" s="1107" t="s">
        <v>399</v>
      </c>
      <c r="C30" s="1108"/>
      <c r="D30" s="1108"/>
      <c r="E30" s="1108"/>
      <c r="F30" s="1108"/>
      <c r="G30" s="1108"/>
      <c r="H30" s="1108"/>
      <c r="I30" s="1108"/>
      <c r="J30" s="1108"/>
      <c r="K30" s="1108"/>
      <c r="L30" s="1108"/>
      <c r="M30" s="1108"/>
      <c r="N30" s="1108"/>
      <c r="O30" s="1108"/>
      <c r="P30" s="1109"/>
      <c r="Q30" s="1113">
        <v>179</v>
      </c>
      <c r="R30" s="1114"/>
      <c r="S30" s="1114"/>
      <c r="T30" s="1114"/>
      <c r="U30" s="1114"/>
      <c r="V30" s="1114">
        <v>173</v>
      </c>
      <c r="W30" s="1114"/>
      <c r="X30" s="1114"/>
      <c r="Y30" s="1114"/>
      <c r="Z30" s="1114"/>
      <c r="AA30" s="1114">
        <v>6</v>
      </c>
      <c r="AB30" s="1114"/>
      <c r="AC30" s="1114"/>
      <c r="AD30" s="1114"/>
      <c r="AE30" s="1115"/>
      <c r="AF30" s="1089">
        <v>6</v>
      </c>
      <c r="AG30" s="1090"/>
      <c r="AH30" s="1090"/>
      <c r="AI30" s="1090"/>
      <c r="AJ30" s="1091"/>
      <c r="AK30" s="1050">
        <v>27</v>
      </c>
      <c r="AL30" s="1041"/>
      <c r="AM30" s="1041"/>
      <c r="AN30" s="1041"/>
      <c r="AO30" s="1041"/>
      <c r="AP30" s="1041" t="s">
        <v>576</v>
      </c>
      <c r="AQ30" s="1041"/>
      <c r="AR30" s="1041"/>
      <c r="AS30" s="1041"/>
      <c r="AT30" s="1041"/>
      <c r="AU30" s="1041" t="s">
        <v>576</v>
      </c>
      <c r="AV30" s="1041"/>
      <c r="AW30" s="1041"/>
      <c r="AX30" s="1041"/>
      <c r="AY30" s="1041"/>
      <c r="AZ30" s="1112"/>
      <c r="BA30" s="1112"/>
      <c r="BB30" s="1112"/>
      <c r="BC30" s="1112"/>
      <c r="BD30" s="1112"/>
      <c r="BE30" s="1102"/>
      <c r="BF30" s="1102"/>
      <c r="BG30" s="1102"/>
      <c r="BH30" s="1102"/>
      <c r="BI30" s="1103"/>
      <c r="BJ30" s="230"/>
      <c r="BK30" s="230"/>
      <c r="BL30" s="230"/>
      <c r="BM30" s="230"/>
      <c r="BN30" s="230"/>
      <c r="BO30" s="243"/>
      <c r="BP30" s="243"/>
      <c r="BQ30" s="240">
        <v>24</v>
      </c>
      <c r="BR30" s="241"/>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4"/>
    </row>
    <row r="31" spans="1:131" s="225" customFormat="1" ht="26.25" customHeight="1" x14ac:dyDescent="0.15">
      <c r="A31" s="244">
        <v>4</v>
      </c>
      <c r="B31" s="1107" t="s">
        <v>400</v>
      </c>
      <c r="C31" s="1108"/>
      <c r="D31" s="1108"/>
      <c r="E31" s="1108"/>
      <c r="F31" s="1108"/>
      <c r="G31" s="1108"/>
      <c r="H31" s="1108"/>
      <c r="I31" s="1108"/>
      <c r="J31" s="1108"/>
      <c r="K31" s="1108"/>
      <c r="L31" s="1108"/>
      <c r="M31" s="1108"/>
      <c r="N31" s="1108"/>
      <c r="O31" s="1108"/>
      <c r="P31" s="1109"/>
      <c r="Q31" s="1113">
        <v>16</v>
      </c>
      <c r="R31" s="1114"/>
      <c r="S31" s="1114"/>
      <c r="T31" s="1114"/>
      <c r="U31" s="1114"/>
      <c r="V31" s="1114">
        <v>16</v>
      </c>
      <c r="W31" s="1114"/>
      <c r="X31" s="1114"/>
      <c r="Y31" s="1114"/>
      <c r="Z31" s="1114"/>
      <c r="AA31" s="1114">
        <v>0</v>
      </c>
      <c r="AB31" s="1114"/>
      <c r="AC31" s="1114"/>
      <c r="AD31" s="1114"/>
      <c r="AE31" s="1115"/>
      <c r="AF31" s="1089">
        <v>0</v>
      </c>
      <c r="AG31" s="1090"/>
      <c r="AH31" s="1090"/>
      <c r="AI31" s="1090"/>
      <c r="AJ31" s="1091"/>
      <c r="AK31" s="1050">
        <v>7</v>
      </c>
      <c r="AL31" s="1041"/>
      <c r="AM31" s="1041"/>
      <c r="AN31" s="1041"/>
      <c r="AO31" s="1041"/>
      <c r="AP31" s="1041" t="s">
        <v>576</v>
      </c>
      <c r="AQ31" s="1041"/>
      <c r="AR31" s="1041"/>
      <c r="AS31" s="1041"/>
      <c r="AT31" s="1041"/>
      <c r="AU31" s="1041" t="s">
        <v>576</v>
      </c>
      <c r="AV31" s="1041"/>
      <c r="AW31" s="1041"/>
      <c r="AX31" s="1041"/>
      <c r="AY31" s="1041"/>
      <c r="AZ31" s="1112"/>
      <c r="BA31" s="1112"/>
      <c r="BB31" s="1112"/>
      <c r="BC31" s="1112"/>
      <c r="BD31" s="1112"/>
      <c r="BE31" s="1102"/>
      <c r="BF31" s="1102"/>
      <c r="BG31" s="1102"/>
      <c r="BH31" s="1102"/>
      <c r="BI31" s="1103"/>
      <c r="BJ31" s="230"/>
      <c r="BK31" s="230"/>
      <c r="BL31" s="230"/>
      <c r="BM31" s="230"/>
      <c r="BN31" s="230"/>
      <c r="BO31" s="243"/>
      <c r="BP31" s="243"/>
      <c r="BQ31" s="240">
        <v>25</v>
      </c>
      <c r="BR31" s="241"/>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4"/>
    </row>
    <row r="32" spans="1:131" s="225" customFormat="1" ht="26.25" customHeight="1" x14ac:dyDescent="0.15">
      <c r="A32" s="244">
        <v>5</v>
      </c>
      <c r="B32" s="1107" t="s">
        <v>401</v>
      </c>
      <c r="C32" s="1108"/>
      <c r="D32" s="1108"/>
      <c r="E32" s="1108"/>
      <c r="F32" s="1108"/>
      <c r="G32" s="1108"/>
      <c r="H32" s="1108"/>
      <c r="I32" s="1108"/>
      <c r="J32" s="1108"/>
      <c r="K32" s="1108"/>
      <c r="L32" s="1108"/>
      <c r="M32" s="1108"/>
      <c r="N32" s="1108"/>
      <c r="O32" s="1108"/>
      <c r="P32" s="1109"/>
      <c r="Q32" s="1113">
        <v>35</v>
      </c>
      <c r="R32" s="1114"/>
      <c r="S32" s="1114"/>
      <c r="T32" s="1114"/>
      <c r="U32" s="1114"/>
      <c r="V32" s="1114">
        <v>35</v>
      </c>
      <c r="W32" s="1114"/>
      <c r="X32" s="1114"/>
      <c r="Y32" s="1114"/>
      <c r="Z32" s="1114"/>
      <c r="AA32" s="1114">
        <v>0</v>
      </c>
      <c r="AB32" s="1114"/>
      <c r="AC32" s="1114"/>
      <c r="AD32" s="1114"/>
      <c r="AE32" s="1115"/>
      <c r="AF32" s="1089">
        <v>0</v>
      </c>
      <c r="AG32" s="1090"/>
      <c r="AH32" s="1090"/>
      <c r="AI32" s="1090"/>
      <c r="AJ32" s="1091"/>
      <c r="AK32" s="1050">
        <v>8</v>
      </c>
      <c r="AL32" s="1041"/>
      <c r="AM32" s="1041"/>
      <c r="AN32" s="1041"/>
      <c r="AO32" s="1041"/>
      <c r="AP32" s="1041">
        <v>225</v>
      </c>
      <c r="AQ32" s="1041"/>
      <c r="AR32" s="1041"/>
      <c r="AS32" s="1041"/>
      <c r="AT32" s="1041"/>
      <c r="AU32" s="1041">
        <v>99</v>
      </c>
      <c r="AV32" s="1041"/>
      <c r="AW32" s="1041"/>
      <c r="AX32" s="1041"/>
      <c r="AY32" s="1041"/>
      <c r="AZ32" s="1112"/>
      <c r="BA32" s="1112"/>
      <c r="BB32" s="1112"/>
      <c r="BC32" s="1112"/>
      <c r="BD32" s="1112"/>
      <c r="BE32" s="1102" t="s">
        <v>402</v>
      </c>
      <c r="BF32" s="1102"/>
      <c r="BG32" s="1102"/>
      <c r="BH32" s="1102"/>
      <c r="BI32" s="1103"/>
      <c r="BJ32" s="230"/>
      <c r="BK32" s="230"/>
      <c r="BL32" s="230"/>
      <c r="BM32" s="230"/>
      <c r="BN32" s="230"/>
      <c r="BO32" s="243"/>
      <c r="BP32" s="243"/>
      <c r="BQ32" s="240">
        <v>26</v>
      </c>
      <c r="BR32" s="241"/>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4"/>
    </row>
    <row r="33" spans="1:131" s="225" customFormat="1" ht="26.25" customHeight="1" x14ac:dyDescent="0.15">
      <c r="A33" s="244">
        <v>6</v>
      </c>
      <c r="B33" s="1107" t="s">
        <v>403</v>
      </c>
      <c r="C33" s="1108"/>
      <c r="D33" s="1108"/>
      <c r="E33" s="1108"/>
      <c r="F33" s="1108"/>
      <c r="G33" s="1108"/>
      <c r="H33" s="1108"/>
      <c r="I33" s="1108"/>
      <c r="J33" s="1108"/>
      <c r="K33" s="1108"/>
      <c r="L33" s="1108"/>
      <c r="M33" s="1108"/>
      <c r="N33" s="1108"/>
      <c r="O33" s="1108"/>
      <c r="P33" s="1109"/>
      <c r="Q33" s="1113">
        <v>52</v>
      </c>
      <c r="R33" s="1114"/>
      <c r="S33" s="1114"/>
      <c r="T33" s="1114"/>
      <c r="U33" s="1114"/>
      <c r="V33" s="1114">
        <v>52</v>
      </c>
      <c r="W33" s="1114"/>
      <c r="X33" s="1114"/>
      <c r="Y33" s="1114"/>
      <c r="Z33" s="1114"/>
      <c r="AA33" s="1114">
        <v>0</v>
      </c>
      <c r="AB33" s="1114"/>
      <c r="AC33" s="1114"/>
      <c r="AD33" s="1114"/>
      <c r="AE33" s="1115"/>
      <c r="AF33" s="1089">
        <v>0</v>
      </c>
      <c r="AG33" s="1090"/>
      <c r="AH33" s="1090"/>
      <c r="AI33" s="1090"/>
      <c r="AJ33" s="1091"/>
      <c r="AK33" s="1050">
        <v>35</v>
      </c>
      <c r="AL33" s="1041"/>
      <c r="AM33" s="1041"/>
      <c r="AN33" s="1041"/>
      <c r="AO33" s="1041"/>
      <c r="AP33" s="1041">
        <v>104</v>
      </c>
      <c r="AQ33" s="1041"/>
      <c r="AR33" s="1041"/>
      <c r="AS33" s="1041"/>
      <c r="AT33" s="1041"/>
      <c r="AU33" s="1041">
        <v>102</v>
      </c>
      <c r="AV33" s="1041"/>
      <c r="AW33" s="1041"/>
      <c r="AX33" s="1041"/>
      <c r="AY33" s="1041"/>
      <c r="AZ33" s="1112"/>
      <c r="BA33" s="1112"/>
      <c r="BB33" s="1112"/>
      <c r="BC33" s="1112"/>
      <c r="BD33" s="1112"/>
      <c r="BE33" s="1102" t="s">
        <v>402</v>
      </c>
      <c r="BF33" s="1102"/>
      <c r="BG33" s="1102"/>
      <c r="BH33" s="1102"/>
      <c r="BI33" s="1103"/>
      <c r="BJ33" s="230"/>
      <c r="BK33" s="230"/>
      <c r="BL33" s="230"/>
      <c r="BM33" s="230"/>
      <c r="BN33" s="230"/>
      <c r="BO33" s="243"/>
      <c r="BP33" s="243"/>
      <c r="BQ33" s="240">
        <v>27</v>
      </c>
      <c r="BR33" s="241"/>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4"/>
    </row>
    <row r="34" spans="1:131" s="225" customFormat="1" ht="26.25" customHeight="1" x14ac:dyDescent="0.15">
      <c r="A34" s="244">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50"/>
      <c r="AL34" s="1041"/>
      <c r="AM34" s="1041"/>
      <c r="AN34" s="1041"/>
      <c r="AO34" s="1041"/>
      <c r="AP34" s="1041"/>
      <c r="AQ34" s="1041"/>
      <c r="AR34" s="1041"/>
      <c r="AS34" s="1041"/>
      <c r="AT34" s="1041"/>
      <c r="AU34" s="1041"/>
      <c r="AV34" s="1041"/>
      <c r="AW34" s="1041"/>
      <c r="AX34" s="1041"/>
      <c r="AY34" s="1041"/>
      <c r="AZ34" s="1112"/>
      <c r="BA34" s="1112"/>
      <c r="BB34" s="1112"/>
      <c r="BC34" s="1112"/>
      <c r="BD34" s="1112"/>
      <c r="BE34" s="1102"/>
      <c r="BF34" s="1102"/>
      <c r="BG34" s="1102"/>
      <c r="BH34" s="1102"/>
      <c r="BI34" s="1103"/>
      <c r="BJ34" s="230"/>
      <c r="BK34" s="230"/>
      <c r="BL34" s="230"/>
      <c r="BM34" s="230"/>
      <c r="BN34" s="230"/>
      <c r="BO34" s="243"/>
      <c r="BP34" s="243"/>
      <c r="BQ34" s="240">
        <v>28</v>
      </c>
      <c r="BR34" s="241"/>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4"/>
    </row>
    <row r="35" spans="1:131" s="225" customFormat="1" ht="26.25" customHeight="1" x14ac:dyDescent="0.15">
      <c r="A35" s="244">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50"/>
      <c r="AL35" s="1041"/>
      <c r="AM35" s="1041"/>
      <c r="AN35" s="1041"/>
      <c r="AO35" s="1041"/>
      <c r="AP35" s="1041"/>
      <c r="AQ35" s="1041"/>
      <c r="AR35" s="1041"/>
      <c r="AS35" s="1041"/>
      <c r="AT35" s="1041"/>
      <c r="AU35" s="1041"/>
      <c r="AV35" s="1041"/>
      <c r="AW35" s="1041"/>
      <c r="AX35" s="1041"/>
      <c r="AY35" s="1041"/>
      <c r="AZ35" s="1112"/>
      <c r="BA35" s="1112"/>
      <c r="BB35" s="1112"/>
      <c r="BC35" s="1112"/>
      <c r="BD35" s="1112"/>
      <c r="BE35" s="1102"/>
      <c r="BF35" s="1102"/>
      <c r="BG35" s="1102"/>
      <c r="BH35" s="1102"/>
      <c r="BI35" s="1103"/>
      <c r="BJ35" s="230"/>
      <c r="BK35" s="230"/>
      <c r="BL35" s="230"/>
      <c r="BM35" s="230"/>
      <c r="BN35" s="230"/>
      <c r="BO35" s="243"/>
      <c r="BP35" s="243"/>
      <c r="BQ35" s="240">
        <v>29</v>
      </c>
      <c r="BR35" s="241"/>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4"/>
    </row>
    <row r="36" spans="1:131" s="225" customFormat="1" ht="26.25" customHeight="1" x14ac:dyDescent="0.15">
      <c r="A36" s="244">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50"/>
      <c r="AL36" s="1041"/>
      <c r="AM36" s="1041"/>
      <c r="AN36" s="1041"/>
      <c r="AO36" s="1041"/>
      <c r="AP36" s="1041"/>
      <c r="AQ36" s="1041"/>
      <c r="AR36" s="1041"/>
      <c r="AS36" s="1041"/>
      <c r="AT36" s="1041"/>
      <c r="AU36" s="1041"/>
      <c r="AV36" s="1041"/>
      <c r="AW36" s="1041"/>
      <c r="AX36" s="1041"/>
      <c r="AY36" s="1041"/>
      <c r="AZ36" s="1112"/>
      <c r="BA36" s="1112"/>
      <c r="BB36" s="1112"/>
      <c r="BC36" s="1112"/>
      <c r="BD36" s="1112"/>
      <c r="BE36" s="1102"/>
      <c r="BF36" s="1102"/>
      <c r="BG36" s="1102"/>
      <c r="BH36" s="1102"/>
      <c r="BI36" s="1103"/>
      <c r="BJ36" s="230"/>
      <c r="BK36" s="230"/>
      <c r="BL36" s="230"/>
      <c r="BM36" s="230"/>
      <c r="BN36" s="230"/>
      <c r="BO36" s="243"/>
      <c r="BP36" s="243"/>
      <c r="BQ36" s="240">
        <v>30</v>
      </c>
      <c r="BR36" s="241"/>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4"/>
    </row>
    <row r="37" spans="1:131" s="225" customFormat="1" ht="26.25" customHeight="1" x14ac:dyDescent="0.15">
      <c r="A37" s="244">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50"/>
      <c r="AL37" s="1041"/>
      <c r="AM37" s="1041"/>
      <c r="AN37" s="1041"/>
      <c r="AO37" s="1041"/>
      <c r="AP37" s="1041"/>
      <c r="AQ37" s="1041"/>
      <c r="AR37" s="1041"/>
      <c r="AS37" s="1041"/>
      <c r="AT37" s="1041"/>
      <c r="AU37" s="1041"/>
      <c r="AV37" s="1041"/>
      <c r="AW37" s="1041"/>
      <c r="AX37" s="1041"/>
      <c r="AY37" s="1041"/>
      <c r="AZ37" s="1112"/>
      <c r="BA37" s="1112"/>
      <c r="BB37" s="1112"/>
      <c r="BC37" s="1112"/>
      <c r="BD37" s="1112"/>
      <c r="BE37" s="1102"/>
      <c r="BF37" s="1102"/>
      <c r="BG37" s="1102"/>
      <c r="BH37" s="1102"/>
      <c r="BI37" s="1103"/>
      <c r="BJ37" s="230"/>
      <c r="BK37" s="230"/>
      <c r="BL37" s="230"/>
      <c r="BM37" s="230"/>
      <c r="BN37" s="230"/>
      <c r="BO37" s="243"/>
      <c r="BP37" s="243"/>
      <c r="BQ37" s="240">
        <v>31</v>
      </c>
      <c r="BR37" s="241"/>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4"/>
    </row>
    <row r="38" spans="1:131" s="225" customFormat="1" ht="26.25" customHeight="1" x14ac:dyDescent="0.15">
      <c r="A38" s="244">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50"/>
      <c r="AL38" s="1041"/>
      <c r="AM38" s="1041"/>
      <c r="AN38" s="1041"/>
      <c r="AO38" s="1041"/>
      <c r="AP38" s="1041"/>
      <c r="AQ38" s="1041"/>
      <c r="AR38" s="1041"/>
      <c r="AS38" s="1041"/>
      <c r="AT38" s="1041"/>
      <c r="AU38" s="1041"/>
      <c r="AV38" s="1041"/>
      <c r="AW38" s="1041"/>
      <c r="AX38" s="1041"/>
      <c r="AY38" s="1041"/>
      <c r="AZ38" s="1112"/>
      <c r="BA38" s="1112"/>
      <c r="BB38" s="1112"/>
      <c r="BC38" s="1112"/>
      <c r="BD38" s="1112"/>
      <c r="BE38" s="1102"/>
      <c r="BF38" s="1102"/>
      <c r="BG38" s="1102"/>
      <c r="BH38" s="1102"/>
      <c r="BI38" s="1103"/>
      <c r="BJ38" s="230"/>
      <c r="BK38" s="230"/>
      <c r="BL38" s="230"/>
      <c r="BM38" s="230"/>
      <c r="BN38" s="230"/>
      <c r="BO38" s="243"/>
      <c r="BP38" s="243"/>
      <c r="BQ38" s="240">
        <v>32</v>
      </c>
      <c r="BR38" s="241"/>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4"/>
    </row>
    <row r="39" spans="1:131" s="225" customFormat="1" ht="26.25" customHeight="1" x14ac:dyDescent="0.15">
      <c r="A39" s="244">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50"/>
      <c r="AL39" s="1041"/>
      <c r="AM39" s="1041"/>
      <c r="AN39" s="1041"/>
      <c r="AO39" s="1041"/>
      <c r="AP39" s="1041"/>
      <c r="AQ39" s="1041"/>
      <c r="AR39" s="1041"/>
      <c r="AS39" s="1041"/>
      <c r="AT39" s="1041"/>
      <c r="AU39" s="1041"/>
      <c r="AV39" s="1041"/>
      <c r="AW39" s="1041"/>
      <c r="AX39" s="1041"/>
      <c r="AY39" s="1041"/>
      <c r="AZ39" s="1112"/>
      <c r="BA39" s="1112"/>
      <c r="BB39" s="1112"/>
      <c r="BC39" s="1112"/>
      <c r="BD39" s="1112"/>
      <c r="BE39" s="1102"/>
      <c r="BF39" s="1102"/>
      <c r="BG39" s="1102"/>
      <c r="BH39" s="1102"/>
      <c r="BI39" s="1103"/>
      <c r="BJ39" s="230"/>
      <c r="BK39" s="230"/>
      <c r="BL39" s="230"/>
      <c r="BM39" s="230"/>
      <c r="BN39" s="230"/>
      <c r="BO39" s="243"/>
      <c r="BP39" s="243"/>
      <c r="BQ39" s="240">
        <v>33</v>
      </c>
      <c r="BR39" s="241"/>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4"/>
    </row>
    <row r="40" spans="1:131" s="225" customFormat="1" ht="26.25" customHeight="1" x14ac:dyDescent="0.15">
      <c r="A40" s="239">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50"/>
      <c r="AL40" s="1041"/>
      <c r="AM40" s="1041"/>
      <c r="AN40" s="1041"/>
      <c r="AO40" s="1041"/>
      <c r="AP40" s="1041"/>
      <c r="AQ40" s="1041"/>
      <c r="AR40" s="1041"/>
      <c r="AS40" s="1041"/>
      <c r="AT40" s="1041"/>
      <c r="AU40" s="1041"/>
      <c r="AV40" s="1041"/>
      <c r="AW40" s="1041"/>
      <c r="AX40" s="1041"/>
      <c r="AY40" s="1041"/>
      <c r="AZ40" s="1112"/>
      <c r="BA40" s="1112"/>
      <c r="BB40" s="1112"/>
      <c r="BC40" s="1112"/>
      <c r="BD40" s="1112"/>
      <c r="BE40" s="1102"/>
      <c r="BF40" s="1102"/>
      <c r="BG40" s="1102"/>
      <c r="BH40" s="1102"/>
      <c r="BI40" s="1103"/>
      <c r="BJ40" s="230"/>
      <c r="BK40" s="230"/>
      <c r="BL40" s="230"/>
      <c r="BM40" s="230"/>
      <c r="BN40" s="230"/>
      <c r="BO40" s="243"/>
      <c r="BP40" s="243"/>
      <c r="BQ40" s="240">
        <v>34</v>
      </c>
      <c r="BR40" s="241"/>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4"/>
    </row>
    <row r="41" spans="1:131" s="225" customFormat="1" ht="26.25" customHeight="1" x14ac:dyDescent="0.15">
      <c r="A41" s="239">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50"/>
      <c r="AL41" s="1041"/>
      <c r="AM41" s="1041"/>
      <c r="AN41" s="1041"/>
      <c r="AO41" s="1041"/>
      <c r="AP41" s="1041"/>
      <c r="AQ41" s="1041"/>
      <c r="AR41" s="1041"/>
      <c r="AS41" s="1041"/>
      <c r="AT41" s="1041"/>
      <c r="AU41" s="1041"/>
      <c r="AV41" s="1041"/>
      <c r="AW41" s="1041"/>
      <c r="AX41" s="1041"/>
      <c r="AY41" s="1041"/>
      <c r="AZ41" s="1112"/>
      <c r="BA41" s="1112"/>
      <c r="BB41" s="1112"/>
      <c r="BC41" s="1112"/>
      <c r="BD41" s="1112"/>
      <c r="BE41" s="1102"/>
      <c r="BF41" s="1102"/>
      <c r="BG41" s="1102"/>
      <c r="BH41" s="1102"/>
      <c r="BI41" s="1103"/>
      <c r="BJ41" s="230"/>
      <c r="BK41" s="230"/>
      <c r="BL41" s="230"/>
      <c r="BM41" s="230"/>
      <c r="BN41" s="230"/>
      <c r="BO41" s="243"/>
      <c r="BP41" s="243"/>
      <c r="BQ41" s="240">
        <v>35</v>
      </c>
      <c r="BR41" s="241"/>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4"/>
    </row>
    <row r="42" spans="1:131" s="225" customFormat="1" ht="26.25" customHeight="1" x14ac:dyDescent="0.15">
      <c r="A42" s="239">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50"/>
      <c r="AL42" s="1041"/>
      <c r="AM42" s="1041"/>
      <c r="AN42" s="1041"/>
      <c r="AO42" s="1041"/>
      <c r="AP42" s="1041"/>
      <c r="AQ42" s="1041"/>
      <c r="AR42" s="1041"/>
      <c r="AS42" s="1041"/>
      <c r="AT42" s="1041"/>
      <c r="AU42" s="1041"/>
      <c r="AV42" s="1041"/>
      <c r="AW42" s="1041"/>
      <c r="AX42" s="1041"/>
      <c r="AY42" s="1041"/>
      <c r="AZ42" s="1112"/>
      <c r="BA42" s="1112"/>
      <c r="BB42" s="1112"/>
      <c r="BC42" s="1112"/>
      <c r="BD42" s="1112"/>
      <c r="BE42" s="1102"/>
      <c r="BF42" s="1102"/>
      <c r="BG42" s="1102"/>
      <c r="BH42" s="1102"/>
      <c r="BI42" s="1103"/>
      <c r="BJ42" s="230"/>
      <c r="BK42" s="230"/>
      <c r="BL42" s="230"/>
      <c r="BM42" s="230"/>
      <c r="BN42" s="230"/>
      <c r="BO42" s="243"/>
      <c r="BP42" s="243"/>
      <c r="BQ42" s="240">
        <v>36</v>
      </c>
      <c r="BR42" s="241"/>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4"/>
    </row>
    <row r="43" spans="1:131" s="225" customFormat="1" ht="26.25" customHeight="1" x14ac:dyDescent="0.15">
      <c r="A43" s="239">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50"/>
      <c r="AL43" s="1041"/>
      <c r="AM43" s="1041"/>
      <c r="AN43" s="1041"/>
      <c r="AO43" s="1041"/>
      <c r="AP43" s="1041"/>
      <c r="AQ43" s="1041"/>
      <c r="AR43" s="1041"/>
      <c r="AS43" s="1041"/>
      <c r="AT43" s="1041"/>
      <c r="AU43" s="1041"/>
      <c r="AV43" s="1041"/>
      <c r="AW43" s="1041"/>
      <c r="AX43" s="1041"/>
      <c r="AY43" s="1041"/>
      <c r="AZ43" s="1112"/>
      <c r="BA43" s="1112"/>
      <c r="BB43" s="1112"/>
      <c r="BC43" s="1112"/>
      <c r="BD43" s="1112"/>
      <c r="BE43" s="1102"/>
      <c r="BF43" s="1102"/>
      <c r="BG43" s="1102"/>
      <c r="BH43" s="1102"/>
      <c r="BI43" s="1103"/>
      <c r="BJ43" s="230"/>
      <c r="BK43" s="230"/>
      <c r="BL43" s="230"/>
      <c r="BM43" s="230"/>
      <c r="BN43" s="230"/>
      <c r="BO43" s="243"/>
      <c r="BP43" s="243"/>
      <c r="BQ43" s="240">
        <v>37</v>
      </c>
      <c r="BR43" s="241"/>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4"/>
    </row>
    <row r="44" spans="1:131" s="225" customFormat="1" ht="26.25" customHeight="1" x14ac:dyDescent="0.15">
      <c r="A44" s="239">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50"/>
      <c r="AL44" s="1041"/>
      <c r="AM44" s="1041"/>
      <c r="AN44" s="1041"/>
      <c r="AO44" s="1041"/>
      <c r="AP44" s="1041"/>
      <c r="AQ44" s="1041"/>
      <c r="AR44" s="1041"/>
      <c r="AS44" s="1041"/>
      <c r="AT44" s="1041"/>
      <c r="AU44" s="1041"/>
      <c r="AV44" s="1041"/>
      <c r="AW44" s="1041"/>
      <c r="AX44" s="1041"/>
      <c r="AY44" s="1041"/>
      <c r="AZ44" s="1112"/>
      <c r="BA44" s="1112"/>
      <c r="BB44" s="1112"/>
      <c r="BC44" s="1112"/>
      <c r="BD44" s="1112"/>
      <c r="BE44" s="1102"/>
      <c r="BF44" s="1102"/>
      <c r="BG44" s="1102"/>
      <c r="BH44" s="1102"/>
      <c r="BI44" s="1103"/>
      <c r="BJ44" s="230"/>
      <c r="BK44" s="230"/>
      <c r="BL44" s="230"/>
      <c r="BM44" s="230"/>
      <c r="BN44" s="230"/>
      <c r="BO44" s="243"/>
      <c r="BP44" s="243"/>
      <c r="BQ44" s="240">
        <v>38</v>
      </c>
      <c r="BR44" s="241"/>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4"/>
    </row>
    <row r="45" spans="1:131" s="225" customFormat="1" ht="26.25" customHeight="1" x14ac:dyDescent="0.15">
      <c r="A45" s="239">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50"/>
      <c r="AL45" s="1041"/>
      <c r="AM45" s="1041"/>
      <c r="AN45" s="1041"/>
      <c r="AO45" s="1041"/>
      <c r="AP45" s="1041"/>
      <c r="AQ45" s="1041"/>
      <c r="AR45" s="1041"/>
      <c r="AS45" s="1041"/>
      <c r="AT45" s="1041"/>
      <c r="AU45" s="1041"/>
      <c r="AV45" s="1041"/>
      <c r="AW45" s="1041"/>
      <c r="AX45" s="1041"/>
      <c r="AY45" s="1041"/>
      <c r="AZ45" s="1112"/>
      <c r="BA45" s="1112"/>
      <c r="BB45" s="1112"/>
      <c r="BC45" s="1112"/>
      <c r="BD45" s="1112"/>
      <c r="BE45" s="1102"/>
      <c r="BF45" s="1102"/>
      <c r="BG45" s="1102"/>
      <c r="BH45" s="1102"/>
      <c r="BI45" s="1103"/>
      <c r="BJ45" s="230"/>
      <c r="BK45" s="230"/>
      <c r="BL45" s="230"/>
      <c r="BM45" s="230"/>
      <c r="BN45" s="230"/>
      <c r="BO45" s="243"/>
      <c r="BP45" s="243"/>
      <c r="BQ45" s="240">
        <v>39</v>
      </c>
      <c r="BR45" s="241"/>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4"/>
    </row>
    <row r="46" spans="1:131" s="225" customFormat="1" ht="26.25" customHeight="1" x14ac:dyDescent="0.15">
      <c r="A46" s="239">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50"/>
      <c r="AL46" s="1041"/>
      <c r="AM46" s="1041"/>
      <c r="AN46" s="1041"/>
      <c r="AO46" s="1041"/>
      <c r="AP46" s="1041"/>
      <c r="AQ46" s="1041"/>
      <c r="AR46" s="1041"/>
      <c r="AS46" s="1041"/>
      <c r="AT46" s="1041"/>
      <c r="AU46" s="1041"/>
      <c r="AV46" s="1041"/>
      <c r="AW46" s="1041"/>
      <c r="AX46" s="1041"/>
      <c r="AY46" s="1041"/>
      <c r="AZ46" s="1112"/>
      <c r="BA46" s="1112"/>
      <c r="BB46" s="1112"/>
      <c r="BC46" s="1112"/>
      <c r="BD46" s="1112"/>
      <c r="BE46" s="1102"/>
      <c r="BF46" s="1102"/>
      <c r="BG46" s="1102"/>
      <c r="BH46" s="1102"/>
      <c r="BI46" s="1103"/>
      <c r="BJ46" s="230"/>
      <c r="BK46" s="230"/>
      <c r="BL46" s="230"/>
      <c r="BM46" s="230"/>
      <c r="BN46" s="230"/>
      <c r="BO46" s="243"/>
      <c r="BP46" s="243"/>
      <c r="BQ46" s="240">
        <v>40</v>
      </c>
      <c r="BR46" s="241"/>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4"/>
    </row>
    <row r="47" spans="1:131" s="225" customFormat="1" ht="26.25" customHeight="1" x14ac:dyDescent="0.15">
      <c r="A47" s="239">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50"/>
      <c r="AL47" s="1041"/>
      <c r="AM47" s="1041"/>
      <c r="AN47" s="1041"/>
      <c r="AO47" s="1041"/>
      <c r="AP47" s="1041"/>
      <c r="AQ47" s="1041"/>
      <c r="AR47" s="1041"/>
      <c r="AS47" s="1041"/>
      <c r="AT47" s="1041"/>
      <c r="AU47" s="1041"/>
      <c r="AV47" s="1041"/>
      <c r="AW47" s="1041"/>
      <c r="AX47" s="1041"/>
      <c r="AY47" s="1041"/>
      <c r="AZ47" s="1112"/>
      <c r="BA47" s="1112"/>
      <c r="BB47" s="1112"/>
      <c r="BC47" s="1112"/>
      <c r="BD47" s="1112"/>
      <c r="BE47" s="1102"/>
      <c r="BF47" s="1102"/>
      <c r="BG47" s="1102"/>
      <c r="BH47" s="1102"/>
      <c r="BI47" s="1103"/>
      <c r="BJ47" s="230"/>
      <c r="BK47" s="230"/>
      <c r="BL47" s="230"/>
      <c r="BM47" s="230"/>
      <c r="BN47" s="230"/>
      <c r="BO47" s="243"/>
      <c r="BP47" s="243"/>
      <c r="BQ47" s="240">
        <v>41</v>
      </c>
      <c r="BR47" s="241"/>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4"/>
    </row>
    <row r="48" spans="1:131" s="225" customFormat="1" ht="26.25" customHeight="1" x14ac:dyDescent="0.15">
      <c r="A48" s="239">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50"/>
      <c r="AL48" s="1041"/>
      <c r="AM48" s="1041"/>
      <c r="AN48" s="1041"/>
      <c r="AO48" s="1041"/>
      <c r="AP48" s="1041"/>
      <c r="AQ48" s="1041"/>
      <c r="AR48" s="1041"/>
      <c r="AS48" s="1041"/>
      <c r="AT48" s="1041"/>
      <c r="AU48" s="1041"/>
      <c r="AV48" s="1041"/>
      <c r="AW48" s="1041"/>
      <c r="AX48" s="1041"/>
      <c r="AY48" s="1041"/>
      <c r="AZ48" s="1112"/>
      <c r="BA48" s="1112"/>
      <c r="BB48" s="1112"/>
      <c r="BC48" s="1112"/>
      <c r="BD48" s="1112"/>
      <c r="BE48" s="1102"/>
      <c r="BF48" s="1102"/>
      <c r="BG48" s="1102"/>
      <c r="BH48" s="1102"/>
      <c r="BI48" s="1103"/>
      <c r="BJ48" s="230"/>
      <c r="BK48" s="230"/>
      <c r="BL48" s="230"/>
      <c r="BM48" s="230"/>
      <c r="BN48" s="230"/>
      <c r="BO48" s="243"/>
      <c r="BP48" s="243"/>
      <c r="BQ48" s="240">
        <v>42</v>
      </c>
      <c r="BR48" s="241"/>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4"/>
    </row>
    <row r="49" spans="1:131" s="225" customFormat="1" ht="26.25" customHeight="1" x14ac:dyDescent="0.15">
      <c r="A49" s="239">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50"/>
      <c r="AL49" s="1041"/>
      <c r="AM49" s="1041"/>
      <c r="AN49" s="1041"/>
      <c r="AO49" s="1041"/>
      <c r="AP49" s="1041"/>
      <c r="AQ49" s="1041"/>
      <c r="AR49" s="1041"/>
      <c r="AS49" s="1041"/>
      <c r="AT49" s="1041"/>
      <c r="AU49" s="1041"/>
      <c r="AV49" s="1041"/>
      <c r="AW49" s="1041"/>
      <c r="AX49" s="1041"/>
      <c r="AY49" s="1041"/>
      <c r="AZ49" s="1112"/>
      <c r="BA49" s="1112"/>
      <c r="BB49" s="1112"/>
      <c r="BC49" s="1112"/>
      <c r="BD49" s="1112"/>
      <c r="BE49" s="1102"/>
      <c r="BF49" s="1102"/>
      <c r="BG49" s="1102"/>
      <c r="BH49" s="1102"/>
      <c r="BI49" s="1103"/>
      <c r="BJ49" s="230"/>
      <c r="BK49" s="230"/>
      <c r="BL49" s="230"/>
      <c r="BM49" s="230"/>
      <c r="BN49" s="230"/>
      <c r="BO49" s="243"/>
      <c r="BP49" s="243"/>
      <c r="BQ49" s="240">
        <v>43</v>
      </c>
      <c r="BR49" s="241"/>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4"/>
    </row>
    <row r="50" spans="1:131" s="225" customFormat="1" ht="26.25" customHeight="1" x14ac:dyDescent="0.15">
      <c r="A50" s="239">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0"/>
      <c r="BK50" s="230"/>
      <c r="BL50" s="230"/>
      <c r="BM50" s="230"/>
      <c r="BN50" s="230"/>
      <c r="BO50" s="243"/>
      <c r="BP50" s="243"/>
      <c r="BQ50" s="240">
        <v>44</v>
      </c>
      <c r="BR50" s="241"/>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4"/>
    </row>
    <row r="51" spans="1:131" s="225" customFormat="1" ht="26.25" customHeight="1" x14ac:dyDescent="0.15">
      <c r="A51" s="239">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0"/>
      <c r="BK51" s="230"/>
      <c r="BL51" s="230"/>
      <c r="BM51" s="230"/>
      <c r="BN51" s="230"/>
      <c r="BO51" s="243"/>
      <c r="BP51" s="243"/>
      <c r="BQ51" s="240">
        <v>45</v>
      </c>
      <c r="BR51" s="241"/>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4"/>
    </row>
    <row r="52" spans="1:131" s="225" customFormat="1" ht="26.25" customHeight="1" x14ac:dyDescent="0.15">
      <c r="A52" s="239">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0"/>
      <c r="BK52" s="230"/>
      <c r="BL52" s="230"/>
      <c r="BM52" s="230"/>
      <c r="BN52" s="230"/>
      <c r="BO52" s="243"/>
      <c r="BP52" s="243"/>
      <c r="BQ52" s="240">
        <v>46</v>
      </c>
      <c r="BR52" s="241"/>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4"/>
    </row>
    <row r="53" spans="1:131" s="225" customFormat="1" ht="26.25" customHeight="1" x14ac:dyDescent="0.15">
      <c r="A53" s="239">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0"/>
      <c r="BK53" s="230"/>
      <c r="BL53" s="230"/>
      <c r="BM53" s="230"/>
      <c r="BN53" s="230"/>
      <c r="BO53" s="243"/>
      <c r="BP53" s="243"/>
      <c r="BQ53" s="240">
        <v>47</v>
      </c>
      <c r="BR53" s="241"/>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4"/>
    </row>
    <row r="54" spans="1:131" s="225" customFormat="1" ht="26.25" customHeight="1" x14ac:dyDescent="0.15">
      <c r="A54" s="239">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0"/>
      <c r="BK54" s="230"/>
      <c r="BL54" s="230"/>
      <c r="BM54" s="230"/>
      <c r="BN54" s="230"/>
      <c r="BO54" s="243"/>
      <c r="BP54" s="243"/>
      <c r="BQ54" s="240">
        <v>48</v>
      </c>
      <c r="BR54" s="241"/>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4"/>
    </row>
    <row r="55" spans="1:131" s="225" customFormat="1" ht="26.25" customHeight="1" x14ac:dyDescent="0.15">
      <c r="A55" s="239">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0"/>
      <c r="BK55" s="230"/>
      <c r="BL55" s="230"/>
      <c r="BM55" s="230"/>
      <c r="BN55" s="230"/>
      <c r="BO55" s="243"/>
      <c r="BP55" s="243"/>
      <c r="BQ55" s="240">
        <v>49</v>
      </c>
      <c r="BR55" s="241"/>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4"/>
    </row>
    <row r="56" spans="1:131" s="225" customFormat="1" ht="26.25" customHeight="1" x14ac:dyDescent="0.15">
      <c r="A56" s="239">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0"/>
      <c r="BK56" s="230"/>
      <c r="BL56" s="230"/>
      <c r="BM56" s="230"/>
      <c r="BN56" s="230"/>
      <c r="BO56" s="243"/>
      <c r="BP56" s="243"/>
      <c r="BQ56" s="240">
        <v>50</v>
      </c>
      <c r="BR56" s="241"/>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4"/>
    </row>
    <row r="57" spans="1:131" s="225" customFormat="1" ht="26.25" customHeight="1" x14ac:dyDescent="0.15">
      <c r="A57" s="239">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0"/>
      <c r="BK57" s="230"/>
      <c r="BL57" s="230"/>
      <c r="BM57" s="230"/>
      <c r="BN57" s="230"/>
      <c r="BO57" s="243"/>
      <c r="BP57" s="243"/>
      <c r="BQ57" s="240">
        <v>51</v>
      </c>
      <c r="BR57" s="241"/>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4"/>
    </row>
    <row r="58" spans="1:131" s="225" customFormat="1" ht="26.25" customHeight="1" x14ac:dyDescent="0.15">
      <c r="A58" s="239">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0"/>
      <c r="BK58" s="230"/>
      <c r="BL58" s="230"/>
      <c r="BM58" s="230"/>
      <c r="BN58" s="230"/>
      <c r="BO58" s="243"/>
      <c r="BP58" s="243"/>
      <c r="BQ58" s="240">
        <v>52</v>
      </c>
      <c r="BR58" s="241"/>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4"/>
    </row>
    <row r="59" spans="1:131" s="225" customFormat="1" ht="26.25" customHeight="1" x14ac:dyDescent="0.15">
      <c r="A59" s="239">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0"/>
      <c r="BK59" s="230"/>
      <c r="BL59" s="230"/>
      <c r="BM59" s="230"/>
      <c r="BN59" s="230"/>
      <c r="BO59" s="243"/>
      <c r="BP59" s="243"/>
      <c r="BQ59" s="240">
        <v>53</v>
      </c>
      <c r="BR59" s="241"/>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4"/>
    </row>
    <row r="60" spans="1:131" s="225" customFormat="1" ht="26.25" customHeight="1" x14ac:dyDescent="0.15">
      <c r="A60" s="239">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0"/>
      <c r="BK60" s="230"/>
      <c r="BL60" s="230"/>
      <c r="BM60" s="230"/>
      <c r="BN60" s="230"/>
      <c r="BO60" s="243"/>
      <c r="BP60" s="243"/>
      <c r="BQ60" s="240">
        <v>54</v>
      </c>
      <c r="BR60" s="241"/>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4"/>
    </row>
    <row r="61" spans="1:131" s="225" customFormat="1" ht="26.25" customHeight="1" thickBot="1" x14ac:dyDescent="0.2">
      <c r="A61" s="239">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0"/>
      <c r="BK61" s="230"/>
      <c r="BL61" s="230"/>
      <c r="BM61" s="230"/>
      <c r="BN61" s="230"/>
      <c r="BO61" s="243"/>
      <c r="BP61" s="243"/>
      <c r="BQ61" s="240">
        <v>55</v>
      </c>
      <c r="BR61" s="241"/>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4"/>
    </row>
    <row r="62" spans="1:131" s="225" customFormat="1" ht="26.25" customHeight="1" x14ac:dyDescent="0.15">
      <c r="A62" s="239">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404</v>
      </c>
      <c r="BK62" s="1105"/>
      <c r="BL62" s="1105"/>
      <c r="BM62" s="1105"/>
      <c r="BN62" s="1106"/>
      <c r="BO62" s="243"/>
      <c r="BP62" s="243"/>
      <c r="BQ62" s="240">
        <v>56</v>
      </c>
      <c r="BR62" s="241"/>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4"/>
    </row>
    <row r="63" spans="1:131" s="225" customFormat="1" ht="26.25" customHeight="1" thickBot="1" x14ac:dyDescent="0.2">
      <c r="A63" s="242" t="s">
        <v>385</v>
      </c>
      <c r="B63" s="1014" t="s">
        <v>405</v>
      </c>
      <c r="C63" s="1015"/>
      <c r="D63" s="1015"/>
      <c r="E63" s="1015"/>
      <c r="F63" s="1015"/>
      <c r="G63" s="1015"/>
      <c r="H63" s="1015"/>
      <c r="I63" s="1015"/>
      <c r="J63" s="1015"/>
      <c r="K63" s="1015"/>
      <c r="L63" s="1015"/>
      <c r="M63" s="1015"/>
      <c r="N63" s="1015"/>
      <c r="O63" s="1015"/>
      <c r="P63" s="1016"/>
      <c r="Q63" s="1032"/>
      <c r="R63" s="1033"/>
      <c r="S63" s="1033"/>
      <c r="T63" s="1033"/>
      <c r="U63" s="1033"/>
      <c r="V63" s="1033"/>
      <c r="W63" s="1033"/>
      <c r="X63" s="1033"/>
      <c r="Y63" s="1033"/>
      <c r="Z63" s="1033"/>
      <c r="AA63" s="1033"/>
      <c r="AB63" s="1033"/>
      <c r="AC63" s="1033"/>
      <c r="AD63" s="1033"/>
      <c r="AE63" s="1098"/>
      <c r="AF63" s="1099">
        <v>19</v>
      </c>
      <c r="AG63" s="1029"/>
      <c r="AH63" s="1029"/>
      <c r="AI63" s="1029"/>
      <c r="AJ63" s="1100"/>
      <c r="AK63" s="1101"/>
      <c r="AL63" s="1033"/>
      <c r="AM63" s="1033"/>
      <c r="AN63" s="1033"/>
      <c r="AO63" s="1033"/>
      <c r="AP63" s="1029"/>
      <c r="AQ63" s="1029"/>
      <c r="AR63" s="1029"/>
      <c r="AS63" s="1029"/>
      <c r="AT63" s="1029"/>
      <c r="AU63" s="1029"/>
      <c r="AV63" s="1029"/>
      <c r="AW63" s="1029"/>
      <c r="AX63" s="1029"/>
      <c r="AY63" s="1029"/>
      <c r="AZ63" s="1095"/>
      <c r="BA63" s="1095"/>
      <c r="BB63" s="1095"/>
      <c r="BC63" s="1095"/>
      <c r="BD63" s="1095"/>
      <c r="BE63" s="1030"/>
      <c r="BF63" s="1030"/>
      <c r="BG63" s="1030"/>
      <c r="BH63" s="1030"/>
      <c r="BI63" s="1031"/>
      <c r="BJ63" s="1096" t="s">
        <v>125</v>
      </c>
      <c r="BK63" s="1021"/>
      <c r="BL63" s="1021"/>
      <c r="BM63" s="1021"/>
      <c r="BN63" s="1097"/>
      <c r="BO63" s="243"/>
      <c r="BP63" s="243"/>
      <c r="BQ63" s="240">
        <v>57</v>
      </c>
      <c r="BR63" s="241"/>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4"/>
    </row>
    <row r="64" spans="1:131" s="225" customFormat="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4"/>
    </row>
    <row r="65" spans="1:131" s="225" customFormat="1" ht="26.25" customHeight="1" thickBot="1" x14ac:dyDescent="0.2">
      <c r="A65" s="230" t="s">
        <v>406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43"/>
      <c r="BF65" s="243"/>
      <c r="BG65" s="243"/>
      <c r="BH65" s="243"/>
      <c r="BI65" s="243"/>
      <c r="BJ65" s="243"/>
      <c r="BK65" s="243"/>
      <c r="BL65" s="243"/>
      <c r="BM65" s="243"/>
      <c r="BN65" s="243"/>
      <c r="BO65" s="243"/>
      <c r="BP65" s="243"/>
      <c r="BQ65" s="240">
        <v>59</v>
      </c>
      <c r="BR65" s="241"/>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4"/>
    </row>
    <row r="66" spans="1:131" s="225" customFormat="1" ht="26.25" customHeight="1" x14ac:dyDescent="0.15">
      <c r="A66" s="1065" t="s">
        <v>407</v>
      </c>
      <c r="B66" s="1066"/>
      <c r="C66" s="1066"/>
      <c r="D66" s="1066"/>
      <c r="E66" s="1066"/>
      <c r="F66" s="1066"/>
      <c r="G66" s="1066"/>
      <c r="H66" s="1066"/>
      <c r="I66" s="1066"/>
      <c r="J66" s="1066"/>
      <c r="K66" s="1066"/>
      <c r="L66" s="1066"/>
      <c r="M66" s="1066"/>
      <c r="N66" s="1066"/>
      <c r="O66" s="1066"/>
      <c r="P66" s="1067"/>
      <c r="Q66" s="1071" t="s">
        <v>408</v>
      </c>
      <c r="R66" s="1072"/>
      <c r="S66" s="1072"/>
      <c r="T66" s="1072"/>
      <c r="U66" s="1073"/>
      <c r="V66" s="1071" t="s">
        <v>390</v>
      </c>
      <c r="W66" s="1072"/>
      <c r="X66" s="1072"/>
      <c r="Y66" s="1072"/>
      <c r="Z66" s="1073"/>
      <c r="AA66" s="1071" t="s">
        <v>409</v>
      </c>
      <c r="AB66" s="1072"/>
      <c r="AC66" s="1072"/>
      <c r="AD66" s="1072"/>
      <c r="AE66" s="1073"/>
      <c r="AF66" s="1077" t="s">
        <v>410</v>
      </c>
      <c r="AG66" s="1078"/>
      <c r="AH66" s="1078"/>
      <c r="AI66" s="1078"/>
      <c r="AJ66" s="1079"/>
      <c r="AK66" s="1071" t="s">
        <v>393</v>
      </c>
      <c r="AL66" s="1066"/>
      <c r="AM66" s="1066"/>
      <c r="AN66" s="1066"/>
      <c r="AO66" s="1067"/>
      <c r="AP66" s="1071" t="s">
        <v>411</v>
      </c>
      <c r="AQ66" s="1072"/>
      <c r="AR66" s="1072"/>
      <c r="AS66" s="1072"/>
      <c r="AT66" s="1073"/>
      <c r="AU66" s="1071" t="s">
        <v>412</v>
      </c>
      <c r="AV66" s="1072"/>
      <c r="AW66" s="1072"/>
      <c r="AX66" s="1072"/>
      <c r="AY66" s="1073"/>
      <c r="AZ66" s="1071" t="s">
        <v>373</v>
      </c>
      <c r="BA66" s="1072"/>
      <c r="BB66" s="1072"/>
      <c r="BC66" s="1072"/>
      <c r="BD66" s="1087"/>
      <c r="BE66" s="243"/>
      <c r="BF66" s="243"/>
      <c r="BG66" s="243"/>
      <c r="BH66" s="243"/>
      <c r="BI66" s="243"/>
      <c r="BJ66" s="243"/>
      <c r="BK66" s="243"/>
      <c r="BL66" s="243"/>
      <c r="BM66" s="243"/>
      <c r="BN66" s="243"/>
      <c r="BO66" s="243"/>
      <c r="BP66" s="243"/>
      <c r="BQ66" s="240">
        <v>60</v>
      </c>
      <c r="BR66" s="245"/>
      <c r="BS66" s="1023"/>
      <c r="BT66" s="1024"/>
      <c r="BU66" s="1024"/>
      <c r="BV66" s="1024"/>
      <c r="BW66" s="1024"/>
      <c r="BX66" s="1024"/>
      <c r="BY66" s="1024"/>
      <c r="BZ66" s="1024"/>
      <c r="CA66" s="1024"/>
      <c r="CB66" s="1024"/>
      <c r="CC66" s="1024"/>
      <c r="CD66" s="1024"/>
      <c r="CE66" s="1024"/>
      <c r="CF66" s="1024"/>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1"/>
      <c r="DW66" s="1012"/>
      <c r="DX66" s="1012"/>
      <c r="DY66" s="1012"/>
      <c r="DZ66" s="1013"/>
      <c r="EA66" s="224"/>
    </row>
    <row r="67" spans="1:131" s="225" customFormat="1" ht="26.25" customHeight="1" thickBot="1" x14ac:dyDescent="0.2">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3"/>
      <c r="BF67" s="243"/>
      <c r="BG67" s="243"/>
      <c r="BH67" s="243"/>
      <c r="BI67" s="243"/>
      <c r="BJ67" s="243"/>
      <c r="BK67" s="243"/>
      <c r="BL67" s="243"/>
      <c r="BM67" s="243"/>
      <c r="BN67" s="243"/>
      <c r="BO67" s="243"/>
      <c r="BP67" s="243"/>
      <c r="BQ67" s="240">
        <v>61</v>
      </c>
      <c r="BR67" s="245"/>
      <c r="BS67" s="1023"/>
      <c r="BT67" s="1024"/>
      <c r="BU67" s="1024"/>
      <c r="BV67" s="1024"/>
      <c r="BW67" s="1024"/>
      <c r="BX67" s="1024"/>
      <c r="BY67" s="1024"/>
      <c r="BZ67" s="1024"/>
      <c r="CA67" s="1024"/>
      <c r="CB67" s="1024"/>
      <c r="CC67" s="1024"/>
      <c r="CD67" s="1024"/>
      <c r="CE67" s="1024"/>
      <c r="CF67" s="1024"/>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1"/>
      <c r="DW67" s="1012"/>
      <c r="DX67" s="1012"/>
      <c r="DY67" s="1012"/>
      <c r="DZ67" s="1013"/>
      <c r="EA67" s="224"/>
    </row>
    <row r="68" spans="1:131" s="225" customFormat="1" ht="26.25" customHeight="1" thickTop="1" x14ac:dyDescent="0.15">
      <c r="A68" s="236">
        <v>1</v>
      </c>
      <c r="B68" s="1055" t="s">
        <v>563</v>
      </c>
      <c r="C68" s="1056"/>
      <c r="D68" s="1056"/>
      <c r="E68" s="1056"/>
      <c r="F68" s="1056"/>
      <c r="G68" s="1056"/>
      <c r="H68" s="1056"/>
      <c r="I68" s="1056"/>
      <c r="J68" s="1056"/>
      <c r="K68" s="1056"/>
      <c r="L68" s="1056"/>
      <c r="M68" s="1056"/>
      <c r="N68" s="1056"/>
      <c r="O68" s="1056"/>
      <c r="P68" s="1057"/>
      <c r="Q68" s="1058">
        <v>4697</v>
      </c>
      <c r="R68" s="1052"/>
      <c r="S68" s="1052"/>
      <c r="T68" s="1052"/>
      <c r="U68" s="1052"/>
      <c r="V68" s="1052">
        <v>4682</v>
      </c>
      <c r="W68" s="1052"/>
      <c r="X68" s="1052"/>
      <c r="Y68" s="1052"/>
      <c r="Z68" s="1052"/>
      <c r="AA68" s="1052">
        <v>15</v>
      </c>
      <c r="AB68" s="1052"/>
      <c r="AC68" s="1052"/>
      <c r="AD68" s="1052"/>
      <c r="AE68" s="1052"/>
      <c r="AF68" s="1052">
        <v>15</v>
      </c>
      <c r="AG68" s="1052"/>
      <c r="AH68" s="1052"/>
      <c r="AI68" s="1052"/>
      <c r="AJ68" s="1052"/>
      <c r="AK68" s="1052" t="s">
        <v>577</v>
      </c>
      <c r="AL68" s="1052"/>
      <c r="AM68" s="1052"/>
      <c r="AN68" s="1052"/>
      <c r="AO68" s="1052"/>
      <c r="AP68" s="1052" t="s">
        <v>577</v>
      </c>
      <c r="AQ68" s="1052"/>
      <c r="AR68" s="1052"/>
      <c r="AS68" s="1052"/>
      <c r="AT68" s="1052"/>
      <c r="AU68" s="1052" t="s">
        <v>577</v>
      </c>
      <c r="AV68" s="1052"/>
      <c r="AW68" s="1052"/>
      <c r="AX68" s="1052"/>
      <c r="AY68" s="1052"/>
      <c r="AZ68" s="1053"/>
      <c r="BA68" s="1053"/>
      <c r="BB68" s="1053"/>
      <c r="BC68" s="1053"/>
      <c r="BD68" s="1054"/>
      <c r="BE68" s="243"/>
      <c r="BF68" s="243"/>
      <c r="BG68" s="243"/>
      <c r="BH68" s="243"/>
      <c r="BI68" s="243"/>
      <c r="BJ68" s="243"/>
      <c r="BK68" s="243"/>
      <c r="BL68" s="243"/>
      <c r="BM68" s="243"/>
      <c r="BN68" s="243"/>
      <c r="BO68" s="243"/>
      <c r="BP68" s="243"/>
      <c r="BQ68" s="240">
        <v>62</v>
      </c>
      <c r="BR68" s="245"/>
      <c r="BS68" s="1023"/>
      <c r="BT68" s="1024"/>
      <c r="BU68" s="1024"/>
      <c r="BV68" s="1024"/>
      <c r="BW68" s="1024"/>
      <c r="BX68" s="1024"/>
      <c r="BY68" s="1024"/>
      <c r="BZ68" s="1024"/>
      <c r="CA68" s="1024"/>
      <c r="CB68" s="1024"/>
      <c r="CC68" s="1024"/>
      <c r="CD68" s="1024"/>
      <c r="CE68" s="1024"/>
      <c r="CF68" s="1024"/>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1"/>
      <c r="DW68" s="1012"/>
      <c r="DX68" s="1012"/>
      <c r="DY68" s="1012"/>
      <c r="DZ68" s="1013"/>
      <c r="EA68" s="224"/>
    </row>
    <row r="69" spans="1:131" s="225" customFormat="1" ht="26.25" customHeight="1" x14ac:dyDescent="0.15">
      <c r="A69" s="239">
        <v>2</v>
      </c>
      <c r="B69" s="1044" t="s">
        <v>564</v>
      </c>
      <c r="C69" s="1045"/>
      <c r="D69" s="1045"/>
      <c r="E69" s="1045"/>
      <c r="F69" s="1045"/>
      <c r="G69" s="1045"/>
      <c r="H69" s="1045"/>
      <c r="I69" s="1045"/>
      <c r="J69" s="1045"/>
      <c r="K69" s="1045"/>
      <c r="L69" s="1045"/>
      <c r="M69" s="1045"/>
      <c r="N69" s="1045"/>
      <c r="O69" s="1045"/>
      <c r="P69" s="1046"/>
      <c r="Q69" s="1047">
        <v>643</v>
      </c>
      <c r="R69" s="1041"/>
      <c r="S69" s="1041"/>
      <c r="T69" s="1041"/>
      <c r="U69" s="1041"/>
      <c r="V69" s="1041">
        <v>639</v>
      </c>
      <c r="W69" s="1041"/>
      <c r="X69" s="1041"/>
      <c r="Y69" s="1041"/>
      <c r="Z69" s="1041"/>
      <c r="AA69" s="1041">
        <v>4</v>
      </c>
      <c r="AB69" s="1041"/>
      <c r="AC69" s="1041"/>
      <c r="AD69" s="1041"/>
      <c r="AE69" s="1041"/>
      <c r="AF69" s="1041">
        <v>4</v>
      </c>
      <c r="AG69" s="1041"/>
      <c r="AH69" s="1041"/>
      <c r="AI69" s="1041"/>
      <c r="AJ69" s="1041"/>
      <c r="AK69" s="1041">
        <v>10</v>
      </c>
      <c r="AL69" s="1041"/>
      <c r="AM69" s="1041"/>
      <c r="AN69" s="1041"/>
      <c r="AO69" s="1041"/>
      <c r="AP69" s="1041">
        <v>160</v>
      </c>
      <c r="AQ69" s="1041"/>
      <c r="AR69" s="1041"/>
      <c r="AS69" s="1041"/>
      <c r="AT69" s="1041"/>
      <c r="AU69" s="1041">
        <v>5</v>
      </c>
      <c r="AV69" s="1041"/>
      <c r="AW69" s="1041"/>
      <c r="AX69" s="1041"/>
      <c r="AY69" s="1041"/>
      <c r="AZ69" s="1042"/>
      <c r="BA69" s="1042"/>
      <c r="BB69" s="1042"/>
      <c r="BC69" s="1042"/>
      <c r="BD69" s="1043"/>
      <c r="BE69" s="243"/>
      <c r="BF69" s="243"/>
      <c r="BG69" s="243"/>
      <c r="BH69" s="243"/>
      <c r="BI69" s="243"/>
      <c r="BJ69" s="243"/>
      <c r="BK69" s="243"/>
      <c r="BL69" s="243"/>
      <c r="BM69" s="243"/>
      <c r="BN69" s="243"/>
      <c r="BO69" s="243"/>
      <c r="BP69" s="243"/>
      <c r="BQ69" s="240">
        <v>63</v>
      </c>
      <c r="BR69" s="245"/>
      <c r="BS69" s="1023"/>
      <c r="BT69" s="1024"/>
      <c r="BU69" s="1024"/>
      <c r="BV69" s="1024"/>
      <c r="BW69" s="1024"/>
      <c r="BX69" s="1024"/>
      <c r="BY69" s="1024"/>
      <c r="BZ69" s="1024"/>
      <c r="CA69" s="1024"/>
      <c r="CB69" s="1024"/>
      <c r="CC69" s="1024"/>
      <c r="CD69" s="1024"/>
      <c r="CE69" s="1024"/>
      <c r="CF69" s="1024"/>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1"/>
      <c r="DW69" s="1012"/>
      <c r="DX69" s="1012"/>
      <c r="DY69" s="1012"/>
      <c r="DZ69" s="1013"/>
      <c r="EA69" s="224"/>
    </row>
    <row r="70" spans="1:131" s="225" customFormat="1" ht="26.25" customHeight="1" x14ac:dyDescent="0.15">
      <c r="A70" s="239">
        <v>3</v>
      </c>
      <c r="B70" s="1044" t="s">
        <v>565</v>
      </c>
      <c r="C70" s="1045"/>
      <c r="D70" s="1045"/>
      <c r="E70" s="1045"/>
      <c r="F70" s="1045"/>
      <c r="G70" s="1045"/>
      <c r="H70" s="1045"/>
      <c r="I70" s="1045"/>
      <c r="J70" s="1045"/>
      <c r="K70" s="1045"/>
      <c r="L70" s="1045"/>
      <c r="M70" s="1045"/>
      <c r="N70" s="1045"/>
      <c r="O70" s="1045"/>
      <c r="P70" s="1046"/>
      <c r="Q70" s="1047">
        <v>121</v>
      </c>
      <c r="R70" s="1041"/>
      <c r="S70" s="1041"/>
      <c r="T70" s="1041"/>
      <c r="U70" s="1041"/>
      <c r="V70" s="1041">
        <v>117</v>
      </c>
      <c r="W70" s="1041"/>
      <c r="X70" s="1041"/>
      <c r="Y70" s="1041"/>
      <c r="Z70" s="1041"/>
      <c r="AA70" s="1041">
        <v>4</v>
      </c>
      <c r="AB70" s="1041"/>
      <c r="AC70" s="1041"/>
      <c r="AD70" s="1041"/>
      <c r="AE70" s="1041"/>
      <c r="AF70" s="1041">
        <v>4</v>
      </c>
      <c r="AG70" s="1041"/>
      <c r="AH70" s="1041"/>
      <c r="AI70" s="1041"/>
      <c r="AJ70" s="1041"/>
      <c r="AK70" s="1041">
        <v>21</v>
      </c>
      <c r="AL70" s="1041"/>
      <c r="AM70" s="1041"/>
      <c r="AN70" s="1041"/>
      <c r="AO70" s="1041"/>
      <c r="AP70" s="1041" t="s">
        <v>577</v>
      </c>
      <c r="AQ70" s="1041"/>
      <c r="AR70" s="1041"/>
      <c r="AS70" s="1041"/>
      <c r="AT70" s="1041"/>
      <c r="AU70" s="1041" t="s">
        <v>577</v>
      </c>
      <c r="AV70" s="1041"/>
      <c r="AW70" s="1041"/>
      <c r="AX70" s="1041"/>
      <c r="AY70" s="1041"/>
      <c r="AZ70" s="1042"/>
      <c r="BA70" s="1042"/>
      <c r="BB70" s="1042"/>
      <c r="BC70" s="1042"/>
      <c r="BD70" s="1043"/>
      <c r="BE70" s="243"/>
      <c r="BF70" s="243"/>
      <c r="BG70" s="243"/>
      <c r="BH70" s="243"/>
      <c r="BI70" s="243"/>
      <c r="BJ70" s="243"/>
      <c r="BK70" s="243"/>
      <c r="BL70" s="243"/>
      <c r="BM70" s="243"/>
      <c r="BN70" s="243"/>
      <c r="BO70" s="243"/>
      <c r="BP70" s="243"/>
      <c r="BQ70" s="240">
        <v>64</v>
      </c>
      <c r="BR70" s="245"/>
      <c r="BS70" s="1023"/>
      <c r="BT70" s="1024"/>
      <c r="BU70" s="1024"/>
      <c r="BV70" s="1024"/>
      <c r="BW70" s="1024"/>
      <c r="BX70" s="1024"/>
      <c r="BY70" s="1024"/>
      <c r="BZ70" s="1024"/>
      <c r="CA70" s="1024"/>
      <c r="CB70" s="1024"/>
      <c r="CC70" s="1024"/>
      <c r="CD70" s="1024"/>
      <c r="CE70" s="1024"/>
      <c r="CF70" s="1024"/>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1"/>
      <c r="DW70" s="1012"/>
      <c r="DX70" s="1012"/>
      <c r="DY70" s="1012"/>
      <c r="DZ70" s="1013"/>
      <c r="EA70" s="224"/>
    </row>
    <row r="71" spans="1:131" s="225" customFormat="1" ht="26.25" customHeight="1" x14ac:dyDescent="0.15">
      <c r="A71" s="239">
        <v>4</v>
      </c>
      <c r="B71" s="1044" t="s">
        <v>566</v>
      </c>
      <c r="C71" s="1045"/>
      <c r="D71" s="1045"/>
      <c r="E71" s="1045"/>
      <c r="F71" s="1045"/>
      <c r="G71" s="1045"/>
      <c r="H71" s="1045"/>
      <c r="I71" s="1045"/>
      <c r="J71" s="1045"/>
      <c r="K71" s="1045"/>
      <c r="L71" s="1045"/>
      <c r="M71" s="1045"/>
      <c r="N71" s="1045"/>
      <c r="O71" s="1045"/>
      <c r="P71" s="1046"/>
      <c r="Q71" s="1047">
        <v>191</v>
      </c>
      <c r="R71" s="1041"/>
      <c r="S71" s="1041"/>
      <c r="T71" s="1041"/>
      <c r="U71" s="1041"/>
      <c r="V71" s="1041">
        <v>108</v>
      </c>
      <c r="W71" s="1041"/>
      <c r="X71" s="1041"/>
      <c r="Y71" s="1041"/>
      <c r="Z71" s="1041"/>
      <c r="AA71" s="1041">
        <v>83</v>
      </c>
      <c r="AB71" s="1041"/>
      <c r="AC71" s="1041"/>
      <c r="AD71" s="1041"/>
      <c r="AE71" s="1041"/>
      <c r="AF71" s="1041">
        <v>83</v>
      </c>
      <c r="AG71" s="1041"/>
      <c r="AH71" s="1041"/>
      <c r="AI71" s="1041"/>
      <c r="AJ71" s="1041"/>
      <c r="AK71" s="1041" t="s">
        <v>577</v>
      </c>
      <c r="AL71" s="1041"/>
      <c r="AM71" s="1041"/>
      <c r="AN71" s="1041"/>
      <c r="AO71" s="1041"/>
      <c r="AP71" s="1041" t="s">
        <v>577</v>
      </c>
      <c r="AQ71" s="1041"/>
      <c r="AR71" s="1041"/>
      <c r="AS71" s="1041"/>
      <c r="AT71" s="1041"/>
      <c r="AU71" s="1041" t="s">
        <v>577</v>
      </c>
      <c r="AV71" s="1041"/>
      <c r="AW71" s="1041"/>
      <c r="AX71" s="1041"/>
      <c r="AY71" s="1041"/>
      <c r="AZ71" s="1042"/>
      <c r="BA71" s="1042"/>
      <c r="BB71" s="1042"/>
      <c r="BC71" s="1042"/>
      <c r="BD71" s="1043"/>
      <c r="BE71" s="243"/>
      <c r="BF71" s="243"/>
      <c r="BG71" s="243"/>
      <c r="BH71" s="243"/>
      <c r="BI71" s="243"/>
      <c r="BJ71" s="243"/>
      <c r="BK71" s="243"/>
      <c r="BL71" s="243"/>
      <c r="BM71" s="243"/>
      <c r="BN71" s="243"/>
      <c r="BO71" s="243"/>
      <c r="BP71" s="243"/>
      <c r="BQ71" s="240">
        <v>65</v>
      </c>
      <c r="BR71" s="245"/>
      <c r="BS71" s="1023"/>
      <c r="BT71" s="1024"/>
      <c r="BU71" s="1024"/>
      <c r="BV71" s="1024"/>
      <c r="BW71" s="1024"/>
      <c r="BX71" s="1024"/>
      <c r="BY71" s="1024"/>
      <c r="BZ71" s="1024"/>
      <c r="CA71" s="1024"/>
      <c r="CB71" s="1024"/>
      <c r="CC71" s="1024"/>
      <c r="CD71" s="1024"/>
      <c r="CE71" s="1024"/>
      <c r="CF71" s="1024"/>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1"/>
      <c r="DW71" s="1012"/>
      <c r="DX71" s="1012"/>
      <c r="DY71" s="1012"/>
      <c r="DZ71" s="1013"/>
      <c r="EA71" s="224"/>
    </row>
    <row r="72" spans="1:131" s="225" customFormat="1" ht="26.25" customHeight="1" x14ac:dyDescent="0.15">
      <c r="A72" s="239">
        <v>5</v>
      </c>
      <c r="B72" s="1044" t="s">
        <v>567</v>
      </c>
      <c r="C72" s="1045"/>
      <c r="D72" s="1045"/>
      <c r="E72" s="1045"/>
      <c r="F72" s="1045"/>
      <c r="G72" s="1045"/>
      <c r="H72" s="1045"/>
      <c r="I72" s="1045"/>
      <c r="J72" s="1045"/>
      <c r="K72" s="1045"/>
      <c r="L72" s="1045"/>
      <c r="M72" s="1045"/>
      <c r="N72" s="1045"/>
      <c r="O72" s="1045"/>
      <c r="P72" s="1046"/>
      <c r="Q72" s="1047">
        <v>13791</v>
      </c>
      <c r="R72" s="1041"/>
      <c r="S72" s="1041"/>
      <c r="T72" s="1041"/>
      <c r="U72" s="1041"/>
      <c r="V72" s="1041">
        <v>13536</v>
      </c>
      <c r="W72" s="1041"/>
      <c r="X72" s="1041"/>
      <c r="Y72" s="1041"/>
      <c r="Z72" s="1041"/>
      <c r="AA72" s="1041">
        <v>256</v>
      </c>
      <c r="AB72" s="1041"/>
      <c r="AC72" s="1041"/>
      <c r="AD72" s="1041"/>
      <c r="AE72" s="1041"/>
      <c r="AF72" s="1041">
        <v>256</v>
      </c>
      <c r="AG72" s="1041"/>
      <c r="AH72" s="1041"/>
      <c r="AI72" s="1041"/>
      <c r="AJ72" s="1041"/>
      <c r="AK72" s="1041">
        <v>60</v>
      </c>
      <c r="AL72" s="1041"/>
      <c r="AM72" s="1041"/>
      <c r="AN72" s="1041"/>
      <c r="AO72" s="1041"/>
      <c r="AP72" s="1041">
        <v>3608</v>
      </c>
      <c r="AQ72" s="1041"/>
      <c r="AR72" s="1041"/>
      <c r="AS72" s="1041"/>
      <c r="AT72" s="1041"/>
      <c r="AU72" s="1041">
        <v>16</v>
      </c>
      <c r="AV72" s="1041"/>
      <c r="AW72" s="1041"/>
      <c r="AX72" s="1041"/>
      <c r="AY72" s="1041"/>
      <c r="AZ72" s="1042"/>
      <c r="BA72" s="1042"/>
      <c r="BB72" s="1042"/>
      <c r="BC72" s="1042"/>
      <c r="BD72" s="1043"/>
      <c r="BE72" s="243"/>
      <c r="BF72" s="243"/>
      <c r="BG72" s="243"/>
      <c r="BH72" s="243"/>
      <c r="BI72" s="243"/>
      <c r="BJ72" s="243"/>
      <c r="BK72" s="243"/>
      <c r="BL72" s="243"/>
      <c r="BM72" s="243"/>
      <c r="BN72" s="243"/>
      <c r="BO72" s="243"/>
      <c r="BP72" s="243"/>
      <c r="BQ72" s="240">
        <v>66</v>
      </c>
      <c r="BR72" s="245"/>
      <c r="BS72" s="1023"/>
      <c r="BT72" s="1024"/>
      <c r="BU72" s="1024"/>
      <c r="BV72" s="1024"/>
      <c r="BW72" s="1024"/>
      <c r="BX72" s="1024"/>
      <c r="BY72" s="1024"/>
      <c r="BZ72" s="1024"/>
      <c r="CA72" s="1024"/>
      <c r="CB72" s="1024"/>
      <c r="CC72" s="1024"/>
      <c r="CD72" s="1024"/>
      <c r="CE72" s="1024"/>
      <c r="CF72" s="1024"/>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1"/>
      <c r="DW72" s="1012"/>
      <c r="DX72" s="1012"/>
      <c r="DY72" s="1012"/>
      <c r="DZ72" s="1013"/>
      <c r="EA72" s="224"/>
    </row>
    <row r="73" spans="1:131" s="225" customFormat="1" ht="26.25" customHeight="1" x14ac:dyDescent="0.15">
      <c r="A73" s="239">
        <v>6</v>
      </c>
      <c r="B73" s="1044" t="s">
        <v>568</v>
      </c>
      <c r="C73" s="1045"/>
      <c r="D73" s="1045"/>
      <c r="E73" s="1045"/>
      <c r="F73" s="1045"/>
      <c r="G73" s="1045"/>
      <c r="H73" s="1045"/>
      <c r="I73" s="1045"/>
      <c r="J73" s="1045"/>
      <c r="K73" s="1045"/>
      <c r="L73" s="1045"/>
      <c r="M73" s="1045"/>
      <c r="N73" s="1045"/>
      <c r="O73" s="1045"/>
      <c r="P73" s="1046"/>
      <c r="Q73" s="1047">
        <v>114</v>
      </c>
      <c r="R73" s="1041"/>
      <c r="S73" s="1041"/>
      <c r="T73" s="1041"/>
      <c r="U73" s="1041"/>
      <c r="V73" s="1041">
        <v>103</v>
      </c>
      <c r="W73" s="1041"/>
      <c r="X73" s="1041"/>
      <c r="Y73" s="1041"/>
      <c r="Z73" s="1041"/>
      <c r="AA73" s="1041">
        <v>12</v>
      </c>
      <c r="AB73" s="1041"/>
      <c r="AC73" s="1041"/>
      <c r="AD73" s="1041"/>
      <c r="AE73" s="1041"/>
      <c r="AF73" s="1041">
        <v>12</v>
      </c>
      <c r="AG73" s="1041"/>
      <c r="AH73" s="1041"/>
      <c r="AI73" s="1041"/>
      <c r="AJ73" s="1041"/>
      <c r="AK73" s="1041" t="s">
        <v>577</v>
      </c>
      <c r="AL73" s="1041"/>
      <c r="AM73" s="1041"/>
      <c r="AN73" s="1041"/>
      <c r="AO73" s="1041"/>
      <c r="AP73" s="1041" t="s">
        <v>577</v>
      </c>
      <c r="AQ73" s="1041"/>
      <c r="AR73" s="1041"/>
      <c r="AS73" s="1041"/>
      <c r="AT73" s="1041"/>
      <c r="AU73" s="1041" t="s">
        <v>577</v>
      </c>
      <c r="AV73" s="1041"/>
      <c r="AW73" s="1041"/>
      <c r="AX73" s="1041"/>
      <c r="AY73" s="1041"/>
      <c r="AZ73" s="1042"/>
      <c r="BA73" s="1042"/>
      <c r="BB73" s="1042"/>
      <c r="BC73" s="1042"/>
      <c r="BD73" s="1043"/>
      <c r="BE73" s="243"/>
      <c r="BF73" s="243"/>
      <c r="BG73" s="243"/>
      <c r="BH73" s="243"/>
      <c r="BI73" s="243"/>
      <c r="BJ73" s="243"/>
      <c r="BK73" s="243"/>
      <c r="BL73" s="243"/>
      <c r="BM73" s="243"/>
      <c r="BN73" s="243"/>
      <c r="BO73" s="243"/>
      <c r="BP73" s="243"/>
      <c r="BQ73" s="240">
        <v>67</v>
      </c>
      <c r="BR73" s="245"/>
      <c r="BS73" s="1023"/>
      <c r="BT73" s="1024"/>
      <c r="BU73" s="1024"/>
      <c r="BV73" s="1024"/>
      <c r="BW73" s="1024"/>
      <c r="BX73" s="1024"/>
      <c r="BY73" s="1024"/>
      <c r="BZ73" s="1024"/>
      <c r="CA73" s="1024"/>
      <c r="CB73" s="1024"/>
      <c r="CC73" s="1024"/>
      <c r="CD73" s="1024"/>
      <c r="CE73" s="1024"/>
      <c r="CF73" s="1024"/>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1"/>
      <c r="DW73" s="1012"/>
      <c r="DX73" s="1012"/>
      <c r="DY73" s="1012"/>
      <c r="DZ73" s="1013"/>
      <c r="EA73" s="224"/>
    </row>
    <row r="74" spans="1:131" s="225" customFormat="1" ht="26.25" customHeight="1" x14ac:dyDescent="0.15">
      <c r="A74" s="239">
        <v>7</v>
      </c>
      <c r="B74" s="1044" t="s">
        <v>569</v>
      </c>
      <c r="C74" s="1045"/>
      <c r="D74" s="1045"/>
      <c r="E74" s="1045"/>
      <c r="F74" s="1045"/>
      <c r="G74" s="1045"/>
      <c r="H74" s="1045"/>
      <c r="I74" s="1045"/>
      <c r="J74" s="1045"/>
      <c r="K74" s="1045"/>
      <c r="L74" s="1045"/>
      <c r="M74" s="1045"/>
      <c r="N74" s="1045"/>
      <c r="O74" s="1045"/>
      <c r="P74" s="1046"/>
      <c r="Q74" s="1047">
        <v>8934</v>
      </c>
      <c r="R74" s="1041"/>
      <c r="S74" s="1041"/>
      <c r="T74" s="1041"/>
      <c r="U74" s="1041"/>
      <c r="V74" s="1041">
        <v>9207</v>
      </c>
      <c r="W74" s="1041"/>
      <c r="X74" s="1041"/>
      <c r="Y74" s="1041"/>
      <c r="Z74" s="1041"/>
      <c r="AA74" s="1041">
        <v>-273</v>
      </c>
      <c r="AB74" s="1041"/>
      <c r="AC74" s="1041"/>
      <c r="AD74" s="1041"/>
      <c r="AE74" s="1041"/>
      <c r="AF74" s="1041">
        <v>-273</v>
      </c>
      <c r="AG74" s="1041"/>
      <c r="AH74" s="1041"/>
      <c r="AI74" s="1041"/>
      <c r="AJ74" s="1041"/>
      <c r="AK74" s="1041">
        <v>535</v>
      </c>
      <c r="AL74" s="1041"/>
      <c r="AM74" s="1041"/>
      <c r="AN74" s="1041"/>
      <c r="AO74" s="1041"/>
      <c r="AP74" s="1041">
        <v>6969</v>
      </c>
      <c r="AQ74" s="1041"/>
      <c r="AR74" s="1041"/>
      <c r="AS74" s="1041"/>
      <c r="AT74" s="1041"/>
      <c r="AU74" s="1041">
        <v>206</v>
      </c>
      <c r="AV74" s="1041"/>
      <c r="AW74" s="1041"/>
      <c r="AX74" s="1041"/>
      <c r="AY74" s="1041"/>
      <c r="AZ74" s="1042"/>
      <c r="BA74" s="1042"/>
      <c r="BB74" s="1042"/>
      <c r="BC74" s="1042"/>
      <c r="BD74" s="1043"/>
      <c r="BE74" s="243"/>
      <c r="BF74" s="243"/>
      <c r="BG74" s="243"/>
      <c r="BH74" s="243"/>
      <c r="BI74" s="243"/>
      <c r="BJ74" s="243"/>
      <c r="BK74" s="243"/>
      <c r="BL74" s="243"/>
      <c r="BM74" s="243"/>
      <c r="BN74" s="243"/>
      <c r="BO74" s="243"/>
      <c r="BP74" s="243"/>
      <c r="BQ74" s="240">
        <v>68</v>
      </c>
      <c r="BR74" s="245"/>
      <c r="BS74" s="1023"/>
      <c r="BT74" s="1024"/>
      <c r="BU74" s="1024"/>
      <c r="BV74" s="1024"/>
      <c r="BW74" s="1024"/>
      <c r="BX74" s="1024"/>
      <c r="BY74" s="1024"/>
      <c r="BZ74" s="1024"/>
      <c r="CA74" s="1024"/>
      <c r="CB74" s="1024"/>
      <c r="CC74" s="1024"/>
      <c r="CD74" s="1024"/>
      <c r="CE74" s="1024"/>
      <c r="CF74" s="1024"/>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1"/>
      <c r="DW74" s="1012"/>
      <c r="DX74" s="1012"/>
      <c r="DY74" s="1012"/>
      <c r="DZ74" s="1013"/>
      <c r="EA74" s="224"/>
    </row>
    <row r="75" spans="1:131" s="225" customFormat="1" ht="26.25" customHeight="1" x14ac:dyDescent="0.15">
      <c r="A75" s="239">
        <v>8</v>
      </c>
      <c r="B75" s="1044"/>
      <c r="C75" s="1045"/>
      <c r="D75" s="1045"/>
      <c r="E75" s="1045"/>
      <c r="F75" s="1045"/>
      <c r="G75" s="1045"/>
      <c r="H75" s="1045"/>
      <c r="I75" s="1045"/>
      <c r="J75" s="1045"/>
      <c r="K75" s="1045"/>
      <c r="L75" s="1045"/>
      <c r="M75" s="1045"/>
      <c r="N75" s="1045"/>
      <c r="O75" s="1045"/>
      <c r="P75" s="1046"/>
      <c r="Q75" s="1048"/>
      <c r="R75" s="1049"/>
      <c r="S75" s="1049"/>
      <c r="T75" s="1049"/>
      <c r="U75" s="1050"/>
      <c r="V75" s="1051"/>
      <c r="W75" s="1049"/>
      <c r="X75" s="1049"/>
      <c r="Y75" s="1049"/>
      <c r="Z75" s="1050"/>
      <c r="AA75" s="1051"/>
      <c r="AB75" s="1049"/>
      <c r="AC75" s="1049"/>
      <c r="AD75" s="1049"/>
      <c r="AE75" s="1050"/>
      <c r="AF75" s="1051"/>
      <c r="AG75" s="1049"/>
      <c r="AH75" s="1049"/>
      <c r="AI75" s="1049"/>
      <c r="AJ75" s="1050"/>
      <c r="AK75" s="1051"/>
      <c r="AL75" s="1049"/>
      <c r="AM75" s="1049"/>
      <c r="AN75" s="1049"/>
      <c r="AO75" s="1050"/>
      <c r="AP75" s="1051"/>
      <c r="AQ75" s="1049"/>
      <c r="AR75" s="1049"/>
      <c r="AS75" s="1049"/>
      <c r="AT75" s="1050"/>
      <c r="AU75" s="1051"/>
      <c r="AV75" s="1049"/>
      <c r="AW75" s="1049"/>
      <c r="AX75" s="1049"/>
      <c r="AY75" s="1050"/>
      <c r="AZ75" s="1042"/>
      <c r="BA75" s="1042"/>
      <c r="BB75" s="1042"/>
      <c r="BC75" s="1042"/>
      <c r="BD75" s="1043"/>
      <c r="BE75" s="243"/>
      <c r="BF75" s="243"/>
      <c r="BG75" s="243"/>
      <c r="BH75" s="243"/>
      <c r="BI75" s="243"/>
      <c r="BJ75" s="243"/>
      <c r="BK75" s="243"/>
      <c r="BL75" s="243"/>
      <c r="BM75" s="243"/>
      <c r="BN75" s="243"/>
      <c r="BO75" s="243"/>
      <c r="BP75" s="243"/>
      <c r="BQ75" s="240">
        <v>69</v>
      </c>
      <c r="BR75" s="245"/>
      <c r="BS75" s="1023"/>
      <c r="BT75" s="1024"/>
      <c r="BU75" s="1024"/>
      <c r="BV75" s="1024"/>
      <c r="BW75" s="1024"/>
      <c r="BX75" s="1024"/>
      <c r="BY75" s="1024"/>
      <c r="BZ75" s="1024"/>
      <c r="CA75" s="1024"/>
      <c r="CB75" s="1024"/>
      <c r="CC75" s="1024"/>
      <c r="CD75" s="1024"/>
      <c r="CE75" s="1024"/>
      <c r="CF75" s="1024"/>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1"/>
      <c r="DW75" s="1012"/>
      <c r="DX75" s="1012"/>
      <c r="DY75" s="1012"/>
      <c r="DZ75" s="1013"/>
      <c r="EA75" s="224"/>
    </row>
    <row r="76" spans="1:131" s="225" customFormat="1" ht="26.25" customHeight="1" x14ac:dyDescent="0.15">
      <c r="A76" s="239">
        <v>9</v>
      </c>
      <c r="B76" s="1044"/>
      <c r="C76" s="1045"/>
      <c r="D76" s="1045"/>
      <c r="E76" s="1045"/>
      <c r="F76" s="1045"/>
      <c r="G76" s="1045"/>
      <c r="H76" s="1045"/>
      <c r="I76" s="1045"/>
      <c r="J76" s="1045"/>
      <c r="K76" s="1045"/>
      <c r="L76" s="1045"/>
      <c r="M76" s="1045"/>
      <c r="N76" s="1045"/>
      <c r="O76" s="1045"/>
      <c r="P76" s="1046"/>
      <c r="Q76" s="1048"/>
      <c r="R76" s="1049"/>
      <c r="S76" s="1049"/>
      <c r="T76" s="1049"/>
      <c r="U76" s="1050"/>
      <c r="V76" s="1051"/>
      <c r="W76" s="1049"/>
      <c r="X76" s="1049"/>
      <c r="Y76" s="1049"/>
      <c r="Z76" s="1050"/>
      <c r="AA76" s="1051"/>
      <c r="AB76" s="1049"/>
      <c r="AC76" s="1049"/>
      <c r="AD76" s="1049"/>
      <c r="AE76" s="1050"/>
      <c r="AF76" s="1051"/>
      <c r="AG76" s="1049"/>
      <c r="AH76" s="1049"/>
      <c r="AI76" s="1049"/>
      <c r="AJ76" s="1050"/>
      <c r="AK76" s="1051"/>
      <c r="AL76" s="1049"/>
      <c r="AM76" s="1049"/>
      <c r="AN76" s="1049"/>
      <c r="AO76" s="1050"/>
      <c r="AP76" s="1051"/>
      <c r="AQ76" s="1049"/>
      <c r="AR76" s="1049"/>
      <c r="AS76" s="1049"/>
      <c r="AT76" s="1050"/>
      <c r="AU76" s="1051"/>
      <c r="AV76" s="1049"/>
      <c r="AW76" s="1049"/>
      <c r="AX76" s="1049"/>
      <c r="AY76" s="1050"/>
      <c r="AZ76" s="1042"/>
      <c r="BA76" s="1042"/>
      <c r="BB76" s="1042"/>
      <c r="BC76" s="1042"/>
      <c r="BD76" s="1043"/>
      <c r="BE76" s="243"/>
      <c r="BF76" s="243"/>
      <c r="BG76" s="243"/>
      <c r="BH76" s="243"/>
      <c r="BI76" s="243"/>
      <c r="BJ76" s="243"/>
      <c r="BK76" s="243"/>
      <c r="BL76" s="243"/>
      <c r="BM76" s="243"/>
      <c r="BN76" s="243"/>
      <c r="BO76" s="243"/>
      <c r="BP76" s="243"/>
      <c r="BQ76" s="240">
        <v>70</v>
      </c>
      <c r="BR76" s="245"/>
      <c r="BS76" s="1023"/>
      <c r="BT76" s="1024"/>
      <c r="BU76" s="1024"/>
      <c r="BV76" s="1024"/>
      <c r="BW76" s="1024"/>
      <c r="BX76" s="1024"/>
      <c r="BY76" s="1024"/>
      <c r="BZ76" s="1024"/>
      <c r="CA76" s="1024"/>
      <c r="CB76" s="1024"/>
      <c r="CC76" s="1024"/>
      <c r="CD76" s="1024"/>
      <c r="CE76" s="1024"/>
      <c r="CF76" s="1024"/>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1"/>
      <c r="DW76" s="1012"/>
      <c r="DX76" s="1012"/>
      <c r="DY76" s="1012"/>
      <c r="DZ76" s="1013"/>
      <c r="EA76" s="224"/>
    </row>
    <row r="77" spans="1:131" s="225" customFormat="1" ht="26.25" customHeight="1" x14ac:dyDescent="0.15">
      <c r="A77" s="239">
        <v>10</v>
      </c>
      <c r="B77" s="1044"/>
      <c r="C77" s="1045"/>
      <c r="D77" s="1045"/>
      <c r="E77" s="1045"/>
      <c r="F77" s="1045"/>
      <c r="G77" s="1045"/>
      <c r="H77" s="1045"/>
      <c r="I77" s="1045"/>
      <c r="J77" s="1045"/>
      <c r="K77" s="1045"/>
      <c r="L77" s="1045"/>
      <c r="M77" s="1045"/>
      <c r="N77" s="1045"/>
      <c r="O77" s="1045"/>
      <c r="P77" s="1046"/>
      <c r="Q77" s="1048"/>
      <c r="R77" s="1049"/>
      <c r="S77" s="1049"/>
      <c r="T77" s="1049"/>
      <c r="U77" s="1050"/>
      <c r="V77" s="1051"/>
      <c r="W77" s="1049"/>
      <c r="X77" s="1049"/>
      <c r="Y77" s="1049"/>
      <c r="Z77" s="1050"/>
      <c r="AA77" s="1051"/>
      <c r="AB77" s="1049"/>
      <c r="AC77" s="1049"/>
      <c r="AD77" s="1049"/>
      <c r="AE77" s="1050"/>
      <c r="AF77" s="1051"/>
      <c r="AG77" s="1049"/>
      <c r="AH77" s="1049"/>
      <c r="AI77" s="1049"/>
      <c r="AJ77" s="1050"/>
      <c r="AK77" s="1051"/>
      <c r="AL77" s="1049"/>
      <c r="AM77" s="1049"/>
      <c r="AN77" s="1049"/>
      <c r="AO77" s="1050"/>
      <c r="AP77" s="1051"/>
      <c r="AQ77" s="1049"/>
      <c r="AR77" s="1049"/>
      <c r="AS77" s="1049"/>
      <c r="AT77" s="1050"/>
      <c r="AU77" s="1051"/>
      <c r="AV77" s="1049"/>
      <c r="AW77" s="1049"/>
      <c r="AX77" s="1049"/>
      <c r="AY77" s="1050"/>
      <c r="AZ77" s="1042"/>
      <c r="BA77" s="1042"/>
      <c r="BB77" s="1042"/>
      <c r="BC77" s="1042"/>
      <c r="BD77" s="1043"/>
      <c r="BE77" s="243"/>
      <c r="BF77" s="243"/>
      <c r="BG77" s="243"/>
      <c r="BH77" s="243"/>
      <c r="BI77" s="243"/>
      <c r="BJ77" s="243"/>
      <c r="BK77" s="243"/>
      <c r="BL77" s="243"/>
      <c r="BM77" s="243"/>
      <c r="BN77" s="243"/>
      <c r="BO77" s="243"/>
      <c r="BP77" s="243"/>
      <c r="BQ77" s="240">
        <v>71</v>
      </c>
      <c r="BR77" s="245"/>
      <c r="BS77" s="1023"/>
      <c r="BT77" s="1024"/>
      <c r="BU77" s="1024"/>
      <c r="BV77" s="1024"/>
      <c r="BW77" s="1024"/>
      <c r="BX77" s="1024"/>
      <c r="BY77" s="1024"/>
      <c r="BZ77" s="1024"/>
      <c r="CA77" s="1024"/>
      <c r="CB77" s="1024"/>
      <c r="CC77" s="1024"/>
      <c r="CD77" s="1024"/>
      <c r="CE77" s="1024"/>
      <c r="CF77" s="1024"/>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1"/>
      <c r="DW77" s="1012"/>
      <c r="DX77" s="1012"/>
      <c r="DY77" s="1012"/>
      <c r="DZ77" s="1013"/>
      <c r="EA77" s="224"/>
    </row>
    <row r="78" spans="1:131" s="225" customFormat="1" ht="26.25" customHeight="1" x14ac:dyDescent="0.15">
      <c r="A78" s="239">
        <v>11</v>
      </c>
      <c r="B78" s="1044"/>
      <c r="C78" s="1045"/>
      <c r="D78" s="1045"/>
      <c r="E78" s="1045"/>
      <c r="F78" s="1045"/>
      <c r="G78" s="1045"/>
      <c r="H78" s="1045"/>
      <c r="I78" s="1045"/>
      <c r="J78" s="1045"/>
      <c r="K78" s="1045"/>
      <c r="L78" s="1045"/>
      <c r="M78" s="1045"/>
      <c r="N78" s="1045"/>
      <c r="O78" s="1045"/>
      <c r="P78" s="1046"/>
      <c r="Q78" s="1047"/>
      <c r="R78" s="1041"/>
      <c r="S78" s="1041"/>
      <c r="T78" s="1041"/>
      <c r="U78" s="1041"/>
      <c r="V78" s="1041"/>
      <c r="W78" s="1041"/>
      <c r="X78" s="1041"/>
      <c r="Y78" s="1041"/>
      <c r="Z78" s="1041"/>
      <c r="AA78" s="1041"/>
      <c r="AB78" s="1041"/>
      <c r="AC78" s="1041"/>
      <c r="AD78" s="1041"/>
      <c r="AE78" s="1041"/>
      <c r="AF78" s="1041"/>
      <c r="AG78" s="1041"/>
      <c r="AH78" s="1041"/>
      <c r="AI78" s="1041"/>
      <c r="AJ78" s="1041"/>
      <c r="AK78" s="1041"/>
      <c r="AL78" s="1041"/>
      <c r="AM78" s="1041"/>
      <c r="AN78" s="1041"/>
      <c r="AO78" s="1041"/>
      <c r="AP78" s="1041"/>
      <c r="AQ78" s="1041"/>
      <c r="AR78" s="1041"/>
      <c r="AS78" s="1041"/>
      <c r="AT78" s="1041"/>
      <c r="AU78" s="1041"/>
      <c r="AV78" s="1041"/>
      <c r="AW78" s="1041"/>
      <c r="AX78" s="1041"/>
      <c r="AY78" s="1041"/>
      <c r="AZ78" s="1042"/>
      <c r="BA78" s="1042"/>
      <c r="BB78" s="1042"/>
      <c r="BC78" s="1042"/>
      <c r="BD78" s="1043"/>
      <c r="BE78" s="243"/>
      <c r="BF78" s="243"/>
      <c r="BG78" s="243"/>
      <c r="BH78" s="243"/>
      <c r="BI78" s="243"/>
      <c r="BJ78" s="246"/>
      <c r="BK78" s="246"/>
      <c r="BL78" s="246"/>
      <c r="BM78" s="246"/>
      <c r="BN78" s="246"/>
      <c r="BO78" s="243"/>
      <c r="BP78" s="243"/>
      <c r="BQ78" s="240">
        <v>72</v>
      </c>
      <c r="BR78" s="245"/>
      <c r="BS78" s="1023"/>
      <c r="BT78" s="1024"/>
      <c r="BU78" s="1024"/>
      <c r="BV78" s="1024"/>
      <c r="BW78" s="1024"/>
      <c r="BX78" s="1024"/>
      <c r="BY78" s="1024"/>
      <c r="BZ78" s="1024"/>
      <c r="CA78" s="1024"/>
      <c r="CB78" s="1024"/>
      <c r="CC78" s="1024"/>
      <c r="CD78" s="1024"/>
      <c r="CE78" s="1024"/>
      <c r="CF78" s="1024"/>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1"/>
      <c r="DW78" s="1012"/>
      <c r="DX78" s="1012"/>
      <c r="DY78" s="1012"/>
      <c r="DZ78" s="1013"/>
      <c r="EA78" s="224"/>
    </row>
    <row r="79" spans="1:131" s="225" customFormat="1" ht="26.25" customHeight="1" x14ac:dyDescent="0.15">
      <c r="A79" s="239">
        <v>12</v>
      </c>
      <c r="B79" s="1044"/>
      <c r="C79" s="1045"/>
      <c r="D79" s="1045"/>
      <c r="E79" s="1045"/>
      <c r="F79" s="1045"/>
      <c r="G79" s="1045"/>
      <c r="H79" s="1045"/>
      <c r="I79" s="1045"/>
      <c r="J79" s="1045"/>
      <c r="K79" s="1045"/>
      <c r="L79" s="1045"/>
      <c r="M79" s="1045"/>
      <c r="N79" s="1045"/>
      <c r="O79" s="1045"/>
      <c r="P79" s="1046"/>
      <c r="Q79" s="1047"/>
      <c r="R79" s="1041"/>
      <c r="S79" s="1041"/>
      <c r="T79" s="1041"/>
      <c r="U79" s="1041"/>
      <c r="V79" s="1041"/>
      <c r="W79" s="1041"/>
      <c r="X79" s="1041"/>
      <c r="Y79" s="1041"/>
      <c r="Z79" s="1041"/>
      <c r="AA79" s="1041"/>
      <c r="AB79" s="1041"/>
      <c r="AC79" s="1041"/>
      <c r="AD79" s="1041"/>
      <c r="AE79" s="1041"/>
      <c r="AF79" s="1041"/>
      <c r="AG79" s="1041"/>
      <c r="AH79" s="1041"/>
      <c r="AI79" s="1041"/>
      <c r="AJ79" s="1041"/>
      <c r="AK79" s="1041"/>
      <c r="AL79" s="1041"/>
      <c r="AM79" s="1041"/>
      <c r="AN79" s="1041"/>
      <c r="AO79" s="1041"/>
      <c r="AP79" s="1041"/>
      <c r="AQ79" s="1041"/>
      <c r="AR79" s="1041"/>
      <c r="AS79" s="1041"/>
      <c r="AT79" s="1041"/>
      <c r="AU79" s="1041"/>
      <c r="AV79" s="1041"/>
      <c r="AW79" s="1041"/>
      <c r="AX79" s="1041"/>
      <c r="AY79" s="1041"/>
      <c r="AZ79" s="1042"/>
      <c r="BA79" s="1042"/>
      <c r="BB79" s="1042"/>
      <c r="BC79" s="1042"/>
      <c r="BD79" s="1043"/>
      <c r="BE79" s="243"/>
      <c r="BF79" s="243"/>
      <c r="BG79" s="243"/>
      <c r="BH79" s="243"/>
      <c r="BI79" s="243"/>
      <c r="BJ79" s="246"/>
      <c r="BK79" s="246"/>
      <c r="BL79" s="246"/>
      <c r="BM79" s="246"/>
      <c r="BN79" s="246"/>
      <c r="BO79" s="243"/>
      <c r="BP79" s="243"/>
      <c r="BQ79" s="240">
        <v>73</v>
      </c>
      <c r="BR79" s="245"/>
      <c r="BS79" s="1023"/>
      <c r="BT79" s="1024"/>
      <c r="BU79" s="1024"/>
      <c r="BV79" s="1024"/>
      <c r="BW79" s="1024"/>
      <c r="BX79" s="1024"/>
      <c r="BY79" s="1024"/>
      <c r="BZ79" s="1024"/>
      <c r="CA79" s="1024"/>
      <c r="CB79" s="1024"/>
      <c r="CC79" s="1024"/>
      <c r="CD79" s="1024"/>
      <c r="CE79" s="1024"/>
      <c r="CF79" s="1024"/>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1"/>
      <c r="DW79" s="1012"/>
      <c r="DX79" s="1012"/>
      <c r="DY79" s="1012"/>
      <c r="DZ79" s="1013"/>
      <c r="EA79" s="224"/>
    </row>
    <row r="80" spans="1:131" s="225" customFormat="1" ht="26.25" customHeight="1" x14ac:dyDescent="0.15">
      <c r="A80" s="239">
        <v>13</v>
      </c>
      <c r="B80" s="1044"/>
      <c r="C80" s="1045"/>
      <c r="D80" s="1045"/>
      <c r="E80" s="1045"/>
      <c r="F80" s="1045"/>
      <c r="G80" s="1045"/>
      <c r="H80" s="1045"/>
      <c r="I80" s="1045"/>
      <c r="J80" s="1045"/>
      <c r="K80" s="1045"/>
      <c r="L80" s="1045"/>
      <c r="M80" s="1045"/>
      <c r="N80" s="1045"/>
      <c r="O80" s="1045"/>
      <c r="P80" s="1046"/>
      <c r="Q80" s="1047"/>
      <c r="R80" s="1041"/>
      <c r="S80" s="1041"/>
      <c r="T80" s="1041"/>
      <c r="U80" s="1041"/>
      <c r="V80" s="1041"/>
      <c r="W80" s="1041"/>
      <c r="X80" s="1041"/>
      <c r="Y80" s="1041"/>
      <c r="Z80" s="1041"/>
      <c r="AA80" s="1041"/>
      <c r="AB80" s="1041"/>
      <c r="AC80" s="1041"/>
      <c r="AD80" s="1041"/>
      <c r="AE80" s="1041"/>
      <c r="AF80" s="1041"/>
      <c r="AG80" s="1041"/>
      <c r="AH80" s="1041"/>
      <c r="AI80" s="1041"/>
      <c r="AJ80" s="1041"/>
      <c r="AK80" s="1041"/>
      <c r="AL80" s="1041"/>
      <c r="AM80" s="1041"/>
      <c r="AN80" s="1041"/>
      <c r="AO80" s="1041"/>
      <c r="AP80" s="1041"/>
      <c r="AQ80" s="1041"/>
      <c r="AR80" s="1041"/>
      <c r="AS80" s="1041"/>
      <c r="AT80" s="1041"/>
      <c r="AU80" s="1041"/>
      <c r="AV80" s="1041"/>
      <c r="AW80" s="1041"/>
      <c r="AX80" s="1041"/>
      <c r="AY80" s="1041"/>
      <c r="AZ80" s="1042"/>
      <c r="BA80" s="1042"/>
      <c r="BB80" s="1042"/>
      <c r="BC80" s="1042"/>
      <c r="BD80" s="1043"/>
      <c r="BE80" s="243"/>
      <c r="BF80" s="243"/>
      <c r="BG80" s="243"/>
      <c r="BH80" s="243"/>
      <c r="BI80" s="243"/>
      <c r="BJ80" s="243"/>
      <c r="BK80" s="243"/>
      <c r="BL80" s="243"/>
      <c r="BM80" s="243"/>
      <c r="BN80" s="243"/>
      <c r="BO80" s="243"/>
      <c r="BP80" s="243"/>
      <c r="BQ80" s="240">
        <v>74</v>
      </c>
      <c r="BR80" s="245"/>
      <c r="BS80" s="1023"/>
      <c r="BT80" s="1024"/>
      <c r="BU80" s="1024"/>
      <c r="BV80" s="1024"/>
      <c r="BW80" s="1024"/>
      <c r="BX80" s="1024"/>
      <c r="BY80" s="1024"/>
      <c r="BZ80" s="1024"/>
      <c r="CA80" s="1024"/>
      <c r="CB80" s="1024"/>
      <c r="CC80" s="1024"/>
      <c r="CD80" s="1024"/>
      <c r="CE80" s="1024"/>
      <c r="CF80" s="1024"/>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1"/>
      <c r="DW80" s="1012"/>
      <c r="DX80" s="1012"/>
      <c r="DY80" s="1012"/>
      <c r="DZ80" s="1013"/>
      <c r="EA80" s="224"/>
    </row>
    <row r="81" spans="1:131" s="225" customFormat="1" ht="26.25" customHeight="1" x14ac:dyDescent="0.15">
      <c r="A81" s="239">
        <v>14</v>
      </c>
      <c r="B81" s="1044"/>
      <c r="C81" s="1045"/>
      <c r="D81" s="1045"/>
      <c r="E81" s="1045"/>
      <c r="F81" s="1045"/>
      <c r="G81" s="1045"/>
      <c r="H81" s="1045"/>
      <c r="I81" s="1045"/>
      <c r="J81" s="1045"/>
      <c r="K81" s="1045"/>
      <c r="L81" s="1045"/>
      <c r="M81" s="1045"/>
      <c r="N81" s="1045"/>
      <c r="O81" s="1045"/>
      <c r="P81" s="1046"/>
      <c r="Q81" s="1047"/>
      <c r="R81" s="1041"/>
      <c r="S81" s="1041"/>
      <c r="T81" s="1041"/>
      <c r="U81" s="1041"/>
      <c r="V81" s="1041"/>
      <c r="W81" s="1041"/>
      <c r="X81" s="1041"/>
      <c r="Y81" s="1041"/>
      <c r="Z81" s="1041"/>
      <c r="AA81" s="1041"/>
      <c r="AB81" s="1041"/>
      <c r="AC81" s="1041"/>
      <c r="AD81" s="1041"/>
      <c r="AE81" s="1041"/>
      <c r="AF81" s="1041"/>
      <c r="AG81" s="1041"/>
      <c r="AH81" s="1041"/>
      <c r="AI81" s="1041"/>
      <c r="AJ81" s="1041"/>
      <c r="AK81" s="1041"/>
      <c r="AL81" s="1041"/>
      <c r="AM81" s="1041"/>
      <c r="AN81" s="1041"/>
      <c r="AO81" s="1041"/>
      <c r="AP81" s="1041"/>
      <c r="AQ81" s="1041"/>
      <c r="AR81" s="1041"/>
      <c r="AS81" s="1041"/>
      <c r="AT81" s="1041"/>
      <c r="AU81" s="1041"/>
      <c r="AV81" s="1041"/>
      <c r="AW81" s="1041"/>
      <c r="AX81" s="1041"/>
      <c r="AY81" s="1041"/>
      <c r="AZ81" s="1042"/>
      <c r="BA81" s="1042"/>
      <c r="BB81" s="1042"/>
      <c r="BC81" s="1042"/>
      <c r="BD81" s="1043"/>
      <c r="BE81" s="243"/>
      <c r="BF81" s="243"/>
      <c r="BG81" s="243"/>
      <c r="BH81" s="243"/>
      <c r="BI81" s="243"/>
      <c r="BJ81" s="243"/>
      <c r="BK81" s="243"/>
      <c r="BL81" s="243"/>
      <c r="BM81" s="243"/>
      <c r="BN81" s="243"/>
      <c r="BO81" s="243"/>
      <c r="BP81" s="243"/>
      <c r="BQ81" s="240">
        <v>75</v>
      </c>
      <c r="BR81" s="245"/>
      <c r="BS81" s="1023"/>
      <c r="BT81" s="1024"/>
      <c r="BU81" s="1024"/>
      <c r="BV81" s="1024"/>
      <c r="BW81" s="1024"/>
      <c r="BX81" s="1024"/>
      <c r="BY81" s="1024"/>
      <c r="BZ81" s="1024"/>
      <c r="CA81" s="1024"/>
      <c r="CB81" s="1024"/>
      <c r="CC81" s="1024"/>
      <c r="CD81" s="1024"/>
      <c r="CE81" s="1024"/>
      <c r="CF81" s="1024"/>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1"/>
      <c r="DW81" s="1012"/>
      <c r="DX81" s="1012"/>
      <c r="DY81" s="1012"/>
      <c r="DZ81" s="1013"/>
      <c r="EA81" s="224"/>
    </row>
    <row r="82" spans="1:131" s="225" customFormat="1" ht="26.25" customHeight="1" x14ac:dyDescent="0.15">
      <c r="A82" s="239">
        <v>15</v>
      </c>
      <c r="B82" s="1044"/>
      <c r="C82" s="1045"/>
      <c r="D82" s="1045"/>
      <c r="E82" s="1045"/>
      <c r="F82" s="1045"/>
      <c r="G82" s="1045"/>
      <c r="H82" s="1045"/>
      <c r="I82" s="1045"/>
      <c r="J82" s="1045"/>
      <c r="K82" s="1045"/>
      <c r="L82" s="1045"/>
      <c r="M82" s="1045"/>
      <c r="N82" s="1045"/>
      <c r="O82" s="1045"/>
      <c r="P82" s="1046"/>
      <c r="Q82" s="1047"/>
      <c r="R82" s="1041"/>
      <c r="S82" s="1041"/>
      <c r="T82" s="1041"/>
      <c r="U82" s="1041"/>
      <c r="V82" s="1041"/>
      <c r="W82" s="1041"/>
      <c r="X82" s="1041"/>
      <c r="Y82" s="1041"/>
      <c r="Z82" s="1041"/>
      <c r="AA82" s="1041"/>
      <c r="AB82" s="1041"/>
      <c r="AC82" s="1041"/>
      <c r="AD82" s="1041"/>
      <c r="AE82" s="1041"/>
      <c r="AF82" s="1041"/>
      <c r="AG82" s="1041"/>
      <c r="AH82" s="1041"/>
      <c r="AI82" s="1041"/>
      <c r="AJ82" s="1041"/>
      <c r="AK82" s="1041"/>
      <c r="AL82" s="1041"/>
      <c r="AM82" s="1041"/>
      <c r="AN82" s="1041"/>
      <c r="AO82" s="1041"/>
      <c r="AP82" s="1041"/>
      <c r="AQ82" s="1041"/>
      <c r="AR82" s="1041"/>
      <c r="AS82" s="1041"/>
      <c r="AT82" s="1041"/>
      <c r="AU82" s="1041"/>
      <c r="AV82" s="1041"/>
      <c r="AW82" s="1041"/>
      <c r="AX82" s="1041"/>
      <c r="AY82" s="1041"/>
      <c r="AZ82" s="1042"/>
      <c r="BA82" s="1042"/>
      <c r="BB82" s="1042"/>
      <c r="BC82" s="1042"/>
      <c r="BD82" s="1043"/>
      <c r="BE82" s="243"/>
      <c r="BF82" s="243"/>
      <c r="BG82" s="243"/>
      <c r="BH82" s="243"/>
      <c r="BI82" s="243"/>
      <c r="BJ82" s="243"/>
      <c r="BK82" s="243"/>
      <c r="BL82" s="243"/>
      <c r="BM82" s="243"/>
      <c r="BN82" s="243"/>
      <c r="BO82" s="243"/>
      <c r="BP82" s="243"/>
      <c r="BQ82" s="240">
        <v>76</v>
      </c>
      <c r="BR82" s="245"/>
      <c r="BS82" s="1023"/>
      <c r="BT82" s="1024"/>
      <c r="BU82" s="1024"/>
      <c r="BV82" s="1024"/>
      <c r="BW82" s="1024"/>
      <c r="BX82" s="1024"/>
      <c r="BY82" s="1024"/>
      <c r="BZ82" s="1024"/>
      <c r="CA82" s="1024"/>
      <c r="CB82" s="1024"/>
      <c r="CC82" s="1024"/>
      <c r="CD82" s="1024"/>
      <c r="CE82" s="1024"/>
      <c r="CF82" s="1024"/>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1"/>
      <c r="DW82" s="1012"/>
      <c r="DX82" s="1012"/>
      <c r="DY82" s="1012"/>
      <c r="DZ82" s="1013"/>
      <c r="EA82" s="224"/>
    </row>
    <row r="83" spans="1:131" s="225" customFormat="1" ht="26.25" customHeight="1" x14ac:dyDescent="0.15">
      <c r="A83" s="239">
        <v>16</v>
      </c>
      <c r="B83" s="1044"/>
      <c r="C83" s="1045"/>
      <c r="D83" s="1045"/>
      <c r="E83" s="1045"/>
      <c r="F83" s="1045"/>
      <c r="G83" s="1045"/>
      <c r="H83" s="1045"/>
      <c r="I83" s="1045"/>
      <c r="J83" s="1045"/>
      <c r="K83" s="1045"/>
      <c r="L83" s="1045"/>
      <c r="M83" s="1045"/>
      <c r="N83" s="1045"/>
      <c r="O83" s="1045"/>
      <c r="P83" s="1046"/>
      <c r="Q83" s="1047"/>
      <c r="R83" s="1041"/>
      <c r="S83" s="1041"/>
      <c r="T83" s="1041"/>
      <c r="U83" s="1041"/>
      <c r="V83" s="1041"/>
      <c r="W83" s="1041"/>
      <c r="X83" s="1041"/>
      <c r="Y83" s="1041"/>
      <c r="Z83" s="1041"/>
      <c r="AA83" s="1041"/>
      <c r="AB83" s="1041"/>
      <c r="AC83" s="1041"/>
      <c r="AD83" s="1041"/>
      <c r="AE83" s="1041"/>
      <c r="AF83" s="1041"/>
      <c r="AG83" s="1041"/>
      <c r="AH83" s="1041"/>
      <c r="AI83" s="1041"/>
      <c r="AJ83" s="1041"/>
      <c r="AK83" s="1041"/>
      <c r="AL83" s="1041"/>
      <c r="AM83" s="1041"/>
      <c r="AN83" s="1041"/>
      <c r="AO83" s="1041"/>
      <c r="AP83" s="1041"/>
      <c r="AQ83" s="1041"/>
      <c r="AR83" s="1041"/>
      <c r="AS83" s="1041"/>
      <c r="AT83" s="1041"/>
      <c r="AU83" s="1041"/>
      <c r="AV83" s="1041"/>
      <c r="AW83" s="1041"/>
      <c r="AX83" s="1041"/>
      <c r="AY83" s="1041"/>
      <c r="AZ83" s="1042"/>
      <c r="BA83" s="1042"/>
      <c r="BB83" s="1042"/>
      <c r="BC83" s="1042"/>
      <c r="BD83" s="1043"/>
      <c r="BE83" s="243"/>
      <c r="BF83" s="243"/>
      <c r="BG83" s="243"/>
      <c r="BH83" s="243"/>
      <c r="BI83" s="243"/>
      <c r="BJ83" s="243"/>
      <c r="BK83" s="243"/>
      <c r="BL83" s="243"/>
      <c r="BM83" s="243"/>
      <c r="BN83" s="243"/>
      <c r="BO83" s="243"/>
      <c r="BP83" s="243"/>
      <c r="BQ83" s="240">
        <v>77</v>
      </c>
      <c r="BR83" s="245"/>
      <c r="BS83" s="1023"/>
      <c r="BT83" s="1024"/>
      <c r="BU83" s="1024"/>
      <c r="BV83" s="1024"/>
      <c r="BW83" s="1024"/>
      <c r="BX83" s="1024"/>
      <c r="BY83" s="1024"/>
      <c r="BZ83" s="1024"/>
      <c r="CA83" s="1024"/>
      <c r="CB83" s="1024"/>
      <c r="CC83" s="1024"/>
      <c r="CD83" s="1024"/>
      <c r="CE83" s="1024"/>
      <c r="CF83" s="1024"/>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1"/>
      <c r="DW83" s="1012"/>
      <c r="DX83" s="1012"/>
      <c r="DY83" s="1012"/>
      <c r="DZ83" s="1013"/>
      <c r="EA83" s="224"/>
    </row>
    <row r="84" spans="1:131" s="225" customFormat="1" ht="26.25" customHeight="1" x14ac:dyDescent="0.15">
      <c r="A84" s="239">
        <v>17</v>
      </c>
      <c r="B84" s="1044"/>
      <c r="C84" s="1045"/>
      <c r="D84" s="1045"/>
      <c r="E84" s="1045"/>
      <c r="F84" s="1045"/>
      <c r="G84" s="1045"/>
      <c r="H84" s="1045"/>
      <c r="I84" s="1045"/>
      <c r="J84" s="1045"/>
      <c r="K84" s="1045"/>
      <c r="L84" s="1045"/>
      <c r="M84" s="1045"/>
      <c r="N84" s="1045"/>
      <c r="O84" s="1045"/>
      <c r="P84" s="1046"/>
      <c r="Q84" s="1047"/>
      <c r="R84" s="1041"/>
      <c r="S84" s="1041"/>
      <c r="T84" s="1041"/>
      <c r="U84" s="1041"/>
      <c r="V84" s="1041"/>
      <c r="W84" s="1041"/>
      <c r="X84" s="1041"/>
      <c r="Y84" s="1041"/>
      <c r="Z84" s="1041"/>
      <c r="AA84" s="1041"/>
      <c r="AB84" s="1041"/>
      <c r="AC84" s="1041"/>
      <c r="AD84" s="1041"/>
      <c r="AE84" s="1041"/>
      <c r="AF84" s="1041"/>
      <c r="AG84" s="1041"/>
      <c r="AH84" s="1041"/>
      <c r="AI84" s="1041"/>
      <c r="AJ84" s="1041"/>
      <c r="AK84" s="1041"/>
      <c r="AL84" s="1041"/>
      <c r="AM84" s="1041"/>
      <c r="AN84" s="1041"/>
      <c r="AO84" s="1041"/>
      <c r="AP84" s="1041"/>
      <c r="AQ84" s="1041"/>
      <c r="AR84" s="1041"/>
      <c r="AS84" s="1041"/>
      <c r="AT84" s="1041"/>
      <c r="AU84" s="1041"/>
      <c r="AV84" s="1041"/>
      <c r="AW84" s="1041"/>
      <c r="AX84" s="1041"/>
      <c r="AY84" s="1041"/>
      <c r="AZ84" s="1042"/>
      <c r="BA84" s="1042"/>
      <c r="BB84" s="1042"/>
      <c r="BC84" s="1042"/>
      <c r="BD84" s="1043"/>
      <c r="BE84" s="243"/>
      <c r="BF84" s="243"/>
      <c r="BG84" s="243"/>
      <c r="BH84" s="243"/>
      <c r="BI84" s="243"/>
      <c r="BJ84" s="243"/>
      <c r="BK84" s="243"/>
      <c r="BL84" s="243"/>
      <c r="BM84" s="243"/>
      <c r="BN84" s="243"/>
      <c r="BO84" s="243"/>
      <c r="BP84" s="243"/>
      <c r="BQ84" s="240">
        <v>78</v>
      </c>
      <c r="BR84" s="245"/>
      <c r="BS84" s="1023"/>
      <c r="BT84" s="1024"/>
      <c r="BU84" s="1024"/>
      <c r="BV84" s="1024"/>
      <c r="BW84" s="1024"/>
      <c r="BX84" s="1024"/>
      <c r="BY84" s="1024"/>
      <c r="BZ84" s="1024"/>
      <c r="CA84" s="1024"/>
      <c r="CB84" s="1024"/>
      <c r="CC84" s="1024"/>
      <c r="CD84" s="1024"/>
      <c r="CE84" s="1024"/>
      <c r="CF84" s="1024"/>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1"/>
      <c r="DW84" s="1012"/>
      <c r="DX84" s="1012"/>
      <c r="DY84" s="1012"/>
      <c r="DZ84" s="1013"/>
      <c r="EA84" s="224"/>
    </row>
    <row r="85" spans="1:131" s="225" customFormat="1" ht="26.25" customHeight="1" x14ac:dyDescent="0.15">
      <c r="A85" s="239">
        <v>18</v>
      </c>
      <c r="B85" s="1044"/>
      <c r="C85" s="1045"/>
      <c r="D85" s="1045"/>
      <c r="E85" s="1045"/>
      <c r="F85" s="1045"/>
      <c r="G85" s="1045"/>
      <c r="H85" s="1045"/>
      <c r="I85" s="1045"/>
      <c r="J85" s="1045"/>
      <c r="K85" s="1045"/>
      <c r="L85" s="1045"/>
      <c r="M85" s="1045"/>
      <c r="N85" s="1045"/>
      <c r="O85" s="1045"/>
      <c r="P85" s="1046"/>
      <c r="Q85" s="1047"/>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1"/>
      <c r="AX85" s="1041"/>
      <c r="AY85" s="1041"/>
      <c r="AZ85" s="1042"/>
      <c r="BA85" s="1042"/>
      <c r="BB85" s="1042"/>
      <c r="BC85" s="1042"/>
      <c r="BD85" s="1043"/>
      <c r="BE85" s="243"/>
      <c r="BF85" s="243"/>
      <c r="BG85" s="243"/>
      <c r="BH85" s="243"/>
      <c r="BI85" s="243"/>
      <c r="BJ85" s="243"/>
      <c r="BK85" s="243"/>
      <c r="BL85" s="243"/>
      <c r="BM85" s="243"/>
      <c r="BN85" s="243"/>
      <c r="BO85" s="243"/>
      <c r="BP85" s="243"/>
      <c r="BQ85" s="240">
        <v>79</v>
      </c>
      <c r="BR85" s="245"/>
      <c r="BS85" s="1023"/>
      <c r="BT85" s="1024"/>
      <c r="BU85" s="1024"/>
      <c r="BV85" s="1024"/>
      <c r="BW85" s="1024"/>
      <c r="BX85" s="1024"/>
      <c r="BY85" s="1024"/>
      <c r="BZ85" s="1024"/>
      <c r="CA85" s="1024"/>
      <c r="CB85" s="1024"/>
      <c r="CC85" s="1024"/>
      <c r="CD85" s="1024"/>
      <c r="CE85" s="1024"/>
      <c r="CF85" s="1024"/>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1"/>
      <c r="DW85" s="1012"/>
      <c r="DX85" s="1012"/>
      <c r="DY85" s="1012"/>
      <c r="DZ85" s="1013"/>
      <c r="EA85" s="224"/>
    </row>
    <row r="86" spans="1:131" s="225" customFormat="1" ht="26.25" customHeight="1" x14ac:dyDescent="0.15">
      <c r="A86" s="239">
        <v>19</v>
      </c>
      <c r="B86" s="1044"/>
      <c r="C86" s="1045"/>
      <c r="D86" s="1045"/>
      <c r="E86" s="1045"/>
      <c r="F86" s="1045"/>
      <c r="G86" s="1045"/>
      <c r="H86" s="1045"/>
      <c r="I86" s="1045"/>
      <c r="J86" s="1045"/>
      <c r="K86" s="1045"/>
      <c r="L86" s="1045"/>
      <c r="M86" s="1045"/>
      <c r="N86" s="1045"/>
      <c r="O86" s="1045"/>
      <c r="P86" s="1046"/>
      <c r="Q86" s="1047"/>
      <c r="R86" s="1041"/>
      <c r="S86" s="1041"/>
      <c r="T86" s="1041"/>
      <c r="U86" s="1041"/>
      <c r="V86" s="1041"/>
      <c r="W86" s="1041"/>
      <c r="X86" s="1041"/>
      <c r="Y86" s="1041"/>
      <c r="Z86" s="1041"/>
      <c r="AA86" s="1041"/>
      <c r="AB86" s="1041"/>
      <c r="AC86" s="1041"/>
      <c r="AD86" s="1041"/>
      <c r="AE86" s="1041"/>
      <c r="AF86" s="1041"/>
      <c r="AG86" s="1041"/>
      <c r="AH86" s="1041"/>
      <c r="AI86" s="1041"/>
      <c r="AJ86" s="1041"/>
      <c r="AK86" s="1041"/>
      <c r="AL86" s="1041"/>
      <c r="AM86" s="1041"/>
      <c r="AN86" s="1041"/>
      <c r="AO86" s="1041"/>
      <c r="AP86" s="1041"/>
      <c r="AQ86" s="1041"/>
      <c r="AR86" s="1041"/>
      <c r="AS86" s="1041"/>
      <c r="AT86" s="1041"/>
      <c r="AU86" s="1041"/>
      <c r="AV86" s="1041"/>
      <c r="AW86" s="1041"/>
      <c r="AX86" s="1041"/>
      <c r="AY86" s="1041"/>
      <c r="AZ86" s="1042"/>
      <c r="BA86" s="1042"/>
      <c r="BB86" s="1042"/>
      <c r="BC86" s="1042"/>
      <c r="BD86" s="1043"/>
      <c r="BE86" s="243"/>
      <c r="BF86" s="243"/>
      <c r="BG86" s="243"/>
      <c r="BH86" s="243"/>
      <c r="BI86" s="243"/>
      <c r="BJ86" s="243"/>
      <c r="BK86" s="243"/>
      <c r="BL86" s="243"/>
      <c r="BM86" s="243"/>
      <c r="BN86" s="243"/>
      <c r="BO86" s="243"/>
      <c r="BP86" s="243"/>
      <c r="BQ86" s="240">
        <v>80</v>
      </c>
      <c r="BR86" s="245"/>
      <c r="BS86" s="1023"/>
      <c r="BT86" s="1024"/>
      <c r="BU86" s="1024"/>
      <c r="BV86" s="1024"/>
      <c r="BW86" s="1024"/>
      <c r="BX86" s="1024"/>
      <c r="BY86" s="1024"/>
      <c r="BZ86" s="1024"/>
      <c r="CA86" s="1024"/>
      <c r="CB86" s="1024"/>
      <c r="CC86" s="1024"/>
      <c r="CD86" s="1024"/>
      <c r="CE86" s="1024"/>
      <c r="CF86" s="1024"/>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1"/>
      <c r="DW86" s="1012"/>
      <c r="DX86" s="1012"/>
      <c r="DY86" s="1012"/>
      <c r="DZ86" s="1013"/>
      <c r="EA86" s="224"/>
    </row>
    <row r="87" spans="1:131" s="225" customFormat="1" ht="26.25" customHeight="1" x14ac:dyDescent="0.15">
      <c r="A87" s="247">
        <v>20</v>
      </c>
      <c r="B87" s="1034"/>
      <c r="C87" s="1035"/>
      <c r="D87" s="1035"/>
      <c r="E87" s="1035"/>
      <c r="F87" s="1035"/>
      <c r="G87" s="1035"/>
      <c r="H87" s="1035"/>
      <c r="I87" s="1035"/>
      <c r="J87" s="1035"/>
      <c r="K87" s="1035"/>
      <c r="L87" s="1035"/>
      <c r="M87" s="1035"/>
      <c r="N87" s="1035"/>
      <c r="O87" s="1035"/>
      <c r="P87" s="1036"/>
      <c r="Q87" s="1037"/>
      <c r="R87" s="1038"/>
      <c r="S87" s="1038"/>
      <c r="T87" s="1038"/>
      <c r="U87" s="1038"/>
      <c r="V87" s="1038"/>
      <c r="W87" s="1038"/>
      <c r="X87" s="1038"/>
      <c r="Y87" s="1038"/>
      <c r="Z87" s="1038"/>
      <c r="AA87" s="1038"/>
      <c r="AB87" s="1038"/>
      <c r="AC87" s="1038"/>
      <c r="AD87" s="1038"/>
      <c r="AE87" s="1038"/>
      <c r="AF87" s="1038"/>
      <c r="AG87" s="1038"/>
      <c r="AH87" s="1038"/>
      <c r="AI87" s="1038"/>
      <c r="AJ87" s="1038"/>
      <c r="AK87" s="1038"/>
      <c r="AL87" s="1038"/>
      <c r="AM87" s="1038"/>
      <c r="AN87" s="1038"/>
      <c r="AO87" s="1038"/>
      <c r="AP87" s="1038"/>
      <c r="AQ87" s="1038"/>
      <c r="AR87" s="1038"/>
      <c r="AS87" s="1038"/>
      <c r="AT87" s="1038"/>
      <c r="AU87" s="1038"/>
      <c r="AV87" s="1038"/>
      <c r="AW87" s="1038"/>
      <c r="AX87" s="1038"/>
      <c r="AY87" s="1038"/>
      <c r="AZ87" s="1039"/>
      <c r="BA87" s="1039"/>
      <c r="BB87" s="1039"/>
      <c r="BC87" s="1039"/>
      <c r="BD87" s="1040"/>
      <c r="BE87" s="243"/>
      <c r="BF87" s="243"/>
      <c r="BG87" s="243"/>
      <c r="BH87" s="243"/>
      <c r="BI87" s="243"/>
      <c r="BJ87" s="243"/>
      <c r="BK87" s="243"/>
      <c r="BL87" s="243"/>
      <c r="BM87" s="243"/>
      <c r="BN87" s="243"/>
      <c r="BO87" s="243"/>
      <c r="BP87" s="243"/>
      <c r="BQ87" s="240">
        <v>81</v>
      </c>
      <c r="BR87" s="245"/>
      <c r="BS87" s="1023"/>
      <c r="BT87" s="1024"/>
      <c r="BU87" s="1024"/>
      <c r="BV87" s="1024"/>
      <c r="BW87" s="1024"/>
      <c r="BX87" s="1024"/>
      <c r="BY87" s="1024"/>
      <c r="BZ87" s="1024"/>
      <c r="CA87" s="1024"/>
      <c r="CB87" s="1024"/>
      <c r="CC87" s="1024"/>
      <c r="CD87" s="1024"/>
      <c r="CE87" s="1024"/>
      <c r="CF87" s="1024"/>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1"/>
      <c r="DW87" s="1012"/>
      <c r="DX87" s="1012"/>
      <c r="DY87" s="1012"/>
      <c r="DZ87" s="1013"/>
      <c r="EA87" s="224"/>
    </row>
    <row r="88" spans="1:131" s="225" customFormat="1" ht="26.25" customHeight="1" thickBot="1" x14ac:dyDescent="0.2">
      <c r="A88" s="242" t="s">
        <v>385</v>
      </c>
      <c r="B88" s="1014" t="s">
        <v>413</v>
      </c>
      <c r="C88" s="1015"/>
      <c r="D88" s="1015"/>
      <c r="E88" s="1015"/>
      <c r="F88" s="1015"/>
      <c r="G88" s="1015"/>
      <c r="H88" s="1015"/>
      <c r="I88" s="1015"/>
      <c r="J88" s="1015"/>
      <c r="K88" s="1015"/>
      <c r="L88" s="1015"/>
      <c r="M88" s="1015"/>
      <c r="N88" s="1015"/>
      <c r="O88" s="1015"/>
      <c r="P88" s="1016"/>
      <c r="Q88" s="1032"/>
      <c r="R88" s="1033"/>
      <c r="S88" s="1033"/>
      <c r="T88" s="1033"/>
      <c r="U88" s="1033"/>
      <c r="V88" s="1033"/>
      <c r="W88" s="1033"/>
      <c r="X88" s="1033"/>
      <c r="Y88" s="1033"/>
      <c r="Z88" s="1033"/>
      <c r="AA88" s="1033"/>
      <c r="AB88" s="1033"/>
      <c r="AC88" s="1033"/>
      <c r="AD88" s="1033"/>
      <c r="AE88" s="1033"/>
      <c r="AF88" s="1029"/>
      <c r="AG88" s="1029"/>
      <c r="AH88" s="1029"/>
      <c r="AI88" s="1029"/>
      <c r="AJ88" s="1029"/>
      <c r="AK88" s="1033"/>
      <c r="AL88" s="1033"/>
      <c r="AM88" s="1033"/>
      <c r="AN88" s="1033"/>
      <c r="AO88" s="1033"/>
      <c r="AP88" s="1029"/>
      <c r="AQ88" s="1029"/>
      <c r="AR88" s="1029"/>
      <c r="AS88" s="1029"/>
      <c r="AT88" s="1029"/>
      <c r="AU88" s="1029"/>
      <c r="AV88" s="1029"/>
      <c r="AW88" s="1029"/>
      <c r="AX88" s="1029"/>
      <c r="AY88" s="1029"/>
      <c r="AZ88" s="1030"/>
      <c r="BA88" s="1030"/>
      <c r="BB88" s="1030"/>
      <c r="BC88" s="1030"/>
      <c r="BD88" s="1031"/>
      <c r="BE88" s="243"/>
      <c r="BF88" s="243"/>
      <c r="BG88" s="243"/>
      <c r="BH88" s="243"/>
      <c r="BI88" s="243"/>
      <c r="BJ88" s="243"/>
      <c r="BK88" s="243"/>
      <c r="BL88" s="243"/>
      <c r="BM88" s="243"/>
      <c r="BN88" s="243"/>
      <c r="BO88" s="243"/>
      <c r="BP88" s="243"/>
      <c r="BQ88" s="240">
        <v>82</v>
      </c>
      <c r="BR88" s="245"/>
      <c r="BS88" s="1023"/>
      <c r="BT88" s="1024"/>
      <c r="BU88" s="1024"/>
      <c r="BV88" s="1024"/>
      <c r="BW88" s="1024"/>
      <c r="BX88" s="1024"/>
      <c r="BY88" s="1024"/>
      <c r="BZ88" s="1024"/>
      <c r="CA88" s="1024"/>
      <c r="CB88" s="1024"/>
      <c r="CC88" s="1024"/>
      <c r="CD88" s="1024"/>
      <c r="CE88" s="1024"/>
      <c r="CF88" s="1024"/>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1"/>
      <c r="DW88" s="1012"/>
      <c r="DX88" s="1012"/>
      <c r="DY88" s="1012"/>
      <c r="DZ88" s="1013"/>
      <c r="EA88" s="224"/>
    </row>
    <row r="89" spans="1:131" s="225" customFormat="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3"/>
      <c r="BF89" s="243"/>
      <c r="BG89" s="243"/>
      <c r="BH89" s="243"/>
      <c r="BI89" s="243"/>
      <c r="BJ89" s="243"/>
      <c r="BK89" s="243"/>
      <c r="BL89" s="243"/>
      <c r="BM89" s="243"/>
      <c r="BN89" s="243"/>
      <c r="BO89" s="243"/>
      <c r="BP89" s="243"/>
      <c r="BQ89" s="240">
        <v>83</v>
      </c>
      <c r="BR89" s="245"/>
      <c r="BS89" s="1023"/>
      <c r="BT89" s="1024"/>
      <c r="BU89" s="1024"/>
      <c r="BV89" s="1024"/>
      <c r="BW89" s="1024"/>
      <c r="BX89" s="1024"/>
      <c r="BY89" s="1024"/>
      <c r="BZ89" s="1024"/>
      <c r="CA89" s="1024"/>
      <c r="CB89" s="1024"/>
      <c r="CC89" s="1024"/>
      <c r="CD89" s="1024"/>
      <c r="CE89" s="1024"/>
      <c r="CF89" s="1024"/>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1"/>
      <c r="DW89" s="1012"/>
      <c r="DX89" s="1012"/>
      <c r="DY89" s="1012"/>
      <c r="DZ89" s="1013"/>
      <c r="EA89" s="224"/>
    </row>
    <row r="90" spans="1:131" s="225" customFormat="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3"/>
      <c r="BF90" s="243"/>
      <c r="BG90" s="243"/>
      <c r="BH90" s="243"/>
      <c r="BI90" s="243"/>
      <c r="BJ90" s="243"/>
      <c r="BK90" s="243"/>
      <c r="BL90" s="243"/>
      <c r="BM90" s="243"/>
      <c r="BN90" s="243"/>
      <c r="BO90" s="243"/>
      <c r="BP90" s="243"/>
      <c r="BQ90" s="240">
        <v>84</v>
      </c>
      <c r="BR90" s="245"/>
      <c r="BS90" s="1023"/>
      <c r="BT90" s="1024"/>
      <c r="BU90" s="1024"/>
      <c r="BV90" s="1024"/>
      <c r="BW90" s="1024"/>
      <c r="BX90" s="1024"/>
      <c r="BY90" s="1024"/>
      <c r="BZ90" s="1024"/>
      <c r="CA90" s="1024"/>
      <c r="CB90" s="1024"/>
      <c r="CC90" s="1024"/>
      <c r="CD90" s="1024"/>
      <c r="CE90" s="1024"/>
      <c r="CF90" s="1024"/>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1"/>
      <c r="DW90" s="1012"/>
      <c r="DX90" s="1012"/>
      <c r="DY90" s="1012"/>
      <c r="DZ90" s="1013"/>
      <c r="EA90" s="224"/>
    </row>
    <row r="91" spans="1:131" s="225" customFormat="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3"/>
      <c r="BF91" s="243"/>
      <c r="BG91" s="243"/>
      <c r="BH91" s="243"/>
      <c r="BI91" s="243"/>
      <c r="BJ91" s="243"/>
      <c r="BK91" s="243"/>
      <c r="BL91" s="243"/>
      <c r="BM91" s="243"/>
      <c r="BN91" s="243"/>
      <c r="BO91" s="243"/>
      <c r="BP91" s="243"/>
      <c r="BQ91" s="240">
        <v>85</v>
      </c>
      <c r="BR91" s="245"/>
      <c r="BS91" s="1023"/>
      <c r="BT91" s="1024"/>
      <c r="BU91" s="1024"/>
      <c r="BV91" s="1024"/>
      <c r="BW91" s="1024"/>
      <c r="BX91" s="1024"/>
      <c r="BY91" s="1024"/>
      <c r="BZ91" s="1024"/>
      <c r="CA91" s="1024"/>
      <c r="CB91" s="1024"/>
      <c r="CC91" s="1024"/>
      <c r="CD91" s="1024"/>
      <c r="CE91" s="1024"/>
      <c r="CF91" s="1024"/>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1"/>
      <c r="DW91" s="1012"/>
      <c r="DX91" s="1012"/>
      <c r="DY91" s="1012"/>
      <c r="DZ91" s="1013"/>
      <c r="EA91" s="224"/>
    </row>
    <row r="92" spans="1:131" s="225" customFormat="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3"/>
      <c r="BF92" s="243"/>
      <c r="BG92" s="243"/>
      <c r="BH92" s="243"/>
      <c r="BI92" s="243"/>
      <c r="BJ92" s="243"/>
      <c r="BK92" s="243"/>
      <c r="BL92" s="243"/>
      <c r="BM92" s="243"/>
      <c r="BN92" s="243"/>
      <c r="BO92" s="243"/>
      <c r="BP92" s="243"/>
      <c r="BQ92" s="240">
        <v>86</v>
      </c>
      <c r="BR92" s="245"/>
      <c r="BS92" s="1023"/>
      <c r="BT92" s="1024"/>
      <c r="BU92" s="1024"/>
      <c r="BV92" s="1024"/>
      <c r="BW92" s="1024"/>
      <c r="BX92" s="1024"/>
      <c r="BY92" s="1024"/>
      <c r="BZ92" s="1024"/>
      <c r="CA92" s="1024"/>
      <c r="CB92" s="1024"/>
      <c r="CC92" s="1024"/>
      <c r="CD92" s="1024"/>
      <c r="CE92" s="1024"/>
      <c r="CF92" s="1024"/>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1"/>
      <c r="DW92" s="1012"/>
      <c r="DX92" s="1012"/>
      <c r="DY92" s="1012"/>
      <c r="DZ92" s="1013"/>
      <c r="EA92" s="224"/>
    </row>
    <row r="93" spans="1:131" s="225" customFormat="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3"/>
      <c r="BF93" s="243"/>
      <c r="BG93" s="243"/>
      <c r="BH93" s="243"/>
      <c r="BI93" s="243"/>
      <c r="BJ93" s="243"/>
      <c r="BK93" s="243"/>
      <c r="BL93" s="243"/>
      <c r="BM93" s="243"/>
      <c r="BN93" s="243"/>
      <c r="BO93" s="243"/>
      <c r="BP93" s="243"/>
      <c r="BQ93" s="240">
        <v>87</v>
      </c>
      <c r="BR93" s="245"/>
      <c r="BS93" s="1023"/>
      <c r="BT93" s="1024"/>
      <c r="BU93" s="1024"/>
      <c r="BV93" s="1024"/>
      <c r="BW93" s="1024"/>
      <c r="BX93" s="1024"/>
      <c r="BY93" s="1024"/>
      <c r="BZ93" s="1024"/>
      <c r="CA93" s="1024"/>
      <c r="CB93" s="1024"/>
      <c r="CC93" s="1024"/>
      <c r="CD93" s="1024"/>
      <c r="CE93" s="1024"/>
      <c r="CF93" s="1024"/>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1"/>
      <c r="DW93" s="1012"/>
      <c r="DX93" s="1012"/>
      <c r="DY93" s="1012"/>
      <c r="DZ93" s="1013"/>
      <c r="EA93" s="224"/>
    </row>
    <row r="94" spans="1:131" s="225" customFormat="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3"/>
      <c r="BF94" s="243"/>
      <c r="BG94" s="243"/>
      <c r="BH94" s="243"/>
      <c r="BI94" s="243"/>
      <c r="BJ94" s="243"/>
      <c r="BK94" s="243"/>
      <c r="BL94" s="243"/>
      <c r="BM94" s="243"/>
      <c r="BN94" s="243"/>
      <c r="BO94" s="243"/>
      <c r="BP94" s="243"/>
      <c r="BQ94" s="240">
        <v>88</v>
      </c>
      <c r="BR94" s="245"/>
      <c r="BS94" s="1023"/>
      <c r="BT94" s="1024"/>
      <c r="BU94" s="1024"/>
      <c r="BV94" s="1024"/>
      <c r="BW94" s="1024"/>
      <c r="BX94" s="1024"/>
      <c r="BY94" s="1024"/>
      <c r="BZ94" s="1024"/>
      <c r="CA94" s="1024"/>
      <c r="CB94" s="1024"/>
      <c r="CC94" s="1024"/>
      <c r="CD94" s="1024"/>
      <c r="CE94" s="1024"/>
      <c r="CF94" s="1024"/>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1"/>
      <c r="DW94" s="1012"/>
      <c r="DX94" s="1012"/>
      <c r="DY94" s="1012"/>
      <c r="DZ94" s="1013"/>
      <c r="EA94" s="224"/>
    </row>
    <row r="95" spans="1:131" s="225" customFormat="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3"/>
      <c r="BF95" s="243"/>
      <c r="BG95" s="243"/>
      <c r="BH95" s="243"/>
      <c r="BI95" s="243"/>
      <c r="BJ95" s="243"/>
      <c r="BK95" s="243"/>
      <c r="BL95" s="243"/>
      <c r="BM95" s="243"/>
      <c r="BN95" s="243"/>
      <c r="BO95" s="243"/>
      <c r="BP95" s="243"/>
      <c r="BQ95" s="240">
        <v>89</v>
      </c>
      <c r="BR95" s="245"/>
      <c r="BS95" s="1023"/>
      <c r="BT95" s="1024"/>
      <c r="BU95" s="1024"/>
      <c r="BV95" s="1024"/>
      <c r="BW95" s="1024"/>
      <c r="BX95" s="1024"/>
      <c r="BY95" s="1024"/>
      <c r="BZ95" s="1024"/>
      <c r="CA95" s="1024"/>
      <c r="CB95" s="1024"/>
      <c r="CC95" s="1024"/>
      <c r="CD95" s="1024"/>
      <c r="CE95" s="1024"/>
      <c r="CF95" s="1024"/>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1"/>
      <c r="DW95" s="1012"/>
      <c r="DX95" s="1012"/>
      <c r="DY95" s="1012"/>
      <c r="DZ95" s="1013"/>
      <c r="EA95" s="224"/>
    </row>
    <row r="96" spans="1:131" s="225" customFormat="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3"/>
      <c r="BF96" s="243"/>
      <c r="BG96" s="243"/>
      <c r="BH96" s="243"/>
      <c r="BI96" s="243"/>
      <c r="BJ96" s="243"/>
      <c r="BK96" s="243"/>
      <c r="BL96" s="243"/>
      <c r="BM96" s="243"/>
      <c r="BN96" s="243"/>
      <c r="BO96" s="243"/>
      <c r="BP96" s="243"/>
      <c r="BQ96" s="240">
        <v>90</v>
      </c>
      <c r="BR96" s="245"/>
      <c r="BS96" s="1023"/>
      <c r="BT96" s="1024"/>
      <c r="BU96" s="1024"/>
      <c r="BV96" s="1024"/>
      <c r="BW96" s="1024"/>
      <c r="BX96" s="1024"/>
      <c r="BY96" s="1024"/>
      <c r="BZ96" s="1024"/>
      <c r="CA96" s="1024"/>
      <c r="CB96" s="1024"/>
      <c r="CC96" s="1024"/>
      <c r="CD96" s="1024"/>
      <c r="CE96" s="1024"/>
      <c r="CF96" s="1024"/>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1"/>
      <c r="DW96" s="1012"/>
      <c r="DX96" s="1012"/>
      <c r="DY96" s="1012"/>
      <c r="DZ96" s="1013"/>
      <c r="EA96" s="224"/>
    </row>
    <row r="97" spans="1:131" s="225" customFormat="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3"/>
      <c r="BF97" s="243"/>
      <c r="BG97" s="243"/>
      <c r="BH97" s="243"/>
      <c r="BI97" s="243"/>
      <c r="BJ97" s="243"/>
      <c r="BK97" s="243"/>
      <c r="BL97" s="243"/>
      <c r="BM97" s="243"/>
      <c r="BN97" s="243"/>
      <c r="BO97" s="243"/>
      <c r="BP97" s="243"/>
      <c r="BQ97" s="240">
        <v>91</v>
      </c>
      <c r="BR97" s="245"/>
      <c r="BS97" s="1023"/>
      <c r="BT97" s="1024"/>
      <c r="BU97" s="1024"/>
      <c r="BV97" s="1024"/>
      <c r="BW97" s="1024"/>
      <c r="BX97" s="1024"/>
      <c r="BY97" s="1024"/>
      <c r="BZ97" s="1024"/>
      <c r="CA97" s="1024"/>
      <c r="CB97" s="1024"/>
      <c r="CC97" s="1024"/>
      <c r="CD97" s="1024"/>
      <c r="CE97" s="1024"/>
      <c r="CF97" s="1024"/>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1"/>
      <c r="DW97" s="1012"/>
      <c r="DX97" s="1012"/>
      <c r="DY97" s="1012"/>
      <c r="DZ97" s="1013"/>
      <c r="EA97" s="224"/>
    </row>
    <row r="98" spans="1:131" s="225" customFormat="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3"/>
      <c r="BF98" s="243"/>
      <c r="BG98" s="243"/>
      <c r="BH98" s="243"/>
      <c r="BI98" s="243"/>
      <c r="BJ98" s="243"/>
      <c r="BK98" s="243"/>
      <c r="BL98" s="243"/>
      <c r="BM98" s="243"/>
      <c r="BN98" s="243"/>
      <c r="BO98" s="243"/>
      <c r="BP98" s="243"/>
      <c r="BQ98" s="240">
        <v>92</v>
      </c>
      <c r="BR98" s="245"/>
      <c r="BS98" s="1023"/>
      <c r="BT98" s="1024"/>
      <c r="BU98" s="1024"/>
      <c r="BV98" s="1024"/>
      <c r="BW98" s="1024"/>
      <c r="BX98" s="1024"/>
      <c r="BY98" s="1024"/>
      <c r="BZ98" s="1024"/>
      <c r="CA98" s="1024"/>
      <c r="CB98" s="1024"/>
      <c r="CC98" s="1024"/>
      <c r="CD98" s="1024"/>
      <c r="CE98" s="1024"/>
      <c r="CF98" s="1024"/>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1"/>
      <c r="DW98" s="1012"/>
      <c r="DX98" s="1012"/>
      <c r="DY98" s="1012"/>
      <c r="DZ98" s="1013"/>
      <c r="EA98" s="224"/>
    </row>
    <row r="99" spans="1:131" s="225" customFormat="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3"/>
      <c r="BF99" s="243"/>
      <c r="BG99" s="243"/>
      <c r="BH99" s="243"/>
      <c r="BI99" s="243"/>
      <c r="BJ99" s="243"/>
      <c r="BK99" s="243"/>
      <c r="BL99" s="243"/>
      <c r="BM99" s="243"/>
      <c r="BN99" s="243"/>
      <c r="BO99" s="243"/>
      <c r="BP99" s="243"/>
      <c r="BQ99" s="240">
        <v>93</v>
      </c>
      <c r="BR99" s="245"/>
      <c r="BS99" s="1023"/>
      <c r="BT99" s="1024"/>
      <c r="BU99" s="1024"/>
      <c r="BV99" s="1024"/>
      <c r="BW99" s="1024"/>
      <c r="BX99" s="1024"/>
      <c r="BY99" s="1024"/>
      <c r="BZ99" s="1024"/>
      <c r="CA99" s="1024"/>
      <c r="CB99" s="1024"/>
      <c r="CC99" s="1024"/>
      <c r="CD99" s="1024"/>
      <c r="CE99" s="1024"/>
      <c r="CF99" s="1024"/>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1"/>
      <c r="DW99" s="1012"/>
      <c r="DX99" s="1012"/>
      <c r="DY99" s="1012"/>
      <c r="DZ99" s="1013"/>
      <c r="EA99" s="224"/>
    </row>
    <row r="100" spans="1:131" s="225" customFormat="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3"/>
      <c r="BF100" s="243"/>
      <c r="BG100" s="243"/>
      <c r="BH100" s="243"/>
      <c r="BI100" s="243"/>
      <c r="BJ100" s="243"/>
      <c r="BK100" s="243"/>
      <c r="BL100" s="243"/>
      <c r="BM100" s="243"/>
      <c r="BN100" s="243"/>
      <c r="BO100" s="243"/>
      <c r="BP100" s="243"/>
      <c r="BQ100" s="240">
        <v>94</v>
      </c>
      <c r="BR100" s="245"/>
      <c r="BS100" s="1023"/>
      <c r="BT100" s="1024"/>
      <c r="BU100" s="1024"/>
      <c r="BV100" s="1024"/>
      <c r="BW100" s="1024"/>
      <c r="BX100" s="1024"/>
      <c r="BY100" s="1024"/>
      <c r="BZ100" s="1024"/>
      <c r="CA100" s="1024"/>
      <c r="CB100" s="1024"/>
      <c r="CC100" s="1024"/>
      <c r="CD100" s="1024"/>
      <c r="CE100" s="1024"/>
      <c r="CF100" s="1024"/>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1"/>
      <c r="DW100" s="1012"/>
      <c r="DX100" s="1012"/>
      <c r="DY100" s="1012"/>
      <c r="DZ100" s="1013"/>
      <c r="EA100" s="224"/>
    </row>
    <row r="101" spans="1:131" s="225" customFormat="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3"/>
      <c r="BF101" s="243"/>
      <c r="BG101" s="243"/>
      <c r="BH101" s="243"/>
      <c r="BI101" s="243"/>
      <c r="BJ101" s="243"/>
      <c r="BK101" s="243"/>
      <c r="BL101" s="243"/>
      <c r="BM101" s="243"/>
      <c r="BN101" s="243"/>
      <c r="BO101" s="243"/>
      <c r="BP101" s="243"/>
      <c r="BQ101" s="240">
        <v>95</v>
      </c>
      <c r="BR101" s="245"/>
      <c r="BS101" s="1023"/>
      <c r="BT101" s="1024"/>
      <c r="BU101" s="1024"/>
      <c r="BV101" s="1024"/>
      <c r="BW101" s="1024"/>
      <c r="BX101" s="1024"/>
      <c r="BY101" s="1024"/>
      <c r="BZ101" s="1024"/>
      <c r="CA101" s="1024"/>
      <c r="CB101" s="1024"/>
      <c r="CC101" s="1024"/>
      <c r="CD101" s="1024"/>
      <c r="CE101" s="1024"/>
      <c r="CF101" s="1024"/>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1"/>
      <c r="DW101" s="1012"/>
      <c r="DX101" s="1012"/>
      <c r="DY101" s="1012"/>
      <c r="DZ101" s="1013"/>
      <c r="EA101" s="224"/>
    </row>
    <row r="102" spans="1:131" s="225" customFormat="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3"/>
      <c r="BF102" s="243"/>
      <c r="BG102" s="243"/>
      <c r="BH102" s="243"/>
      <c r="BI102" s="243"/>
      <c r="BJ102" s="243"/>
      <c r="BK102" s="243"/>
      <c r="BL102" s="243"/>
      <c r="BM102" s="243"/>
      <c r="BN102" s="243"/>
      <c r="BO102" s="243"/>
      <c r="BP102" s="243"/>
      <c r="BQ102" s="242" t="s">
        <v>385</v>
      </c>
      <c r="BR102" s="1014" t="s">
        <v>414</v>
      </c>
      <c r="BS102" s="1015"/>
      <c r="BT102" s="1015"/>
      <c r="BU102" s="1015"/>
      <c r="BV102" s="1015"/>
      <c r="BW102" s="1015"/>
      <c r="BX102" s="1015"/>
      <c r="BY102" s="1015"/>
      <c r="BZ102" s="1015"/>
      <c r="CA102" s="1015"/>
      <c r="CB102" s="1015"/>
      <c r="CC102" s="1015"/>
      <c r="CD102" s="1015"/>
      <c r="CE102" s="1015"/>
      <c r="CF102" s="1015"/>
      <c r="CG102" s="1016"/>
      <c r="CH102" s="1017"/>
      <c r="CI102" s="1018"/>
      <c r="CJ102" s="1018"/>
      <c r="CK102" s="1018"/>
      <c r="CL102" s="1019"/>
      <c r="CM102" s="1017"/>
      <c r="CN102" s="1018"/>
      <c r="CO102" s="1018"/>
      <c r="CP102" s="1018"/>
      <c r="CQ102" s="1019"/>
      <c r="CR102" s="1020"/>
      <c r="CS102" s="1021"/>
      <c r="CT102" s="1021"/>
      <c r="CU102" s="1021"/>
      <c r="CV102" s="1022"/>
      <c r="CW102" s="1020"/>
      <c r="CX102" s="1021"/>
      <c r="CY102" s="1021"/>
      <c r="CZ102" s="1021"/>
      <c r="DA102" s="1022"/>
      <c r="DB102" s="1020"/>
      <c r="DC102" s="1021"/>
      <c r="DD102" s="1021"/>
      <c r="DE102" s="1021"/>
      <c r="DF102" s="1022"/>
      <c r="DG102" s="1020"/>
      <c r="DH102" s="1021"/>
      <c r="DI102" s="1021"/>
      <c r="DJ102" s="1021"/>
      <c r="DK102" s="1022"/>
      <c r="DL102" s="1020"/>
      <c r="DM102" s="1021"/>
      <c r="DN102" s="1021"/>
      <c r="DO102" s="1021"/>
      <c r="DP102" s="1022"/>
      <c r="DQ102" s="1020"/>
      <c r="DR102" s="1021"/>
      <c r="DS102" s="1021"/>
      <c r="DT102" s="1021"/>
      <c r="DU102" s="1022"/>
      <c r="DV102" s="1003"/>
      <c r="DW102" s="1004"/>
      <c r="DX102" s="1004"/>
      <c r="DY102" s="1004"/>
      <c r="DZ102" s="1005"/>
      <c r="EA102" s="224"/>
    </row>
    <row r="103" spans="1:131" s="225" customFormat="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3"/>
      <c r="BF103" s="243"/>
      <c r="BG103" s="243"/>
      <c r="BH103" s="243"/>
      <c r="BI103" s="243"/>
      <c r="BJ103" s="243"/>
      <c r="BK103" s="243"/>
      <c r="BL103" s="243"/>
      <c r="BM103" s="243"/>
      <c r="BN103" s="243"/>
      <c r="BO103" s="243"/>
      <c r="BP103" s="243"/>
      <c r="BQ103" s="1006" t="s">
        <v>415</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24"/>
    </row>
    <row r="104" spans="1:131" s="225" customFormat="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3"/>
      <c r="BF104" s="243"/>
      <c r="BG104" s="243"/>
      <c r="BH104" s="243"/>
      <c r="BI104" s="243"/>
      <c r="BJ104" s="243"/>
      <c r="BK104" s="243"/>
      <c r="BL104" s="243"/>
      <c r="BM104" s="243"/>
      <c r="BN104" s="243"/>
      <c r="BO104" s="243"/>
      <c r="BP104" s="243"/>
      <c r="BQ104" s="1007" t="s">
        <v>416</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24"/>
    </row>
    <row r="105" spans="1:131" s="225" customFormat="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46"/>
      <c r="BR105" s="246"/>
      <c r="BS105" s="246"/>
      <c r="BT105" s="246"/>
      <c r="BU105" s="246"/>
      <c r="BV105" s="246"/>
      <c r="BW105" s="246"/>
      <c r="BX105" s="246"/>
      <c r="BY105" s="246"/>
      <c r="BZ105" s="246"/>
      <c r="CA105" s="246"/>
      <c r="CB105" s="246"/>
      <c r="CC105" s="246"/>
      <c r="CD105" s="246"/>
      <c r="CE105" s="246"/>
      <c r="CF105" s="246"/>
      <c r="CG105" s="246"/>
      <c r="CH105" s="246"/>
      <c r="CI105" s="246"/>
      <c r="CJ105" s="246"/>
      <c r="CK105" s="246"/>
      <c r="CL105" s="246"/>
      <c r="CM105" s="246"/>
      <c r="CN105" s="246"/>
      <c r="CO105" s="246"/>
      <c r="CP105" s="246"/>
      <c r="CQ105" s="246"/>
      <c r="CR105" s="246"/>
      <c r="CS105" s="246"/>
      <c r="CT105" s="246"/>
      <c r="CU105" s="246"/>
      <c r="CV105" s="246"/>
      <c r="CW105" s="246"/>
      <c r="CX105" s="246"/>
      <c r="CY105" s="246"/>
      <c r="CZ105" s="246"/>
      <c r="DA105" s="246"/>
      <c r="DB105" s="246"/>
      <c r="DC105" s="246"/>
      <c r="DD105" s="246"/>
      <c r="DE105" s="246"/>
      <c r="DF105" s="246"/>
      <c r="DG105" s="246"/>
      <c r="DH105" s="246"/>
      <c r="DI105" s="246"/>
      <c r="DJ105" s="246"/>
      <c r="DK105" s="246"/>
      <c r="DL105" s="246"/>
      <c r="DM105" s="246"/>
      <c r="DN105" s="246"/>
      <c r="DO105" s="246"/>
      <c r="DP105" s="246"/>
      <c r="DQ105" s="246"/>
      <c r="DR105" s="246"/>
      <c r="DS105" s="246"/>
      <c r="DT105" s="246"/>
      <c r="DU105" s="246"/>
      <c r="DV105" s="246"/>
      <c r="DW105" s="246"/>
      <c r="DX105" s="246"/>
      <c r="DY105" s="246"/>
      <c r="DZ105" s="246"/>
      <c r="EA105" s="224"/>
    </row>
    <row r="106" spans="1:131" s="225" customFormat="1" ht="11.25" customHeight="1" x14ac:dyDescent="0.15">
      <c r="A106" s="252"/>
      <c r="B106" s="252"/>
      <c r="C106" s="252"/>
      <c r="D106" s="252"/>
      <c r="E106" s="252"/>
      <c r="F106" s="252"/>
      <c r="G106" s="252"/>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2"/>
      <c r="AY106" s="252"/>
      <c r="AZ106" s="252"/>
      <c r="BA106" s="252"/>
      <c r="BB106" s="252"/>
      <c r="BC106" s="252"/>
      <c r="BD106" s="252"/>
      <c r="BE106" s="252"/>
      <c r="BF106" s="252"/>
      <c r="BG106" s="252"/>
      <c r="BH106" s="252"/>
      <c r="BI106" s="252"/>
      <c r="BJ106" s="252"/>
      <c r="BK106" s="252"/>
      <c r="BL106" s="252"/>
      <c r="BM106" s="252"/>
      <c r="BN106" s="252"/>
      <c r="BO106" s="252"/>
      <c r="BP106" s="252"/>
      <c r="BQ106" s="246"/>
      <c r="BR106" s="246"/>
      <c r="BS106" s="246"/>
      <c r="BT106" s="246"/>
      <c r="BU106" s="246"/>
      <c r="BV106" s="246"/>
      <c r="BW106" s="246"/>
      <c r="BX106" s="246"/>
      <c r="BY106" s="246"/>
      <c r="BZ106" s="246"/>
      <c r="CA106" s="246"/>
      <c r="CB106" s="246"/>
      <c r="CC106" s="246"/>
      <c r="CD106" s="246"/>
      <c r="CE106" s="246"/>
      <c r="CF106" s="246"/>
      <c r="CG106" s="246"/>
      <c r="CH106" s="246"/>
      <c r="CI106" s="246"/>
      <c r="CJ106" s="246"/>
      <c r="CK106" s="246"/>
      <c r="CL106" s="246"/>
      <c r="CM106" s="246"/>
      <c r="CN106" s="246"/>
      <c r="CO106" s="246"/>
      <c r="CP106" s="246"/>
      <c r="CQ106" s="246"/>
      <c r="CR106" s="246"/>
      <c r="CS106" s="246"/>
      <c r="CT106" s="246"/>
      <c r="CU106" s="246"/>
      <c r="CV106" s="246"/>
      <c r="CW106" s="246"/>
      <c r="CX106" s="246"/>
      <c r="CY106" s="246"/>
      <c r="CZ106" s="246"/>
      <c r="DA106" s="246"/>
      <c r="DB106" s="246"/>
      <c r="DC106" s="246"/>
      <c r="DD106" s="246"/>
      <c r="DE106" s="246"/>
      <c r="DF106" s="246"/>
      <c r="DG106" s="246"/>
      <c r="DH106" s="246"/>
      <c r="DI106" s="246"/>
      <c r="DJ106" s="246"/>
      <c r="DK106" s="246"/>
      <c r="DL106" s="246"/>
      <c r="DM106" s="246"/>
      <c r="DN106" s="246"/>
      <c r="DO106" s="246"/>
      <c r="DP106" s="246"/>
      <c r="DQ106" s="246"/>
      <c r="DR106" s="246"/>
      <c r="DS106" s="246"/>
      <c r="DT106" s="246"/>
      <c r="DU106" s="246"/>
      <c r="DV106" s="246"/>
      <c r="DW106" s="246"/>
      <c r="DX106" s="246"/>
      <c r="DY106" s="246"/>
      <c r="DZ106" s="246"/>
      <c r="EA106" s="224"/>
    </row>
    <row r="107" spans="1:131" s="224" customFormat="1" ht="26.25" customHeight="1" thickBot="1" x14ac:dyDescent="0.2">
      <c r="A107" s="253" t="s">
        <v>417</v>
      </c>
      <c r="B107" s="254"/>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3" t="s">
        <v>418</v>
      </c>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T107" s="254"/>
      <c r="BU107" s="254"/>
      <c r="BV107" s="254"/>
      <c r="BW107" s="254"/>
      <c r="BX107" s="254"/>
      <c r="BY107" s="254"/>
      <c r="BZ107" s="254"/>
      <c r="CA107" s="254"/>
      <c r="CB107" s="254"/>
      <c r="CC107" s="254"/>
      <c r="CD107" s="254"/>
      <c r="CE107" s="254"/>
      <c r="CF107" s="254"/>
      <c r="CG107" s="254"/>
      <c r="CH107" s="254"/>
      <c r="CI107" s="254"/>
      <c r="CJ107" s="254"/>
      <c r="CK107" s="254"/>
      <c r="CL107" s="254"/>
      <c r="CM107" s="254"/>
      <c r="CN107" s="254"/>
      <c r="CO107" s="254"/>
      <c r="CP107" s="254"/>
      <c r="CQ107" s="254"/>
      <c r="CR107" s="254"/>
      <c r="CS107" s="254"/>
      <c r="CT107" s="254"/>
      <c r="CU107" s="254"/>
      <c r="CV107" s="254"/>
      <c r="CW107" s="254"/>
      <c r="CX107" s="254"/>
      <c r="CY107" s="254"/>
      <c r="CZ107" s="254"/>
      <c r="DA107" s="254"/>
      <c r="DB107" s="254"/>
      <c r="DC107" s="254"/>
      <c r="DD107" s="254"/>
      <c r="DE107" s="254"/>
      <c r="DF107" s="254"/>
      <c r="DG107" s="254"/>
      <c r="DH107" s="254"/>
      <c r="DI107" s="254"/>
      <c r="DJ107" s="254"/>
      <c r="DK107" s="254"/>
      <c r="DL107" s="254"/>
      <c r="DM107" s="254"/>
      <c r="DN107" s="254"/>
      <c r="DO107" s="254"/>
      <c r="DP107" s="254"/>
      <c r="DQ107" s="254"/>
      <c r="DR107" s="254"/>
      <c r="DS107" s="254"/>
      <c r="DT107" s="254"/>
      <c r="DU107" s="254"/>
      <c r="DV107" s="254"/>
      <c r="DW107" s="254"/>
      <c r="DX107" s="254"/>
      <c r="DY107" s="254"/>
      <c r="DZ107" s="254"/>
    </row>
    <row r="108" spans="1:131" s="224" customFormat="1" ht="26.25" customHeight="1" x14ac:dyDescent="0.15">
      <c r="A108" s="1008" t="s">
        <v>419</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420</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24" customFormat="1" ht="26.25" customHeight="1" x14ac:dyDescent="0.15">
      <c r="A109" s="963" t="s">
        <v>421</v>
      </c>
      <c r="B109" s="964"/>
      <c r="C109" s="964"/>
      <c r="D109" s="964"/>
      <c r="E109" s="964"/>
      <c r="F109" s="964"/>
      <c r="G109" s="964"/>
      <c r="H109" s="964"/>
      <c r="I109" s="964"/>
      <c r="J109" s="964"/>
      <c r="K109" s="964"/>
      <c r="L109" s="964"/>
      <c r="M109" s="964"/>
      <c r="N109" s="964"/>
      <c r="O109" s="964"/>
      <c r="P109" s="964"/>
      <c r="Q109" s="964"/>
      <c r="R109" s="964"/>
      <c r="S109" s="964"/>
      <c r="T109" s="964"/>
      <c r="U109" s="964"/>
      <c r="V109" s="964"/>
      <c r="W109" s="964"/>
      <c r="X109" s="964"/>
      <c r="Y109" s="964"/>
      <c r="Z109" s="965"/>
      <c r="AA109" s="966" t="s">
        <v>422</v>
      </c>
      <c r="AB109" s="964"/>
      <c r="AC109" s="964"/>
      <c r="AD109" s="964"/>
      <c r="AE109" s="965"/>
      <c r="AF109" s="966" t="s">
        <v>305</v>
      </c>
      <c r="AG109" s="964"/>
      <c r="AH109" s="964"/>
      <c r="AI109" s="964"/>
      <c r="AJ109" s="965"/>
      <c r="AK109" s="966" t="s">
        <v>304</v>
      </c>
      <c r="AL109" s="964"/>
      <c r="AM109" s="964"/>
      <c r="AN109" s="964"/>
      <c r="AO109" s="965"/>
      <c r="AP109" s="966" t="s">
        <v>423</v>
      </c>
      <c r="AQ109" s="964"/>
      <c r="AR109" s="964"/>
      <c r="AS109" s="964"/>
      <c r="AT109" s="995"/>
      <c r="AU109" s="963" t="s">
        <v>421</v>
      </c>
      <c r="AV109" s="964"/>
      <c r="AW109" s="964"/>
      <c r="AX109" s="964"/>
      <c r="AY109" s="964"/>
      <c r="AZ109" s="964"/>
      <c r="BA109" s="964"/>
      <c r="BB109" s="964"/>
      <c r="BC109" s="964"/>
      <c r="BD109" s="964"/>
      <c r="BE109" s="964"/>
      <c r="BF109" s="964"/>
      <c r="BG109" s="964"/>
      <c r="BH109" s="964"/>
      <c r="BI109" s="964"/>
      <c r="BJ109" s="964"/>
      <c r="BK109" s="964"/>
      <c r="BL109" s="964"/>
      <c r="BM109" s="964"/>
      <c r="BN109" s="964"/>
      <c r="BO109" s="964"/>
      <c r="BP109" s="965"/>
      <c r="BQ109" s="966" t="s">
        <v>422</v>
      </c>
      <c r="BR109" s="964"/>
      <c r="BS109" s="964"/>
      <c r="BT109" s="964"/>
      <c r="BU109" s="965"/>
      <c r="BV109" s="966" t="s">
        <v>305</v>
      </c>
      <c r="BW109" s="964"/>
      <c r="BX109" s="964"/>
      <c r="BY109" s="964"/>
      <c r="BZ109" s="965"/>
      <c r="CA109" s="966" t="s">
        <v>304</v>
      </c>
      <c r="CB109" s="964"/>
      <c r="CC109" s="964"/>
      <c r="CD109" s="964"/>
      <c r="CE109" s="965"/>
      <c r="CF109" s="1002" t="s">
        <v>423</v>
      </c>
      <c r="CG109" s="1002"/>
      <c r="CH109" s="1002"/>
      <c r="CI109" s="1002"/>
      <c r="CJ109" s="1002"/>
      <c r="CK109" s="966" t="s">
        <v>424</v>
      </c>
      <c r="CL109" s="964"/>
      <c r="CM109" s="964"/>
      <c r="CN109" s="964"/>
      <c r="CO109" s="964"/>
      <c r="CP109" s="964"/>
      <c r="CQ109" s="964"/>
      <c r="CR109" s="964"/>
      <c r="CS109" s="964"/>
      <c r="CT109" s="964"/>
      <c r="CU109" s="964"/>
      <c r="CV109" s="964"/>
      <c r="CW109" s="964"/>
      <c r="CX109" s="964"/>
      <c r="CY109" s="964"/>
      <c r="CZ109" s="964"/>
      <c r="DA109" s="964"/>
      <c r="DB109" s="964"/>
      <c r="DC109" s="964"/>
      <c r="DD109" s="964"/>
      <c r="DE109" s="964"/>
      <c r="DF109" s="965"/>
      <c r="DG109" s="966" t="s">
        <v>422</v>
      </c>
      <c r="DH109" s="964"/>
      <c r="DI109" s="964"/>
      <c r="DJ109" s="964"/>
      <c r="DK109" s="965"/>
      <c r="DL109" s="966" t="s">
        <v>305</v>
      </c>
      <c r="DM109" s="964"/>
      <c r="DN109" s="964"/>
      <c r="DO109" s="964"/>
      <c r="DP109" s="965"/>
      <c r="DQ109" s="966" t="s">
        <v>304</v>
      </c>
      <c r="DR109" s="964"/>
      <c r="DS109" s="964"/>
      <c r="DT109" s="964"/>
      <c r="DU109" s="965"/>
      <c r="DV109" s="966" t="s">
        <v>423</v>
      </c>
      <c r="DW109" s="964"/>
      <c r="DX109" s="964"/>
      <c r="DY109" s="964"/>
      <c r="DZ109" s="995"/>
    </row>
    <row r="110" spans="1:131" s="224" customFormat="1" ht="26.25" customHeight="1" x14ac:dyDescent="0.15">
      <c r="A110" s="866" t="s">
        <v>425</v>
      </c>
      <c r="B110" s="867"/>
      <c r="C110" s="867"/>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8"/>
      <c r="AA110" s="956">
        <v>122702</v>
      </c>
      <c r="AB110" s="957"/>
      <c r="AC110" s="957"/>
      <c r="AD110" s="957"/>
      <c r="AE110" s="958"/>
      <c r="AF110" s="959">
        <v>126937</v>
      </c>
      <c r="AG110" s="957"/>
      <c r="AH110" s="957"/>
      <c r="AI110" s="957"/>
      <c r="AJ110" s="958"/>
      <c r="AK110" s="959">
        <v>100874</v>
      </c>
      <c r="AL110" s="957"/>
      <c r="AM110" s="957"/>
      <c r="AN110" s="957"/>
      <c r="AO110" s="958"/>
      <c r="AP110" s="960">
        <v>15.9</v>
      </c>
      <c r="AQ110" s="961"/>
      <c r="AR110" s="961"/>
      <c r="AS110" s="961"/>
      <c r="AT110" s="962"/>
      <c r="AU110" s="996" t="s">
        <v>67</v>
      </c>
      <c r="AV110" s="997"/>
      <c r="AW110" s="997"/>
      <c r="AX110" s="997"/>
      <c r="AY110" s="997"/>
      <c r="AZ110" s="922" t="s">
        <v>426</v>
      </c>
      <c r="BA110" s="867"/>
      <c r="BB110" s="867"/>
      <c r="BC110" s="867"/>
      <c r="BD110" s="867"/>
      <c r="BE110" s="867"/>
      <c r="BF110" s="867"/>
      <c r="BG110" s="867"/>
      <c r="BH110" s="867"/>
      <c r="BI110" s="867"/>
      <c r="BJ110" s="867"/>
      <c r="BK110" s="867"/>
      <c r="BL110" s="867"/>
      <c r="BM110" s="867"/>
      <c r="BN110" s="867"/>
      <c r="BO110" s="867"/>
      <c r="BP110" s="868"/>
      <c r="BQ110" s="923">
        <v>1090075</v>
      </c>
      <c r="BR110" s="904"/>
      <c r="BS110" s="904"/>
      <c r="BT110" s="904"/>
      <c r="BU110" s="904"/>
      <c r="BV110" s="904">
        <v>1157554</v>
      </c>
      <c r="BW110" s="904"/>
      <c r="BX110" s="904"/>
      <c r="BY110" s="904"/>
      <c r="BZ110" s="904"/>
      <c r="CA110" s="904">
        <v>1220566</v>
      </c>
      <c r="CB110" s="904"/>
      <c r="CC110" s="904"/>
      <c r="CD110" s="904"/>
      <c r="CE110" s="904"/>
      <c r="CF110" s="928">
        <v>193</v>
      </c>
      <c r="CG110" s="929"/>
      <c r="CH110" s="929"/>
      <c r="CI110" s="929"/>
      <c r="CJ110" s="929"/>
      <c r="CK110" s="992" t="s">
        <v>427</v>
      </c>
      <c r="CL110" s="878"/>
      <c r="CM110" s="953" t="s">
        <v>428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23" t="s">
        <v>125</v>
      </c>
      <c r="DH110" s="904"/>
      <c r="DI110" s="904"/>
      <c r="DJ110" s="904"/>
      <c r="DK110" s="904"/>
      <c r="DL110" s="904" t="s">
        <v>125</v>
      </c>
      <c r="DM110" s="904"/>
      <c r="DN110" s="904"/>
      <c r="DO110" s="904"/>
      <c r="DP110" s="904"/>
      <c r="DQ110" s="904" t="s">
        <v>125</v>
      </c>
      <c r="DR110" s="904"/>
      <c r="DS110" s="904"/>
      <c r="DT110" s="904"/>
      <c r="DU110" s="904"/>
      <c r="DV110" s="905" t="s">
        <v>429</v>
      </c>
      <c r="DW110" s="905"/>
      <c r="DX110" s="905"/>
      <c r="DY110" s="905"/>
      <c r="DZ110" s="906"/>
    </row>
    <row r="111" spans="1:131" s="224" customFormat="1" ht="26.25" customHeight="1" x14ac:dyDescent="0.15">
      <c r="A111" s="833" t="s">
        <v>430</v>
      </c>
      <c r="B111" s="834"/>
      <c r="C111" s="834"/>
      <c r="D111" s="834"/>
      <c r="E111" s="834"/>
      <c r="F111" s="834"/>
      <c r="G111" s="834"/>
      <c r="H111" s="834"/>
      <c r="I111" s="834"/>
      <c r="J111" s="834"/>
      <c r="K111" s="834"/>
      <c r="L111" s="834"/>
      <c r="M111" s="834"/>
      <c r="N111" s="834"/>
      <c r="O111" s="834"/>
      <c r="P111" s="834"/>
      <c r="Q111" s="834"/>
      <c r="R111" s="834"/>
      <c r="S111" s="834"/>
      <c r="T111" s="834"/>
      <c r="U111" s="834"/>
      <c r="V111" s="834"/>
      <c r="W111" s="834"/>
      <c r="X111" s="834"/>
      <c r="Y111" s="834"/>
      <c r="Z111" s="991"/>
      <c r="AA111" s="984" t="s">
        <v>125</v>
      </c>
      <c r="AB111" s="985"/>
      <c r="AC111" s="985"/>
      <c r="AD111" s="985"/>
      <c r="AE111" s="986"/>
      <c r="AF111" s="987" t="s">
        <v>429</v>
      </c>
      <c r="AG111" s="985"/>
      <c r="AH111" s="985"/>
      <c r="AI111" s="985"/>
      <c r="AJ111" s="986"/>
      <c r="AK111" s="987" t="s">
        <v>429</v>
      </c>
      <c r="AL111" s="985"/>
      <c r="AM111" s="985"/>
      <c r="AN111" s="985"/>
      <c r="AO111" s="986"/>
      <c r="AP111" s="988" t="s">
        <v>431</v>
      </c>
      <c r="AQ111" s="989"/>
      <c r="AR111" s="989"/>
      <c r="AS111" s="989"/>
      <c r="AT111" s="990"/>
      <c r="AU111" s="998"/>
      <c r="AV111" s="999"/>
      <c r="AW111" s="999"/>
      <c r="AX111" s="999"/>
      <c r="AY111" s="999"/>
      <c r="AZ111" s="874" t="s">
        <v>432</v>
      </c>
      <c r="BA111" s="809"/>
      <c r="BB111" s="809"/>
      <c r="BC111" s="809"/>
      <c r="BD111" s="809"/>
      <c r="BE111" s="809"/>
      <c r="BF111" s="809"/>
      <c r="BG111" s="809"/>
      <c r="BH111" s="809"/>
      <c r="BI111" s="809"/>
      <c r="BJ111" s="809"/>
      <c r="BK111" s="809"/>
      <c r="BL111" s="809"/>
      <c r="BM111" s="809"/>
      <c r="BN111" s="809"/>
      <c r="BO111" s="809"/>
      <c r="BP111" s="810"/>
      <c r="BQ111" s="875">
        <v>159946</v>
      </c>
      <c r="BR111" s="876"/>
      <c r="BS111" s="876"/>
      <c r="BT111" s="876"/>
      <c r="BU111" s="876"/>
      <c r="BV111" s="876">
        <v>93240</v>
      </c>
      <c r="BW111" s="876"/>
      <c r="BX111" s="876"/>
      <c r="BY111" s="876"/>
      <c r="BZ111" s="876"/>
      <c r="CA111" s="876">
        <v>6604</v>
      </c>
      <c r="CB111" s="876"/>
      <c r="CC111" s="876"/>
      <c r="CD111" s="876"/>
      <c r="CE111" s="876"/>
      <c r="CF111" s="937">
        <v>1</v>
      </c>
      <c r="CG111" s="938"/>
      <c r="CH111" s="938"/>
      <c r="CI111" s="938"/>
      <c r="CJ111" s="938"/>
      <c r="CK111" s="993"/>
      <c r="CL111" s="880"/>
      <c r="CM111" s="883" t="s">
        <v>433</v>
      </c>
      <c r="CN111" s="884"/>
      <c r="CO111" s="884"/>
      <c r="CP111" s="884"/>
      <c r="CQ111" s="884"/>
      <c r="CR111" s="884"/>
      <c r="CS111" s="884"/>
      <c r="CT111" s="884"/>
      <c r="CU111" s="884"/>
      <c r="CV111" s="884"/>
      <c r="CW111" s="884"/>
      <c r="CX111" s="884"/>
      <c r="CY111" s="884"/>
      <c r="CZ111" s="884"/>
      <c r="DA111" s="884"/>
      <c r="DB111" s="884"/>
      <c r="DC111" s="884"/>
      <c r="DD111" s="884"/>
      <c r="DE111" s="884"/>
      <c r="DF111" s="885"/>
      <c r="DG111" s="875" t="s">
        <v>431</v>
      </c>
      <c r="DH111" s="876"/>
      <c r="DI111" s="876"/>
      <c r="DJ111" s="876"/>
      <c r="DK111" s="876"/>
      <c r="DL111" s="876" t="s">
        <v>429</v>
      </c>
      <c r="DM111" s="876"/>
      <c r="DN111" s="876"/>
      <c r="DO111" s="876"/>
      <c r="DP111" s="876"/>
      <c r="DQ111" s="876" t="s">
        <v>429</v>
      </c>
      <c r="DR111" s="876"/>
      <c r="DS111" s="876"/>
      <c r="DT111" s="876"/>
      <c r="DU111" s="876"/>
      <c r="DV111" s="853" t="s">
        <v>429</v>
      </c>
      <c r="DW111" s="853"/>
      <c r="DX111" s="853"/>
      <c r="DY111" s="853"/>
      <c r="DZ111" s="854"/>
    </row>
    <row r="112" spans="1:131" s="224" customFormat="1" ht="26.25" customHeight="1" x14ac:dyDescent="0.15">
      <c r="A112" s="978" t="s">
        <v>434</v>
      </c>
      <c r="B112" s="979"/>
      <c r="C112" s="809" t="s">
        <v>435</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38" t="s">
        <v>436</v>
      </c>
      <c r="AB112" s="839"/>
      <c r="AC112" s="839"/>
      <c r="AD112" s="839"/>
      <c r="AE112" s="840"/>
      <c r="AF112" s="841" t="s">
        <v>436</v>
      </c>
      <c r="AG112" s="839"/>
      <c r="AH112" s="839"/>
      <c r="AI112" s="839"/>
      <c r="AJ112" s="840"/>
      <c r="AK112" s="841" t="s">
        <v>436</v>
      </c>
      <c r="AL112" s="839"/>
      <c r="AM112" s="839"/>
      <c r="AN112" s="839"/>
      <c r="AO112" s="840"/>
      <c r="AP112" s="886" t="s">
        <v>436</v>
      </c>
      <c r="AQ112" s="887"/>
      <c r="AR112" s="887"/>
      <c r="AS112" s="887"/>
      <c r="AT112" s="888"/>
      <c r="AU112" s="998"/>
      <c r="AV112" s="999"/>
      <c r="AW112" s="999"/>
      <c r="AX112" s="999"/>
      <c r="AY112" s="999"/>
      <c r="AZ112" s="874" t="s">
        <v>437</v>
      </c>
      <c r="BA112" s="809"/>
      <c r="BB112" s="809"/>
      <c r="BC112" s="809"/>
      <c r="BD112" s="809"/>
      <c r="BE112" s="809"/>
      <c r="BF112" s="809"/>
      <c r="BG112" s="809"/>
      <c r="BH112" s="809"/>
      <c r="BI112" s="809"/>
      <c r="BJ112" s="809"/>
      <c r="BK112" s="809"/>
      <c r="BL112" s="809"/>
      <c r="BM112" s="809"/>
      <c r="BN112" s="809"/>
      <c r="BO112" s="809"/>
      <c r="BP112" s="810"/>
      <c r="BQ112" s="875">
        <v>155475</v>
      </c>
      <c r="BR112" s="876"/>
      <c r="BS112" s="876"/>
      <c r="BT112" s="876"/>
      <c r="BU112" s="876"/>
      <c r="BV112" s="876">
        <v>284065</v>
      </c>
      <c r="BW112" s="876"/>
      <c r="BX112" s="876"/>
      <c r="BY112" s="876"/>
      <c r="BZ112" s="876"/>
      <c r="CA112" s="876">
        <v>209115</v>
      </c>
      <c r="CB112" s="876"/>
      <c r="CC112" s="876"/>
      <c r="CD112" s="876"/>
      <c r="CE112" s="876"/>
      <c r="CF112" s="937">
        <v>33.1</v>
      </c>
      <c r="CG112" s="938"/>
      <c r="CH112" s="938"/>
      <c r="CI112" s="938"/>
      <c r="CJ112" s="938"/>
      <c r="CK112" s="993"/>
      <c r="CL112" s="880"/>
      <c r="CM112" s="883" t="s">
        <v>438</v>
      </c>
      <c r="CN112" s="884"/>
      <c r="CO112" s="884"/>
      <c r="CP112" s="884"/>
      <c r="CQ112" s="884"/>
      <c r="CR112" s="884"/>
      <c r="CS112" s="884"/>
      <c r="CT112" s="884"/>
      <c r="CU112" s="884"/>
      <c r="CV112" s="884"/>
      <c r="CW112" s="884"/>
      <c r="CX112" s="884"/>
      <c r="CY112" s="884"/>
      <c r="CZ112" s="884"/>
      <c r="DA112" s="884"/>
      <c r="DB112" s="884"/>
      <c r="DC112" s="884"/>
      <c r="DD112" s="884"/>
      <c r="DE112" s="884"/>
      <c r="DF112" s="885"/>
      <c r="DG112" s="875" t="s">
        <v>436</v>
      </c>
      <c r="DH112" s="876"/>
      <c r="DI112" s="876"/>
      <c r="DJ112" s="876"/>
      <c r="DK112" s="876"/>
      <c r="DL112" s="876" t="s">
        <v>125</v>
      </c>
      <c r="DM112" s="876"/>
      <c r="DN112" s="876"/>
      <c r="DO112" s="876"/>
      <c r="DP112" s="876"/>
      <c r="DQ112" s="876" t="s">
        <v>125</v>
      </c>
      <c r="DR112" s="876"/>
      <c r="DS112" s="876"/>
      <c r="DT112" s="876"/>
      <c r="DU112" s="876"/>
      <c r="DV112" s="853" t="s">
        <v>125</v>
      </c>
      <c r="DW112" s="853"/>
      <c r="DX112" s="853"/>
      <c r="DY112" s="853"/>
      <c r="DZ112" s="854"/>
    </row>
    <row r="113" spans="1:130" s="224" customFormat="1" ht="26.25" customHeight="1" x14ac:dyDescent="0.15">
      <c r="A113" s="980"/>
      <c r="B113" s="981"/>
      <c r="C113" s="809" t="s">
        <v>439</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984">
        <v>21949</v>
      </c>
      <c r="AB113" s="985"/>
      <c r="AC113" s="985"/>
      <c r="AD113" s="985"/>
      <c r="AE113" s="986"/>
      <c r="AF113" s="987">
        <v>17867</v>
      </c>
      <c r="AG113" s="985"/>
      <c r="AH113" s="985"/>
      <c r="AI113" s="985"/>
      <c r="AJ113" s="986"/>
      <c r="AK113" s="987">
        <v>10687</v>
      </c>
      <c r="AL113" s="985"/>
      <c r="AM113" s="985"/>
      <c r="AN113" s="985"/>
      <c r="AO113" s="986"/>
      <c r="AP113" s="988">
        <v>1.7</v>
      </c>
      <c r="AQ113" s="989"/>
      <c r="AR113" s="989"/>
      <c r="AS113" s="989"/>
      <c r="AT113" s="990"/>
      <c r="AU113" s="998"/>
      <c r="AV113" s="999"/>
      <c r="AW113" s="999"/>
      <c r="AX113" s="999"/>
      <c r="AY113" s="999"/>
      <c r="AZ113" s="874" t="s">
        <v>440</v>
      </c>
      <c r="BA113" s="809"/>
      <c r="BB113" s="809"/>
      <c r="BC113" s="809"/>
      <c r="BD113" s="809"/>
      <c r="BE113" s="809"/>
      <c r="BF113" s="809"/>
      <c r="BG113" s="809"/>
      <c r="BH113" s="809"/>
      <c r="BI113" s="809"/>
      <c r="BJ113" s="809"/>
      <c r="BK113" s="809"/>
      <c r="BL113" s="809"/>
      <c r="BM113" s="809"/>
      <c r="BN113" s="809"/>
      <c r="BO113" s="809"/>
      <c r="BP113" s="810"/>
      <c r="BQ113" s="875">
        <v>133641</v>
      </c>
      <c r="BR113" s="876"/>
      <c r="BS113" s="876"/>
      <c r="BT113" s="876"/>
      <c r="BU113" s="876"/>
      <c r="BV113" s="876">
        <v>227981</v>
      </c>
      <c r="BW113" s="876"/>
      <c r="BX113" s="876"/>
      <c r="BY113" s="876"/>
      <c r="BZ113" s="876"/>
      <c r="CA113" s="876">
        <v>227407</v>
      </c>
      <c r="CB113" s="876"/>
      <c r="CC113" s="876"/>
      <c r="CD113" s="876"/>
      <c r="CE113" s="876"/>
      <c r="CF113" s="937">
        <v>36</v>
      </c>
      <c r="CG113" s="938"/>
      <c r="CH113" s="938"/>
      <c r="CI113" s="938"/>
      <c r="CJ113" s="938"/>
      <c r="CK113" s="993"/>
      <c r="CL113" s="880"/>
      <c r="CM113" s="883" t="s">
        <v>441</v>
      </c>
      <c r="CN113" s="884"/>
      <c r="CO113" s="884"/>
      <c r="CP113" s="884"/>
      <c r="CQ113" s="884"/>
      <c r="CR113" s="884"/>
      <c r="CS113" s="884"/>
      <c r="CT113" s="884"/>
      <c r="CU113" s="884"/>
      <c r="CV113" s="884"/>
      <c r="CW113" s="884"/>
      <c r="CX113" s="884"/>
      <c r="CY113" s="884"/>
      <c r="CZ113" s="884"/>
      <c r="DA113" s="884"/>
      <c r="DB113" s="884"/>
      <c r="DC113" s="884"/>
      <c r="DD113" s="884"/>
      <c r="DE113" s="884"/>
      <c r="DF113" s="885"/>
      <c r="DG113" s="838" t="s">
        <v>125</v>
      </c>
      <c r="DH113" s="839"/>
      <c r="DI113" s="839"/>
      <c r="DJ113" s="839"/>
      <c r="DK113" s="840"/>
      <c r="DL113" s="841" t="s">
        <v>125</v>
      </c>
      <c r="DM113" s="839"/>
      <c r="DN113" s="839"/>
      <c r="DO113" s="839"/>
      <c r="DP113" s="840"/>
      <c r="DQ113" s="841" t="s">
        <v>125</v>
      </c>
      <c r="DR113" s="839"/>
      <c r="DS113" s="839"/>
      <c r="DT113" s="839"/>
      <c r="DU113" s="840"/>
      <c r="DV113" s="886" t="s">
        <v>125</v>
      </c>
      <c r="DW113" s="887"/>
      <c r="DX113" s="887"/>
      <c r="DY113" s="887"/>
      <c r="DZ113" s="888"/>
    </row>
    <row r="114" spans="1:130" s="224" customFormat="1" ht="26.25" customHeight="1" x14ac:dyDescent="0.15">
      <c r="A114" s="980"/>
      <c r="B114" s="981"/>
      <c r="C114" s="809" t="s">
        <v>442</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38">
        <v>3687</v>
      </c>
      <c r="AB114" s="839"/>
      <c r="AC114" s="839"/>
      <c r="AD114" s="839"/>
      <c r="AE114" s="840"/>
      <c r="AF114" s="841">
        <v>5968</v>
      </c>
      <c r="AG114" s="839"/>
      <c r="AH114" s="839"/>
      <c r="AI114" s="839"/>
      <c r="AJ114" s="840"/>
      <c r="AK114" s="841">
        <v>18028</v>
      </c>
      <c r="AL114" s="839"/>
      <c r="AM114" s="839"/>
      <c r="AN114" s="839"/>
      <c r="AO114" s="840"/>
      <c r="AP114" s="886">
        <v>2.9</v>
      </c>
      <c r="AQ114" s="887"/>
      <c r="AR114" s="887"/>
      <c r="AS114" s="887"/>
      <c r="AT114" s="888"/>
      <c r="AU114" s="998"/>
      <c r="AV114" s="999"/>
      <c r="AW114" s="999"/>
      <c r="AX114" s="999"/>
      <c r="AY114" s="999"/>
      <c r="AZ114" s="874" t="s">
        <v>443</v>
      </c>
      <c r="BA114" s="809"/>
      <c r="BB114" s="809"/>
      <c r="BC114" s="809"/>
      <c r="BD114" s="809"/>
      <c r="BE114" s="809"/>
      <c r="BF114" s="809"/>
      <c r="BG114" s="809"/>
      <c r="BH114" s="809"/>
      <c r="BI114" s="809"/>
      <c r="BJ114" s="809"/>
      <c r="BK114" s="809"/>
      <c r="BL114" s="809"/>
      <c r="BM114" s="809"/>
      <c r="BN114" s="809"/>
      <c r="BO114" s="809"/>
      <c r="BP114" s="810"/>
      <c r="BQ114" s="875">
        <v>418083</v>
      </c>
      <c r="BR114" s="876"/>
      <c r="BS114" s="876"/>
      <c r="BT114" s="876"/>
      <c r="BU114" s="876"/>
      <c r="BV114" s="876">
        <v>391449</v>
      </c>
      <c r="BW114" s="876"/>
      <c r="BX114" s="876"/>
      <c r="BY114" s="876"/>
      <c r="BZ114" s="876"/>
      <c r="CA114" s="876">
        <v>379929</v>
      </c>
      <c r="CB114" s="876"/>
      <c r="CC114" s="876"/>
      <c r="CD114" s="876"/>
      <c r="CE114" s="876"/>
      <c r="CF114" s="937">
        <v>60.1</v>
      </c>
      <c r="CG114" s="938"/>
      <c r="CH114" s="938"/>
      <c r="CI114" s="938"/>
      <c r="CJ114" s="938"/>
      <c r="CK114" s="993"/>
      <c r="CL114" s="880"/>
      <c r="CM114" s="883" t="s">
        <v>444</v>
      </c>
      <c r="CN114" s="884"/>
      <c r="CO114" s="884"/>
      <c r="CP114" s="884"/>
      <c r="CQ114" s="884"/>
      <c r="CR114" s="884"/>
      <c r="CS114" s="884"/>
      <c r="CT114" s="884"/>
      <c r="CU114" s="884"/>
      <c r="CV114" s="884"/>
      <c r="CW114" s="884"/>
      <c r="CX114" s="884"/>
      <c r="CY114" s="884"/>
      <c r="CZ114" s="884"/>
      <c r="DA114" s="884"/>
      <c r="DB114" s="884"/>
      <c r="DC114" s="884"/>
      <c r="DD114" s="884"/>
      <c r="DE114" s="884"/>
      <c r="DF114" s="885"/>
      <c r="DG114" s="838" t="s">
        <v>436</v>
      </c>
      <c r="DH114" s="839"/>
      <c r="DI114" s="839"/>
      <c r="DJ114" s="839"/>
      <c r="DK114" s="840"/>
      <c r="DL114" s="841" t="s">
        <v>436</v>
      </c>
      <c r="DM114" s="839"/>
      <c r="DN114" s="839"/>
      <c r="DO114" s="839"/>
      <c r="DP114" s="840"/>
      <c r="DQ114" s="841" t="s">
        <v>125</v>
      </c>
      <c r="DR114" s="839"/>
      <c r="DS114" s="839"/>
      <c r="DT114" s="839"/>
      <c r="DU114" s="840"/>
      <c r="DV114" s="886" t="s">
        <v>125</v>
      </c>
      <c r="DW114" s="887"/>
      <c r="DX114" s="887"/>
      <c r="DY114" s="887"/>
      <c r="DZ114" s="888"/>
    </row>
    <row r="115" spans="1:130" s="224" customFormat="1" ht="26.25" customHeight="1" x14ac:dyDescent="0.15">
      <c r="A115" s="980"/>
      <c r="B115" s="981"/>
      <c r="C115" s="809" t="s">
        <v>445</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984" t="s">
        <v>436</v>
      </c>
      <c r="AB115" s="985"/>
      <c r="AC115" s="985"/>
      <c r="AD115" s="985"/>
      <c r="AE115" s="986"/>
      <c r="AF115" s="987" t="s">
        <v>125</v>
      </c>
      <c r="AG115" s="985"/>
      <c r="AH115" s="985"/>
      <c r="AI115" s="985"/>
      <c r="AJ115" s="986"/>
      <c r="AK115" s="987" t="s">
        <v>125</v>
      </c>
      <c r="AL115" s="985"/>
      <c r="AM115" s="985"/>
      <c r="AN115" s="985"/>
      <c r="AO115" s="986"/>
      <c r="AP115" s="988" t="s">
        <v>125</v>
      </c>
      <c r="AQ115" s="989"/>
      <c r="AR115" s="989"/>
      <c r="AS115" s="989"/>
      <c r="AT115" s="990"/>
      <c r="AU115" s="998"/>
      <c r="AV115" s="999"/>
      <c r="AW115" s="999"/>
      <c r="AX115" s="999"/>
      <c r="AY115" s="999"/>
      <c r="AZ115" s="874" t="s">
        <v>446</v>
      </c>
      <c r="BA115" s="809"/>
      <c r="BB115" s="809"/>
      <c r="BC115" s="809"/>
      <c r="BD115" s="809"/>
      <c r="BE115" s="809"/>
      <c r="BF115" s="809"/>
      <c r="BG115" s="809"/>
      <c r="BH115" s="809"/>
      <c r="BI115" s="809"/>
      <c r="BJ115" s="809"/>
      <c r="BK115" s="809"/>
      <c r="BL115" s="809"/>
      <c r="BM115" s="809"/>
      <c r="BN115" s="809"/>
      <c r="BO115" s="809"/>
      <c r="BP115" s="810"/>
      <c r="BQ115" s="875" t="s">
        <v>125</v>
      </c>
      <c r="BR115" s="876"/>
      <c r="BS115" s="876"/>
      <c r="BT115" s="876"/>
      <c r="BU115" s="876"/>
      <c r="BV115" s="876" t="s">
        <v>436</v>
      </c>
      <c r="BW115" s="876"/>
      <c r="BX115" s="876"/>
      <c r="BY115" s="876"/>
      <c r="BZ115" s="876"/>
      <c r="CA115" s="876" t="s">
        <v>125</v>
      </c>
      <c r="CB115" s="876"/>
      <c r="CC115" s="876"/>
      <c r="CD115" s="876"/>
      <c r="CE115" s="876"/>
      <c r="CF115" s="937" t="s">
        <v>436</v>
      </c>
      <c r="CG115" s="938"/>
      <c r="CH115" s="938"/>
      <c r="CI115" s="938"/>
      <c r="CJ115" s="938"/>
      <c r="CK115" s="993"/>
      <c r="CL115" s="880"/>
      <c r="CM115" s="874" t="s">
        <v>447</v>
      </c>
      <c r="CN115" s="977"/>
      <c r="CO115" s="977"/>
      <c r="CP115" s="977"/>
      <c r="CQ115" s="977"/>
      <c r="CR115" s="977"/>
      <c r="CS115" s="977"/>
      <c r="CT115" s="977"/>
      <c r="CU115" s="977"/>
      <c r="CV115" s="977"/>
      <c r="CW115" s="977"/>
      <c r="CX115" s="977"/>
      <c r="CY115" s="977"/>
      <c r="CZ115" s="977"/>
      <c r="DA115" s="977"/>
      <c r="DB115" s="977"/>
      <c r="DC115" s="977"/>
      <c r="DD115" s="977"/>
      <c r="DE115" s="977"/>
      <c r="DF115" s="810"/>
      <c r="DG115" s="838" t="s">
        <v>436</v>
      </c>
      <c r="DH115" s="839"/>
      <c r="DI115" s="839"/>
      <c r="DJ115" s="839"/>
      <c r="DK115" s="840"/>
      <c r="DL115" s="841" t="s">
        <v>125</v>
      </c>
      <c r="DM115" s="839"/>
      <c r="DN115" s="839"/>
      <c r="DO115" s="839"/>
      <c r="DP115" s="840"/>
      <c r="DQ115" s="841" t="s">
        <v>436</v>
      </c>
      <c r="DR115" s="839"/>
      <c r="DS115" s="839"/>
      <c r="DT115" s="839"/>
      <c r="DU115" s="840"/>
      <c r="DV115" s="886" t="s">
        <v>125</v>
      </c>
      <c r="DW115" s="887"/>
      <c r="DX115" s="887"/>
      <c r="DY115" s="887"/>
      <c r="DZ115" s="888"/>
    </row>
    <row r="116" spans="1:130" s="224" customFormat="1" ht="26.25" customHeight="1" x14ac:dyDescent="0.15">
      <c r="A116" s="982"/>
      <c r="B116" s="983"/>
      <c r="C116" s="942" t="s">
        <v>448</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838" t="s">
        <v>436</v>
      </c>
      <c r="AB116" s="839"/>
      <c r="AC116" s="839"/>
      <c r="AD116" s="839"/>
      <c r="AE116" s="840"/>
      <c r="AF116" s="841" t="s">
        <v>125</v>
      </c>
      <c r="AG116" s="839"/>
      <c r="AH116" s="839"/>
      <c r="AI116" s="839"/>
      <c r="AJ116" s="840"/>
      <c r="AK116" s="841">
        <v>1</v>
      </c>
      <c r="AL116" s="839"/>
      <c r="AM116" s="839"/>
      <c r="AN116" s="839"/>
      <c r="AO116" s="840"/>
      <c r="AP116" s="886">
        <v>0</v>
      </c>
      <c r="AQ116" s="887"/>
      <c r="AR116" s="887"/>
      <c r="AS116" s="887"/>
      <c r="AT116" s="888"/>
      <c r="AU116" s="998"/>
      <c r="AV116" s="999"/>
      <c r="AW116" s="999"/>
      <c r="AX116" s="999"/>
      <c r="AY116" s="999"/>
      <c r="AZ116" s="925" t="s">
        <v>449</v>
      </c>
      <c r="BA116" s="926"/>
      <c r="BB116" s="926"/>
      <c r="BC116" s="926"/>
      <c r="BD116" s="926"/>
      <c r="BE116" s="926"/>
      <c r="BF116" s="926"/>
      <c r="BG116" s="926"/>
      <c r="BH116" s="926"/>
      <c r="BI116" s="926"/>
      <c r="BJ116" s="926"/>
      <c r="BK116" s="926"/>
      <c r="BL116" s="926"/>
      <c r="BM116" s="926"/>
      <c r="BN116" s="926"/>
      <c r="BO116" s="926"/>
      <c r="BP116" s="927"/>
      <c r="BQ116" s="875" t="s">
        <v>436</v>
      </c>
      <c r="BR116" s="876"/>
      <c r="BS116" s="876"/>
      <c r="BT116" s="876"/>
      <c r="BU116" s="876"/>
      <c r="BV116" s="876" t="s">
        <v>125</v>
      </c>
      <c r="BW116" s="876"/>
      <c r="BX116" s="876"/>
      <c r="BY116" s="876"/>
      <c r="BZ116" s="876"/>
      <c r="CA116" s="876" t="s">
        <v>125</v>
      </c>
      <c r="CB116" s="876"/>
      <c r="CC116" s="876"/>
      <c r="CD116" s="876"/>
      <c r="CE116" s="876"/>
      <c r="CF116" s="937" t="s">
        <v>125</v>
      </c>
      <c r="CG116" s="938"/>
      <c r="CH116" s="938"/>
      <c r="CI116" s="938"/>
      <c r="CJ116" s="938"/>
      <c r="CK116" s="993"/>
      <c r="CL116" s="880"/>
      <c r="CM116" s="883" t="s">
        <v>450</v>
      </c>
      <c r="CN116" s="884"/>
      <c r="CO116" s="884"/>
      <c r="CP116" s="884"/>
      <c r="CQ116" s="884"/>
      <c r="CR116" s="884"/>
      <c r="CS116" s="884"/>
      <c r="CT116" s="884"/>
      <c r="CU116" s="884"/>
      <c r="CV116" s="884"/>
      <c r="CW116" s="884"/>
      <c r="CX116" s="884"/>
      <c r="CY116" s="884"/>
      <c r="CZ116" s="884"/>
      <c r="DA116" s="884"/>
      <c r="DB116" s="884"/>
      <c r="DC116" s="884"/>
      <c r="DD116" s="884"/>
      <c r="DE116" s="884"/>
      <c r="DF116" s="885"/>
      <c r="DG116" s="838">
        <v>19920</v>
      </c>
      <c r="DH116" s="839"/>
      <c r="DI116" s="839"/>
      <c r="DJ116" s="839"/>
      <c r="DK116" s="840"/>
      <c r="DL116" s="841">
        <v>13244</v>
      </c>
      <c r="DM116" s="839"/>
      <c r="DN116" s="839"/>
      <c r="DO116" s="839"/>
      <c r="DP116" s="840"/>
      <c r="DQ116" s="841">
        <v>6604</v>
      </c>
      <c r="DR116" s="839"/>
      <c r="DS116" s="839"/>
      <c r="DT116" s="839"/>
      <c r="DU116" s="840"/>
      <c r="DV116" s="886">
        <v>1</v>
      </c>
      <c r="DW116" s="887"/>
      <c r="DX116" s="887"/>
      <c r="DY116" s="887"/>
      <c r="DZ116" s="888"/>
    </row>
    <row r="117" spans="1:130" s="224" customFormat="1" ht="26.25" customHeight="1" x14ac:dyDescent="0.15">
      <c r="A117" s="963" t="s">
        <v>186</v>
      </c>
      <c r="B117" s="964"/>
      <c r="C117" s="964"/>
      <c r="D117" s="964"/>
      <c r="E117" s="964"/>
      <c r="F117" s="964"/>
      <c r="G117" s="964"/>
      <c r="H117" s="964"/>
      <c r="I117" s="964"/>
      <c r="J117" s="964"/>
      <c r="K117" s="964"/>
      <c r="L117" s="964"/>
      <c r="M117" s="964"/>
      <c r="N117" s="964"/>
      <c r="O117" s="964"/>
      <c r="P117" s="964"/>
      <c r="Q117" s="964"/>
      <c r="R117" s="964"/>
      <c r="S117" s="964"/>
      <c r="T117" s="964"/>
      <c r="U117" s="964"/>
      <c r="V117" s="964"/>
      <c r="W117" s="964"/>
      <c r="X117" s="964"/>
      <c r="Y117" s="939" t="s">
        <v>451</v>
      </c>
      <c r="Z117" s="965"/>
      <c r="AA117" s="970">
        <v>148338</v>
      </c>
      <c r="AB117" s="971"/>
      <c r="AC117" s="971"/>
      <c r="AD117" s="971"/>
      <c r="AE117" s="972"/>
      <c r="AF117" s="973">
        <v>150772</v>
      </c>
      <c r="AG117" s="971"/>
      <c r="AH117" s="971"/>
      <c r="AI117" s="971"/>
      <c r="AJ117" s="972"/>
      <c r="AK117" s="973">
        <v>129590</v>
      </c>
      <c r="AL117" s="971"/>
      <c r="AM117" s="971"/>
      <c r="AN117" s="971"/>
      <c r="AO117" s="972"/>
      <c r="AP117" s="974"/>
      <c r="AQ117" s="975"/>
      <c r="AR117" s="975"/>
      <c r="AS117" s="975"/>
      <c r="AT117" s="976"/>
      <c r="AU117" s="998"/>
      <c r="AV117" s="999"/>
      <c r="AW117" s="999"/>
      <c r="AX117" s="999"/>
      <c r="AY117" s="999"/>
      <c r="AZ117" s="925" t="s">
        <v>452</v>
      </c>
      <c r="BA117" s="926"/>
      <c r="BB117" s="926"/>
      <c r="BC117" s="926"/>
      <c r="BD117" s="926"/>
      <c r="BE117" s="926"/>
      <c r="BF117" s="926"/>
      <c r="BG117" s="926"/>
      <c r="BH117" s="926"/>
      <c r="BI117" s="926"/>
      <c r="BJ117" s="926"/>
      <c r="BK117" s="926"/>
      <c r="BL117" s="926"/>
      <c r="BM117" s="926"/>
      <c r="BN117" s="926"/>
      <c r="BO117" s="926"/>
      <c r="BP117" s="927"/>
      <c r="BQ117" s="875" t="s">
        <v>436</v>
      </c>
      <c r="BR117" s="876"/>
      <c r="BS117" s="876"/>
      <c r="BT117" s="876"/>
      <c r="BU117" s="876"/>
      <c r="BV117" s="876" t="s">
        <v>125</v>
      </c>
      <c r="BW117" s="876"/>
      <c r="BX117" s="876"/>
      <c r="BY117" s="876"/>
      <c r="BZ117" s="876"/>
      <c r="CA117" s="876" t="s">
        <v>125</v>
      </c>
      <c r="CB117" s="876"/>
      <c r="CC117" s="876"/>
      <c r="CD117" s="876"/>
      <c r="CE117" s="876"/>
      <c r="CF117" s="937" t="s">
        <v>436</v>
      </c>
      <c r="CG117" s="938"/>
      <c r="CH117" s="938"/>
      <c r="CI117" s="938"/>
      <c r="CJ117" s="938"/>
      <c r="CK117" s="993"/>
      <c r="CL117" s="880"/>
      <c r="CM117" s="883" t="s">
        <v>453</v>
      </c>
      <c r="CN117" s="884"/>
      <c r="CO117" s="884"/>
      <c r="CP117" s="884"/>
      <c r="CQ117" s="884"/>
      <c r="CR117" s="884"/>
      <c r="CS117" s="884"/>
      <c r="CT117" s="884"/>
      <c r="CU117" s="884"/>
      <c r="CV117" s="884"/>
      <c r="CW117" s="884"/>
      <c r="CX117" s="884"/>
      <c r="CY117" s="884"/>
      <c r="CZ117" s="884"/>
      <c r="DA117" s="884"/>
      <c r="DB117" s="884"/>
      <c r="DC117" s="884"/>
      <c r="DD117" s="884"/>
      <c r="DE117" s="884"/>
      <c r="DF117" s="885"/>
      <c r="DG117" s="838" t="s">
        <v>125</v>
      </c>
      <c r="DH117" s="839"/>
      <c r="DI117" s="839"/>
      <c r="DJ117" s="839"/>
      <c r="DK117" s="840"/>
      <c r="DL117" s="841" t="s">
        <v>125</v>
      </c>
      <c r="DM117" s="839"/>
      <c r="DN117" s="839"/>
      <c r="DO117" s="839"/>
      <c r="DP117" s="840"/>
      <c r="DQ117" s="841" t="s">
        <v>436</v>
      </c>
      <c r="DR117" s="839"/>
      <c r="DS117" s="839"/>
      <c r="DT117" s="839"/>
      <c r="DU117" s="840"/>
      <c r="DV117" s="886" t="s">
        <v>436</v>
      </c>
      <c r="DW117" s="887"/>
      <c r="DX117" s="887"/>
      <c r="DY117" s="887"/>
      <c r="DZ117" s="888"/>
    </row>
    <row r="118" spans="1:130" s="224" customFormat="1" ht="26.25" customHeight="1" x14ac:dyDescent="0.15">
      <c r="A118" s="963" t="s">
        <v>424</v>
      </c>
      <c r="B118" s="964"/>
      <c r="C118" s="964"/>
      <c r="D118" s="964"/>
      <c r="E118" s="964"/>
      <c r="F118" s="964"/>
      <c r="G118" s="964"/>
      <c r="H118" s="964"/>
      <c r="I118" s="964"/>
      <c r="J118" s="964"/>
      <c r="K118" s="964"/>
      <c r="L118" s="964"/>
      <c r="M118" s="964"/>
      <c r="N118" s="964"/>
      <c r="O118" s="964"/>
      <c r="P118" s="964"/>
      <c r="Q118" s="964"/>
      <c r="R118" s="964"/>
      <c r="S118" s="964"/>
      <c r="T118" s="964"/>
      <c r="U118" s="964"/>
      <c r="V118" s="964"/>
      <c r="W118" s="964"/>
      <c r="X118" s="964"/>
      <c r="Y118" s="964"/>
      <c r="Z118" s="965"/>
      <c r="AA118" s="966" t="s">
        <v>422</v>
      </c>
      <c r="AB118" s="964"/>
      <c r="AC118" s="964"/>
      <c r="AD118" s="964"/>
      <c r="AE118" s="965"/>
      <c r="AF118" s="966" t="s">
        <v>305</v>
      </c>
      <c r="AG118" s="964"/>
      <c r="AH118" s="964"/>
      <c r="AI118" s="964"/>
      <c r="AJ118" s="965"/>
      <c r="AK118" s="966" t="s">
        <v>304</v>
      </c>
      <c r="AL118" s="964"/>
      <c r="AM118" s="964"/>
      <c r="AN118" s="964"/>
      <c r="AO118" s="965"/>
      <c r="AP118" s="967" t="s">
        <v>423</v>
      </c>
      <c r="AQ118" s="968"/>
      <c r="AR118" s="968"/>
      <c r="AS118" s="968"/>
      <c r="AT118" s="969"/>
      <c r="AU118" s="998"/>
      <c r="AV118" s="999"/>
      <c r="AW118" s="999"/>
      <c r="AX118" s="999"/>
      <c r="AY118" s="999"/>
      <c r="AZ118" s="941" t="s">
        <v>454</v>
      </c>
      <c r="BA118" s="942"/>
      <c r="BB118" s="942"/>
      <c r="BC118" s="942"/>
      <c r="BD118" s="942"/>
      <c r="BE118" s="942"/>
      <c r="BF118" s="942"/>
      <c r="BG118" s="942"/>
      <c r="BH118" s="942"/>
      <c r="BI118" s="942"/>
      <c r="BJ118" s="942"/>
      <c r="BK118" s="942"/>
      <c r="BL118" s="942"/>
      <c r="BM118" s="942"/>
      <c r="BN118" s="942"/>
      <c r="BO118" s="942"/>
      <c r="BP118" s="943"/>
      <c r="BQ118" s="944" t="s">
        <v>125</v>
      </c>
      <c r="BR118" s="907"/>
      <c r="BS118" s="907"/>
      <c r="BT118" s="907"/>
      <c r="BU118" s="907"/>
      <c r="BV118" s="907" t="s">
        <v>125</v>
      </c>
      <c r="BW118" s="907"/>
      <c r="BX118" s="907"/>
      <c r="BY118" s="907"/>
      <c r="BZ118" s="907"/>
      <c r="CA118" s="907" t="s">
        <v>125</v>
      </c>
      <c r="CB118" s="907"/>
      <c r="CC118" s="907"/>
      <c r="CD118" s="907"/>
      <c r="CE118" s="907"/>
      <c r="CF118" s="937" t="s">
        <v>125</v>
      </c>
      <c r="CG118" s="938"/>
      <c r="CH118" s="938"/>
      <c r="CI118" s="938"/>
      <c r="CJ118" s="938"/>
      <c r="CK118" s="993"/>
      <c r="CL118" s="880"/>
      <c r="CM118" s="883" t="s">
        <v>455</v>
      </c>
      <c r="CN118" s="884"/>
      <c r="CO118" s="884"/>
      <c r="CP118" s="884"/>
      <c r="CQ118" s="884"/>
      <c r="CR118" s="884"/>
      <c r="CS118" s="884"/>
      <c r="CT118" s="884"/>
      <c r="CU118" s="884"/>
      <c r="CV118" s="884"/>
      <c r="CW118" s="884"/>
      <c r="CX118" s="884"/>
      <c r="CY118" s="884"/>
      <c r="CZ118" s="884"/>
      <c r="DA118" s="884"/>
      <c r="DB118" s="884"/>
      <c r="DC118" s="884"/>
      <c r="DD118" s="884"/>
      <c r="DE118" s="884"/>
      <c r="DF118" s="885"/>
      <c r="DG118" s="838">
        <v>140026</v>
      </c>
      <c r="DH118" s="839"/>
      <c r="DI118" s="839"/>
      <c r="DJ118" s="839"/>
      <c r="DK118" s="840"/>
      <c r="DL118" s="841">
        <v>79996</v>
      </c>
      <c r="DM118" s="839"/>
      <c r="DN118" s="839"/>
      <c r="DO118" s="839"/>
      <c r="DP118" s="840"/>
      <c r="DQ118" s="841" t="s">
        <v>125</v>
      </c>
      <c r="DR118" s="839"/>
      <c r="DS118" s="839"/>
      <c r="DT118" s="839"/>
      <c r="DU118" s="840"/>
      <c r="DV118" s="886" t="s">
        <v>125</v>
      </c>
      <c r="DW118" s="887"/>
      <c r="DX118" s="887"/>
      <c r="DY118" s="887"/>
      <c r="DZ118" s="888"/>
    </row>
    <row r="119" spans="1:130" s="224" customFormat="1" ht="26.25" customHeight="1" x14ac:dyDescent="0.15">
      <c r="A119" s="877" t="s">
        <v>427</v>
      </c>
      <c r="B119" s="878"/>
      <c r="C119" s="953" t="s">
        <v>428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56" t="s">
        <v>125</v>
      </c>
      <c r="AB119" s="957"/>
      <c r="AC119" s="957"/>
      <c r="AD119" s="957"/>
      <c r="AE119" s="958"/>
      <c r="AF119" s="959" t="s">
        <v>436</v>
      </c>
      <c r="AG119" s="957"/>
      <c r="AH119" s="957"/>
      <c r="AI119" s="957"/>
      <c r="AJ119" s="958"/>
      <c r="AK119" s="959" t="s">
        <v>125</v>
      </c>
      <c r="AL119" s="957"/>
      <c r="AM119" s="957"/>
      <c r="AN119" s="957"/>
      <c r="AO119" s="958"/>
      <c r="AP119" s="960" t="s">
        <v>125</v>
      </c>
      <c r="AQ119" s="961"/>
      <c r="AR119" s="961"/>
      <c r="AS119" s="961"/>
      <c r="AT119" s="962"/>
      <c r="AU119" s="1000"/>
      <c r="AV119" s="1001"/>
      <c r="AW119" s="1001"/>
      <c r="AX119" s="1001"/>
      <c r="AY119" s="1001"/>
      <c r="AZ119" s="255" t="s">
        <v>186</v>
      </c>
      <c r="BA119" s="255"/>
      <c r="BB119" s="255"/>
      <c r="BC119" s="255"/>
      <c r="BD119" s="255"/>
      <c r="BE119" s="255"/>
      <c r="BF119" s="255"/>
      <c r="BG119" s="255"/>
      <c r="BH119" s="255"/>
      <c r="BI119" s="255"/>
      <c r="BJ119" s="255"/>
      <c r="BK119" s="255"/>
      <c r="BL119" s="255"/>
      <c r="BM119" s="255"/>
      <c r="BN119" s="255"/>
      <c r="BO119" s="939" t="s">
        <v>456</v>
      </c>
      <c r="BP119" s="940"/>
      <c r="BQ119" s="944">
        <v>1957220</v>
      </c>
      <c r="BR119" s="907"/>
      <c r="BS119" s="907"/>
      <c r="BT119" s="907"/>
      <c r="BU119" s="907"/>
      <c r="BV119" s="907">
        <v>2154289</v>
      </c>
      <c r="BW119" s="907"/>
      <c r="BX119" s="907"/>
      <c r="BY119" s="907"/>
      <c r="BZ119" s="907"/>
      <c r="CA119" s="907">
        <v>2043621</v>
      </c>
      <c r="CB119" s="907"/>
      <c r="CC119" s="907"/>
      <c r="CD119" s="907"/>
      <c r="CE119" s="907"/>
      <c r="CF119" s="805"/>
      <c r="CG119" s="806"/>
      <c r="CH119" s="806"/>
      <c r="CI119" s="806"/>
      <c r="CJ119" s="896"/>
      <c r="CK119" s="994"/>
      <c r="CL119" s="882"/>
      <c r="CM119" s="900" t="s">
        <v>457</v>
      </c>
      <c r="CN119" s="901"/>
      <c r="CO119" s="901"/>
      <c r="CP119" s="901"/>
      <c r="CQ119" s="901"/>
      <c r="CR119" s="901"/>
      <c r="CS119" s="901"/>
      <c r="CT119" s="901"/>
      <c r="CU119" s="901"/>
      <c r="CV119" s="901"/>
      <c r="CW119" s="901"/>
      <c r="CX119" s="901"/>
      <c r="CY119" s="901"/>
      <c r="CZ119" s="901"/>
      <c r="DA119" s="901"/>
      <c r="DB119" s="901"/>
      <c r="DC119" s="901"/>
      <c r="DD119" s="901"/>
      <c r="DE119" s="901"/>
      <c r="DF119" s="902"/>
      <c r="DG119" s="821" t="s">
        <v>436</v>
      </c>
      <c r="DH119" s="822"/>
      <c r="DI119" s="822"/>
      <c r="DJ119" s="822"/>
      <c r="DK119" s="823"/>
      <c r="DL119" s="824" t="s">
        <v>125</v>
      </c>
      <c r="DM119" s="822"/>
      <c r="DN119" s="822"/>
      <c r="DO119" s="822"/>
      <c r="DP119" s="823"/>
      <c r="DQ119" s="824" t="s">
        <v>125</v>
      </c>
      <c r="DR119" s="822"/>
      <c r="DS119" s="822"/>
      <c r="DT119" s="822"/>
      <c r="DU119" s="823"/>
      <c r="DV119" s="910" t="s">
        <v>125</v>
      </c>
      <c r="DW119" s="911"/>
      <c r="DX119" s="911"/>
      <c r="DY119" s="911"/>
      <c r="DZ119" s="912"/>
    </row>
    <row r="120" spans="1:130" s="224" customFormat="1" ht="26.25" customHeight="1" x14ac:dyDescent="0.15">
      <c r="A120" s="879"/>
      <c r="B120" s="880"/>
      <c r="C120" s="883" t="s">
        <v>433</v>
      </c>
      <c r="D120" s="884"/>
      <c r="E120" s="884"/>
      <c r="F120" s="884"/>
      <c r="G120" s="884"/>
      <c r="H120" s="884"/>
      <c r="I120" s="884"/>
      <c r="J120" s="884"/>
      <c r="K120" s="884"/>
      <c r="L120" s="884"/>
      <c r="M120" s="884"/>
      <c r="N120" s="884"/>
      <c r="O120" s="884"/>
      <c r="P120" s="884"/>
      <c r="Q120" s="884"/>
      <c r="R120" s="884"/>
      <c r="S120" s="884"/>
      <c r="T120" s="884"/>
      <c r="U120" s="884"/>
      <c r="V120" s="884"/>
      <c r="W120" s="884"/>
      <c r="X120" s="884"/>
      <c r="Y120" s="884"/>
      <c r="Z120" s="885"/>
      <c r="AA120" s="838" t="s">
        <v>125</v>
      </c>
      <c r="AB120" s="839"/>
      <c r="AC120" s="839"/>
      <c r="AD120" s="839"/>
      <c r="AE120" s="840"/>
      <c r="AF120" s="841" t="s">
        <v>436</v>
      </c>
      <c r="AG120" s="839"/>
      <c r="AH120" s="839"/>
      <c r="AI120" s="839"/>
      <c r="AJ120" s="840"/>
      <c r="AK120" s="841" t="s">
        <v>125</v>
      </c>
      <c r="AL120" s="839"/>
      <c r="AM120" s="839"/>
      <c r="AN120" s="839"/>
      <c r="AO120" s="840"/>
      <c r="AP120" s="886" t="s">
        <v>436</v>
      </c>
      <c r="AQ120" s="887"/>
      <c r="AR120" s="887"/>
      <c r="AS120" s="887"/>
      <c r="AT120" s="888"/>
      <c r="AU120" s="945" t="s">
        <v>458</v>
      </c>
      <c r="AV120" s="946"/>
      <c r="AW120" s="946"/>
      <c r="AX120" s="946"/>
      <c r="AY120" s="947"/>
      <c r="AZ120" s="922" t="s">
        <v>459</v>
      </c>
      <c r="BA120" s="867"/>
      <c r="BB120" s="867"/>
      <c r="BC120" s="867"/>
      <c r="BD120" s="867"/>
      <c r="BE120" s="867"/>
      <c r="BF120" s="867"/>
      <c r="BG120" s="867"/>
      <c r="BH120" s="867"/>
      <c r="BI120" s="867"/>
      <c r="BJ120" s="867"/>
      <c r="BK120" s="867"/>
      <c r="BL120" s="867"/>
      <c r="BM120" s="867"/>
      <c r="BN120" s="867"/>
      <c r="BO120" s="867"/>
      <c r="BP120" s="868"/>
      <c r="BQ120" s="923">
        <v>1062751</v>
      </c>
      <c r="BR120" s="904"/>
      <c r="BS120" s="904"/>
      <c r="BT120" s="904"/>
      <c r="BU120" s="904"/>
      <c r="BV120" s="904">
        <v>1063850</v>
      </c>
      <c r="BW120" s="904"/>
      <c r="BX120" s="904"/>
      <c r="BY120" s="904"/>
      <c r="BZ120" s="904"/>
      <c r="CA120" s="904">
        <v>1037447</v>
      </c>
      <c r="CB120" s="904"/>
      <c r="CC120" s="904"/>
      <c r="CD120" s="904"/>
      <c r="CE120" s="904"/>
      <c r="CF120" s="928">
        <v>164</v>
      </c>
      <c r="CG120" s="929"/>
      <c r="CH120" s="929"/>
      <c r="CI120" s="929"/>
      <c r="CJ120" s="929"/>
      <c r="CK120" s="930" t="s">
        <v>460</v>
      </c>
      <c r="CL120" s="914"/>
      <c r="CM120" s="914"/>
      <c r="CN120" s="914"/>
      <c r="CO120" s="915"/>
      <c r="CP120" s="934" t="s">
        <v>461</v>
      </c>
      <c r="CQ120" s="935"/>
      <c r="CR120" s="935"/>
      <c r="CS120" s="935"/>
      <c r="CT120" s="935"/>
      <c r="CU120" s="935"/>
      <c r="CV120" s="935"/>
      <c r="CW120" s="935"/>
      <c r="CX120" s="935"/>
      <c r="CY120" s="935"/>
      <c r="CZ120" s="935"/>
      <c r="DA120" s="935"/>
      <c r="DB120" s="935"/>
      <c r="DC120" s="935"/>
      <c r="DD120" s="935"/>
      <c r="DE120" s="935"/>
      <c r="DF120" s="936"/>
      <c r="DG120" s="923">
        <v>110315</v>
      </c>
      <c r="DH120" s="904"/>
      <c r="DI120" s="904"/>
      <c r="DJ120" s="904"/>
      <c r="DK120" s="904"/>
      <c r="DL120" s="904">
        <v>103710</v>
      </c>
      <c r="DM120" s="904"/>
      <c r="DN120" s="904"/>
      <c r="DO120" s="904"/>
      <c r="DP120" s="904"/>
      <c r="DQ120" s="904">
        <v>102163</v>
      </c>
      <c r="DR120" s="904"/>
      <c r="DS120" s="904"/>
      <c r="DT120" s="904"/>
      <c r="DU120" s="904"/>
      <c r="DV120" s="905">
        <v>16.2</v>
      </c>
      <c r="DW120" s="905"/>
      <c r="DX120" s="905"/>
      <c r="DY120" s="905"/>
      <c r="DZ120" s="906"/>
    </row>
    <row r="121" spans="1:130" s="224" customFormat="1" ht="26.25" customHeight="1" x14ac:dyDescent="0.15">
      <c r="A121" s="879"/>
      <c r="B121" s="880"/>
      <c r="C121" s="925" t="s">
        <v>462</v>
      </c>
      <c r="D121" s="926"/>
      <c r="E121" s="926"/>
      <c r="F121" s="926"/>
      <c r="G121" s="926"/>
      <c r="H121" s="926"/>
      <c r="I121" s="926"/>
      <c r="J121" s="926"/>
      <c r="K121" s="926"/>
      <c r="L121" s="926"/>
      <c r="M121" s="926"/>
      <c r="N121" s="926"/>
      <c r="O121" s="926"/>
      <c r="P121" s="926"/>
      <c r="Q121" s="926"/>
      <c r="R121" s="926"/>
      <c r="S121" s="926"/>
      <c r="T121" s="926"/>
      <c r="U121" s="926"/>
      <c r="V121" s="926"/>
      <c r="W121" s="926"/>
      <c r="X121" s="926"/>
      <c r="Y121" s="926"/>
      <c r="Z121" s="927"/>
      <c r="AA121" s="838" t="s">
        <v>125</v>
      </c>
      <c r="AB121" s="839"/>
      <c r="AC121" s="839"/>
      <c r="AD121" s="839"/>
      <c r="AE121" s="840"/>
      <c r="AF121" s="841" t="s">
        <v>436</v>
      </c>
      <c r="AG121" s="839"/>
      <c r="AH121" s="839"/>
      <c r="AI121" s="839"/>
      <c r="AJ121" s="840"/>
      <c r="AK121" s="841" t="s">
        <v>436</v>
      </c>
      <c r="AL121" s="839"/>
      <c r="AM121" s="839"/>
      <c r="AN121" s="839"/>
      <c r="AO121" s="840"/>
      <c r="AP121" s="886" t="s">
        <v>125</v>
      </c>
      <c r="AQ121" s="887"/>
      <c r="AR121" s="887"/>
      <c r="AS121" s="887"/>
      <c r="AT121" s="888"/>
      <c r="AU121" s="948"/>
      <c r="AV121" s="949"/>
      <c r="AW121" s="949"/>
      <c r="AX121" s="949"/>
      <c r="AY121" s="950"/>
      <c r="AZ121" s="874" t="s">
        <v>463</v>
      </c>
      <c r="BA121" s="809"/>
      <c r="BB121" s="809"/>
      <c r="BC121" s="809"/>
      <c r="BD121" s="809"/>
      <c r="BE121" s="809"/>
      <c r="BF121" s="809"/>
      <c r="BG121" s="809"/>
      <c r="BH121" s="809"/>
      <c r="BI121" s="809"/>
      <c r="BJ121" s="809"/>
      <c r="BK121" s="809"/>
      <c r="BL121" s="809"/>
      <c r="BM121" s="809"/>
      <c r="BN121" s="809"/>
      <c r="BO121" s="809"/>
      <c r="BP121" s="810"/>
      <c r="BQ121" s="875">
        <v>110756</v>
      </c>
      <c r="BR121" s="876"/>
      <c r="BS121" s="876"/>
      <c r="BT121" s="876"/>
      <c r="BU121" s="876"/>
      <c r="BV121" s="876">
        <v>126466</v>
      </c>
      <c r="BW121" s="876"/>
      <c r="BX121" s="876"/>
      <c r="BY121" s="876"/>
      <c r="BZ121" s="876"/>
      <c r="CA121" s="876">
        <v>79842</v>
      </c>
      <c r="CB121" s="876"/>
      <c r="CC121" s="876"/>
      <c r="CD121" s="876"/>
      <c r="CE121" s="876"/>
      <c r="CF121" s="937">
        <v>12.6</v>
      </c>
      <c r="CG121" s="938"/>
      <c r="CH121" s="938"/>
      <c r="CI121" s="938"/>
      <c r="CJ121" s="938"/>
      <c r="CK121" s="931"/>
      <c r="CL121" s="917"/>
      <c r="CM121" s="917"/>
      <c r="CN121" s="917"/>
      <c r="CO121" s="918"/>
      <c r="CP121" s="897" t="s">
        <v>401</v>
      </c>
      <c r="CQ121" s="898"/>
      <c r="CR121" s="898"/>
      <c r="CS121" s="898"/>
      <c r="CT121" s="898"/>
      <c r="CU121" s="898"/>
      <c r="CV121" s="898"/>
      <c r="CW121" s="898"/>
      <c r="CX121" s="898"/>
      <c r="CY121" s="898"/>
      <c r="CZ121" s="898"/>
      <c r="DA121" s="898"/>
      <c r="DB121" s="898"/>
      <c r="DC121" s="898"/>
      <c r="DD121" s="898"/>
      <c r="DE121" s="898"/>
      <c r="DF121" s="899"/>
      <c r="DG121" s="875">
        <v>37742</v>
      </c>
      <c r="DH121" s="876"/>
      <c r="DI121" s="876"/>
      <c r="DJ121" s="876"/>
      <c r="DK121" s="876"/>
      <c r="DL121" s="876">
        <v>173933</v>
      </c>
      <c r="DM121" s="876"/>
      <c r="DN121" s="876"/>
      <c r="DO121" s="876"/>
      <c r="DP121" s="876"/>
      <c r="DQ121" s="876">
        <v>99492</v>
      </c>
      <c r="DR121" s="876"/>
      <c r="DS121" s="876"/>
      <c r="DT121" s="876"/>
      <c r="DU121" s="876"/>
      <c r="DV121" s="853">
        <v>15.7</v>
      </c>
      <c r="DW121" s="853"/>
      <c r="DX121" s="853"/>
      <c r="DY121" s="853"/>
      <c r="DZ121" s="854"/>
    </row>
    <row r="122" spans="1:130" s="224" customFormat="1" ht="26.25" customHeight="1" x14ac:dyDescent="0.15">
      <c r="A122" s="879"/>
      <c r="B122" s="880"/>
      <c r="C122" s="883" t="s">
        <v>444</v>
      </c>
      <c r="D122" s="884"/>
      <c r="E122" s="884"/>
      <c r="F122" s="884"/>
      <c r="G122" s="884"/>
      <c r="H122" s="884"/>
      <c r="I122" s="884"/>
      <c r="J122" s="884"/>
      <c r="K122" s="884"/>
      <c r="L122" s="884"/>
      <c r="M122" s="884"/>
      <c r="N122" s="884"/>
      <c r="O122" s="884"/>
      <c r="P122" s="884"/>
      <c r="Q122" s="884"/>
      <c r="R122" s="884"/>
      <c r="S122" s="884"/>
      <c r="T122" s="884"/>
      <c r="U122" s="884"/>
      <c r="V122" s="884"/>
      <c r="W122" s="884"/>
      <c r="X122" s="884"/>
      <c r="Y122" s="884"/>
      <c r="Z122" s="885"/>
      <c r="AA122" s="838" t="s">
        <v>125</v>
      </c>
      <c r="AB122" s="839"/>
      <c r="AC122" s="839"/>
      <c r="AD122" s="839"/>
      <c r="AE122" s="840"/>
      <c r="AF122" s="841" t="s">
        <v>436</v>
      </c>
      <c r="AG122" s="839"/>
      <c r="AH122" s="839"/>
      <c r="AI122" s="839"/>
      <c r="AJ122" s="840"/>
      <c r="AK122" s="841" t="s">
        <v>436</v>
      </c>
      <c r="AL122" s="839"/>
      <c r="AM122" s="839"/>
      <c r="AN122" s="839"/>
      <c r="AO122" s="840"/>
      <c r="AP122" s="886" t="s">
        <v>436</v>
      </c>
      <c r="AQ122" s="887"/>
      <c r="AR122" s="887"/>
      <c r="AS122" s="887"/>
      <c r="AT122" s="888"/>
      <c r="AU122" s="948"/>
      <c r="AV122" s="949"/>
      <c r="AW122" s="949"/>
      <c r="AX122" s="949"/>
      <c r="AY122" s="950"/>
      <c r="AZ122" s="941" t="s">
        <v>464</v>
      </c>
      <c r="BA122" s="942"/>
      <c r="BB122" s="942"/>
      <c r="BC122" s="942"/>
      <c r="BD122" s="942"/>
      <c r="BE122" s="942"/>
      <c r="BF122" s="942"/>
      <c r="BG122" s="942"/>
      <c r="BH122" s="942"/>
      <c r="BI122" s="942"/>
      <c r="BJ122" s="942"/>
      <c r="BK122" s="942"/>
      <c r="BL122" s="942"/>
      <c r="BM122" s="942"/>
      <c r="BN122" s="942"/>
      <c r="BO122" s="942"/>
      <c r="BP122" s="943"/>
      <c r="BQ122" s="944">
        <v>1084939</v>
      </c>
      <c r="BR122" s="907"/>
      <c r="BS122" s="907"/>
      <c r="BT122" s="907"/>
      <c r="BU122" s="907"/>
      <c r="BV122" s="907">
        <v>1255756</v>
      </c>
      <c r="BW122" s="907"/>
      <c r="BX122" s="907"/>
      <c r="BY122" s="907"/>
      <c r="BZ122" s="907"/>
      <c r="CA122" s="907">
        <v>1291012</v>
      </c>
      <c r="CB122" s="907"/>
      <c r="CC122" s="907"/>
      <c r="CD122" s="907"/>
      <c r="CE122" s="907"/>
      <c r="CF122" s="908">
        <v>204.1</v>
      </c>
      <c r="CG122" s="909"/>
      <c r="CH122" s="909"/>
      <c r="CI122" s="909"/>
      <c r="CJ122" s="909"/>
      <c r="CK122" s="931"/>
      <c r="CL122" s="917"/>
      <c r="CM122" s="917"/>
      <c r="CN122" s="917"/>
      <c r="CO122" s="918"/>
      <c r="CP122" s="897" t="s">
        <v>465</v>
      </c>
      <c r="CQ122" s="898"/>
      <c r="CR122" s="898"/>
      <c r="CS122" s="898"/>
      <c r="CT122" s="898"/>
      <c r="CU122" s="898"/>
      <c r="CV122" s="898"/>
      <c r="CW122" s="898"/>
      <c r="CX122" s="898"/>
      <c r="CY122" s="898"/>
      <c r="CZ122" s="898"/>
      <c r="DA122" s="898"/>
      <c r="DB122" s="898"/>
      <c r="DC122" s="898"/>
      <c r="DD122" s="898"/>
      <c r="DE122" s="898"/>
      <c r="DF122" s="899"/>
      <c r="DG122" s="875">
        <v>7418</v>
      </c>
      <c r="DH122" s="876"/>
      <c r="DI122" s="876"/>
      <c r="DJ122" s="876"/>
      <c r="DK122" s="876"/>
      <c r="DL122" s="876">
        <v>6422</v>
      </c>
      <c r="DM122" s="876"/>
      <c r="DN122" s="876"/>
      <c r="DO122" s="876"/>
      <c r="DP122" s="876"/>
      <c r="DQ122" s="876">
        <v>7460</v>
      </c>
      <c r="DR122" s="876"/>
      <c r="DS122" s="876"/>
      <c r="DT122" s="876"/>
      <c r="DU122" s="876"/>
      <c r="DV122" s="853">
        <v>1.2</v>
      </c>
      <c r="DW122" s="853"/>
      <c r="DX122" s="853"/>
      <c r="DY122" s="853"/>
      <c r="DZ122" s="854"/>
    </row>
    <row r="123" spans="1:130" s="224" customFormat="1" ht="26.25" customHeight="1" x14ac:dyDescent="0.15">
      <c r="A123" s="879"/>
      <c r="B123" s="880"/>
      <c r="C123" s="883" t="s">
        <v>450</v>
      </c>
      <c r="D123" s="884"/>
      <c r="E123" s="884"/>
      <c r="F123" s="884"/>
      <c r="G123" s="884"/>
      <c r="H123" s="884"/>
      <c r="I123" s="884"/>
      <c r="J123" s="884"/>
      <c r="K123" s="884"/>
      <c r="L123" s="884"/>
      <c r="M123" s="884"/>
      <c r="N123" s="884"/>
      <c r="O123" s="884"/>
      <c r="P123" s="884"/>
      <c r="Q123" s="884"/>
      <c r="R123" s="884"/>
      <c r="S123" s="884"/>
      <c r="T123" s="884"/>
      <c r="U123" s="884"/>
      <c r="V123" s="884"/>
      <c r="W123" s="884"/>
      <c r="X123" s="884"/>
      <c r="Y123" s="884"/>
      <c r="Z123" s="885"/>
      <c r="AA123" s="838" t="s">
        <v>436</v>
      </c>
      <c r="AB123" s="839"/>
      <c r="AC123" s="839"/>
      <c r="AD123" s="839"/>
      <c r="AE123" s="840"/>
      <c r="AF123" s="841" t="s">
        <v>125</v>
      </c>
      <c r="AG123" s="839"/>
      <c r="AH123" s="839"/>
      <c r="AI123" s="839"/>
      <c r="AJ123" s="840"/>
      <c r="AK123" s="841" t="s">
        <v>436</v>
      </c>
      <c r="AL123" s="839"/>
      <c r="AM123" s="839"/>
      <c r="AN123" s="839"/>
      <c r="AO123" s="840"/>
      <c r="AP123" s="886" t="s">
        <v>436</v>
      </c>
      <c r="AQ123" s="887"/>
      <c r="AR123" s="887"/>
      <c r="AS123" s="887"/>
      <c r="AT123" s="888"/>
      <c r="AU123" s="951"/>
      <c r="AV123" s="952"/>
      <c r="AW123" s="952"/>
      <c r="AX123" s="952"/>
      <c r="AY123" s="952"/>
      <c r="AZ123" s="255" t="s">
        <v>186</v>
      </c>
      <c r="BA123" s="255"/>
      <c r="BB123" s="255"/>
      <c r="BC123" s="255"/>
      <c r="BD123" s="255"/>
      <c r="BE123" s="255"/>
      <c r="BF123" s="255"/>
      <c r="BG123" s="255"/>
      <c r="BH123" s="255"/>
      <c r="BI123" s="255"/>
      <c r="BJ123" s="255"/>
      <c r="BK123" s="255"/>
      <c r="BL123" s="255"/>
      <c r="BM123" s="255"/>
      <c r="BN123" s="255"/>
      <c r="BO123" s="939" t="s">
        <v>466</v>
      </c>
      <c r="BP123" s="940"/>
      <c r="BQ123" s="894">
        <v>2258446</v>
      </c>
      <c r="BR123" s="895"/>
      <c r="BS123" s="895"/>
      <c r="BT123" s="895"/>
      <c r="BU123" s="895"/>
      <c r="BV123" s="895">
        <v>2446072</v>
      </c>
      <c r="BW123" s="895"/>
      <c r="BX123" s="895"/>
      <c r="BY123" s="895"/>
      <c r="BZ123" s="895"/>
      <c r="CA123" s="895">
        <v>2408301</v>
      </c>
      <c r="CB123" s="895"/>
      <c r="CC123" s="895"/>
      <c r="CD123" s="895"/>
      <c r="CE123" s="895"/>
      <c r="CF123" s="805"/>
      <c r="CG123" s="806"/>
      <c r="CH123" s="806"/>
      <c r="CI123" s="806"/>
      <c r="CJ123" s="896"/>
      <c r="CK123" s="931"/>
      <c r="CL123" s="917"/>
      <c r="CM123" s="917"/>
      <c r="CN123" s="917"/>
      <c r="CO123" s="918"/>
      <c r="CP123" s="897"/>
      <c r="CQ123" s="898"/>
      <c r="CR123" s="898"/>
      <c r="CS123" s="898"/>
      <c r="CT123" s="898"/>
      <c r="CU123" s="898"/>
      <c r="CV123" s="898"/>
      <c r="CW123" s="898"/>
      <c r="CX123" s="898"/>
      <c r="CY123" s="898"/>
      <c r="CZ123" s="898"/>
      <c r="DA123" s="898"/>
      <c r="DB123" s="898"/>
      <c r="DC123" s="898"/>
      <c r="DD123" s="898"/>
      <c r="DE123" s="898"/>
      <c r="DF123" s="899"/>
      <c r="DG123" s="838"/>
      <c r="DH123" s="839"/>
      <c r="DI123" s="839"/>
      <c r="DJ123" s="839"/>
      <c r="DK123" s="840"/>
      <c r="DL123" s="841"/>
      <c r="DM123" s="839"/>
      <c r="DN123" s="839"/>
      <c r="DO123" s="839"/>
      <c r="DP123" s="840"/>
      <c r="DQ123" s="841"/>
      <c r="DR123" s="839"/>
      <c r="DS123" s="839"/>
      <c r="DT123" s="839"/>
      <c r="DU123" s="840"/>
      <c r="DV123" s="886"/>
      <c r="DW123" s="887"/>
      <c r="DX123" s="887"/>
      <c r="DY123" s="887"/>
      <c r="DZ123" s="888"/>
    </row>
    <row r="124" spans="1:130" s="224" customFormat="1" ht="26.25" customHeight="1" thickBot="1" x14ac:dyDescent="0.2">
      <c r="A124" s="879"/>
      <c r="B124" s="880"/>
      <c r="C124" s="883" t="s">
        <v>453</v>
      </c>
      <c r="D124" s="884"/>
      <c r="E124" s="884"/>
      <c r="F124" s="884"/>
      <c r="G124" s="884"/>
      <c r="H124" s="884"/>
      <c r="I124" s="884"/>
      <c r="J124" s="884"/>
      <c r="K124" s="884"/>
      <c r="L124" s="884"/>
      <c r="M124" s="884"/>
      <c r="N124" s="884"/>
      <c r="O124" s="884"/>
      <c r="P124" s="884"/>
      <c r="Q124" s="884"/>
      <c r="R124" s="884"/>
      <c r="S124" s="884"/>
      <c r="T124" s="884"/>
      <c r="U124" s="884"/>
      <c r="V124" s="884"/>
      <c r="W124" s="884"/>
      <c r="X124" s="884"/>
      <c r="Y124" s="884"/>
      <c r="Z124" s="885"/>
      <c r="AA124" s="838" t="s">
        <v>125</v>
      </c>
      <c r="AB124" s="839"/>
      <c r="AC124" s="839"/>
      <c r="AD124" s="839"/>
      <c r="AE124" s="840"/>
      <c r="AF124" s="841" t="s">
        <v>436</v>
      </c>
      <c r="AG124" s="839"/>
      <c r="AH124" s="839"/>
      <c r="AI124" s="839"/>
      <c r="AJ124" s="840"/>
      <c r="AK124" s="841" t="s">
        <v>125</v>
      </c>
      <c r="AL124" s="839"/>
      <c r="AM124" s="839"/>
      <c r="AN124" s="839"/>
      <c r="AO124" s="840"/>
      <c r="AP124" s="886" t="s">
        <v>436</v>
      </c>
      <c r="AQ124" s="887"/>
      <c r="AR124" s="887"/>
      <c r="AS124" s="887"/>
      <c r="AT124" s="888"/>
      <c r="AU124" s="889" t="s">
        <v>467</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t="s">
        <v>125</v>
      </c>
      <c r="BR124" s="893"/>
      <c r="BS124" s="893"/>
      <c r="BT124" s="893"/>
      <c r="BU124" s="893"/>
      <c r="BV124" s="893" t="s">
        <v>436</v>
      </c>
      <c r="BW124" s="893"/>
      <c r="BX124" s="893"/>
      <c r="BY124" s="893"/>
      <c r="BZ124" s="893"/>
      <c r="CA124" s="893" t="s">
        <v>436</v>
      </c>
      <c r="CB124" s="893"/>
      <c r="CC124" s="893"/>
      <c r="CD124" s="893"/>
      <c r="CE124" s="893"/>
      <c r="CF124" s="783"/>
      <c r="CG124" s="784"/>
      <c r="CH124" s="784"/>
      <c r="CI124" s="784"/>
      <c r="CJ124" s="924"/>
      <c r="CK124" s="932"/>
      <c r="CL124" s="932"/>
      <c r="CM124" s="932"/>
      <c r="CN124" s="932"/>
      <c r="CO124" s="933"/>
      <c r="CP124" s="897" t="s">
        <v>468</v>
      </c>
      <c r="CQ124" s="898"/>
      <c r="CR124" s="898"/>
      <c r="CS124" s="898"/>
      <c r="CT124" s="898"/>
      <c r="CU124" s="898"/>
      <c r="CV124" s="898"/>
      <c r="CW124" s="898"/>
      <c r="CX124" s="898"/>
      <c r="CY124" s="898"/>
      <c r="CZ124" s="898"/>
      <c r="DA124" s="898"/>
      <c r="DB124" s="898"/>
      <c r="DC124" s="898"/>
      <c r="DD124" s="898"/>
      <c r="DE124" s="898"/>
      <c r="DF124" s="899"/>
      <c r="DG124" s="821" t="s">
        <v>436</v>
      </c>
      <c r="DH124" s="822"/>
      <c r="DI124" s="822"/>
      <c r="DJ124" s="822"/>
      <c r="DK124" s="823"/>
      <c r="DL124" s="824" t="s">
        <v>436</v>
      </c>
      <c r="DM124" s="822"/>
      <c r="DN124" s="822"/>
      <c r="DO124" s="822"/>
      <c r="DP124" s="823"/>
      <c r="DQ124" s="824" t="s">
        <v>125</v>
      </c>
      <c r="DR124" s="822"/>
      <c r="DS124" s="822"/>
      <c r="DT124" s="822"/>
      <c r="DU124" s="823"/>
      <c r="DV124" s="910" t="s">
        <v>125</v>
      </c>
      <c r="DW124" s="911"/>
      <c r="DX124" s="911"/>
      <c r="DY124" s="911"/>
      <c r="DZ124" s="912"/>
    </row>
    <row r="125" spans="1:130" s="224" customFormat="1" ht="26.25" customHeight="1" x14ac:dyDescent="0.15">
      <c r="A125" s="879"/>
      <c r="B125" s="880"/>
      <c r="C125" s="883" t="s">
        <v>455</v>
      </c>
      <c r="D125" s="884"/>
      <c r="E125" s="884"/>
      <c r="F125" s="884"/>
      <c r="G125" s="884"/>
      <c r="H125" s="884"/>
      <c r="I125" s="884"/>
      <c r="J125" s="884"/>
      <c r="K125" s="884"/>
      <c r="L125" s="884"/>
      <c r="M125" s="884"/>
      <c r="N125" s="884"/>
      <c r="O125" s="884"/>
      <c r="P125" s="884"/>
      <c r="Q125" s="884"/>
      <c r="R125" s="884"/>
      <c r="S125" s="884"/>
      <c r="T125" s="884"/>
      <c r="U125" s="884"/>
      <c r="V125" s="884"/>
      <c r="W125" s="884"/>
      <c r="X125" s="884"/>
      <c r="Y125" s="884"/>
      <c r="Z125" s="885"/>
      <c r="AA125" s="838" t="s">
        <v>436</v>
      </c>
      <c r="AB125" s="839"/>
      <c r="AC125" s="839"/>
      <c r="AD125" s="839"/>
      <c r="AE125" s="840"/>
      <c r="AF125" s="841" t="s">
        <v>125</v>
      </c>
      <c r="AG125" s="839"/>
      <c r="AH125" s="839"/>
      <c r="AI125" s="839"/>
      <c r="AJ125" s="840"/>
      <c r="AK125" s="841" t="s">
        <v>125</v>
      </c>
      <c r="AL125" s="839"/>
      <c r="AM125" s="839"/>
      <c r="AN125" s="839"/>
      <c r="AO125" s="840"/>
      <c r="AP125" s="886" t="s">
        <v>436</v>
      </c>
      <c r="AQ125" s="887"/>
      <c r="AR125" s="887"/>
      <c r="AS125" s="887"/>
      <c r="AT125" s="888"/>
      <c r="AU125" s="256"/>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8"/>
      <c r="BR125" s="258"/>
      <c r="BS125" s="258"/>
      <c r="BT125" s="258"/>
      <c r="BU125" s="258"/>
      <c r="BV125" s="258"/>
      <c r="BW125" s="258"/>
      <c r="BX125" s="258"/>
      <c r="BY125" s="258"/>
      <c r="BZ125" s="258"/>
      <c r="CA125" s="258"/>
      <c r="CB125" s="258"/>
      <c r="CC125" s="258"/>
      <c r="CD125" s="258"/>
      <c r="CE125" s="258"/>
      <c r="CF125" s="258"/>
      <c r="CG125" s="258"/>
      <c r="CH125" s="258"/>
      <c r="CI125" s="258"/>
      <c r="CJ125" s="259"/>
      <c r="CK125" s="913" t="s">
        <v>469</v>
      </c>
      <c r="CL125" s="914"/>
      <c r="CM125" s="914"/>
      <c r="CN125" s="914"/>
      <c r="CO125" s="915"/>
      <c r="CP125" s="922" t="s">
        <v>470</v>
      </c>
      <c r="CQ125" s="867"/>
      <c r="CR125" s="867"/>
      <c r="CS125" s="867"/>
      <c r="CT125" s="867"/>
      <c r="CU125" s="867"/>
      <c r="CV125" s="867"/>
      <c r="CW125" s="867"/>
      <c r="CX125" s="867"/>
      <c r="CY125" s="867"/>
      <c r="CZ125" s="867"/>
      <c r="DA125" s="867"/>
      <c r="DB125" s="867"/>
      <c r="DC125" s="867"/>
      <c r="DD125" s="867"/>
      <c r="DE125" s="867"/>
      <c r="DF125" s="868"/>
      <c r="DG125" s="923" t="s">
        <v>125</v>
      </c>
      <c r="DH125" s="904"/>
      <c r="DI125" s="904"/>
      <c r="DJ125" s="904"/>
      <c r="DK125" s="904"/>
      <c r="DL125" s="904" t="s">
        <v>436</v>
      </c>
      <c r="DM125" s="904"/>
      <c r="DN125" s="904"/>
      <c r="DO125" s="904"/>
      <c r="DP125" s="904"/>
      <c r="DQ125" s="904" t="s">
        <v>125</v>
      </c>
      <c r="DR125" s="904"/>
      <c r="DS125" s="904"/>
      <c r="DT125" s="904"/>
      <c r="DU125" s="904"/>
      <c r="DV125" s="905" t="s">
        <v>125</v>
      </c>
      <c r="DW125" s="905"/>
      <c r="DX125" s="905"/>
      <c r="DY125" s="905"/>
      <c r="DZ125" s="906"/>
    </row>
    <row r="126" spans="1:130" s="224" customFormat="1" ht="26.25" customHeight="1" thickBot="1" x14ac:dyDescent="0.2">
      <c r="A126" s="879"/>
      <c r="B126" s="880"/>
      <c r="C126" s="883" t="s">
        <v>457</v>
      </c>
      <c r="D126" s="884"/>
      <c r="E126" s="884"/>
      <c r="F126" s="884"/>
      <c r="G126" s="884"/>
      <c r="H126" s="884"/>
      <c r="I126" s="884"/>
      <c r="J126" s="884"/>
      <c r="K126" s="884"/>
      <c r="L126" s="884"/>
      <c r="M126" s="884"/>
      <c r="N126" s="884"/>
      <c r="O126" s="884"/>
      <c r="P126" s="884"/>
      <c r="Q126" s="884"/>
      <c r="R126" s="884"/>
      <c r="S126" s="884"/>
      <c r="T126" s="884"/>
      <c r="U126" s="884"/>
      <c r="V126" s="884"/>
      <c r="W126" s="884"/>
      <c r="X126" s="884"/>
      <c r="Y126" s="884"/>
      <c r="Z126" s="885"/>
      <c r="AA126" s="838" t="s">
        <v>125</v>
      </c>
      <c r="AB126" s="839"/>
      <c r="AC126" s="839"/>
      <c r="AD126" s="839"/>
      <c r="AE126" s="840"/>
      <c r="AF126" s="841" t="s">
        <v>125</v>
      </c>
      <c r="AG126" s="839"/>
      <c r="AH126" s="839"/>
      <c r="AI126" s="839"/>
      <c r="AJ126" s="840"/>
      <c r="AK126" s="841" t="s">
        <v>436</v>
      </c>
      <c r="AL126" s="839"/>
      <c r="AM126" s="839"/>
      <c r="AN126" s="839"/>
      <c r="AO126" s="840"/>
      <c r="AP126" s="886" t="s">
        <v>125</v>
      </c>
      <c r="AQ126" s="887"/>
      <c r="AR126" s="887"/>
      <c r="AS126" s="887"/>
      <c r="AT126" s="888"/>
      <c r="AU126" s="260"/>
      <c r="AV126" s="260"/>
      <c r="AW126" s="260"/>
      <c r="AX126" s="260"/>
      <c r="AY126" s="260"/>
      <c r="AZ126" s="260"/>
      <c r="BA126" s="260"/>
      <c r="BB126" s="260"/>
      <c r="BC126" s="260"/>
      <c r="BD126" s="260"/>
      <c r="BE126" s="260"/>
      <c r="BF126" s="260"/>
      <c r="BG126" s="260"/>
      <c r="BH126" s="260"/>
      <c r="BI126" s="260"/>
      <c r="BJ126" s="260"/>
      <c r="BK126" s="260"/>
      <c r="BL126" s="260"/>
      <c r="BM126" s="260"/>
      <c r="BN126" s="260"/>
      <c r="BO126" s="260"/>
      <c r="BP126" s="260"/>
      <c r="BQ126" s="260"/>
      <c r="BR126" s="260"/>
      <c r="BS126" s="260"/>
      <c r="BT126" s="260"/>
      <c r="BU126" s="260"/>
      <c r="BV126" s="260"/>
      <c r="BW126" s="260"/>
      <c r="BX126" s="260"/>
      <c r="BY126" s="260"/>
      <c r="BZ126" s="260"/>
      <c r="CA126" s="260"/>
      <c r="CB126" s="260"/>
      <c r="CC126" s="260"/>
      <c r="CD126" s="261"/>
      <c r="CE126" s="261"/>
      <c r="CF126" s="261"/>
      <c r="CG126" s="258"/>
      <c r="CH126" s="258"/>
      <c r="CI126" s="258"/>
      <c r="CJ126" s="259"/>
      <c r="CK126" s="916"/>
      <c r="CL126" s="917"/>
      <c r="CM126" s="917"/>
      <c r="CN126" s="917"/>
      <c r="CO126" s="918"/>
      <c r="CP126" s="874" t="s">
        <v>471</v>
      </c>
      <c r="CQ126" s="809"/>
      <c r="CR126" s="809"/>
      <c r="CS126" s="809"/>
      <c r="CT126" s="809"/>
      <c r="CU126" s="809"/>
      <c r="CV126" s="809"/>
      <c r="CW126" s="809"/>
      <c r="CX126" s="809"/>
      <c r="CY126" s="809"/>
      <c r="CZ126" s="809"/>
      <c r="DA126" s="809"/>
      <c r="DB126" s="809"/>
      <c r="DC126" s="809"/>
      <c r="DD126" s="809"/>
      <c r="DE126" s="809"/>
      <c r="DF126" s="810"/>
      <c r="DG126" s="875" t="s">
        <v>436</v>
      </c>
      <c r="DH126" s="876"/>
      <c r="DI126" s="876"/>
      <c r="DJ126" s="876"/>
      <c r="DK126" s="876"/>
      <c r="DL126" s="876" t="s">
        <v>125</v>
      </c>
      <c r="DM126" s="876"/>
      <c r="DN126" s="876"/>
      <c r="DO126" s="876"/>
      <c r="DP126" s="876"/>
      <c r="DQ126" s="876" t="s">
        <v>125</v>
      </c>
      <c r="DR126" s="876"/>
      <c r="DS126" s="876"/>
      <c r="DT126" s="876"/>
      <c r="DU126" s="876"/>
      <c r="DV126" s="853" t="s">
        <v>125</v>
      </c>
      <c r="DW126" s="853"/>
      <c r="DX126" s="853"/>
      <c r="DY126" s="853"/>
      <c r="DZ126" s="854"/>
    </row>
    <row r="127" spans="1:130" s="224" customFormat="1" ht="26.25" customHeight="1" x14ac:dyDescent="0.15">
      <c r="A127" s="881"/>
      <c r="B127" s="882"/>
      <c r="C127" s="900" t="s">
        <v>472</v>
      </c>
      <c r="D127" s="901"/>
      <c r="E127" s="901"/>
      <c r="F127" s="901"/>
      <c r="G127" s="901"/>
      <c r="H127" s="901"/>
      <c r="I127" s="901"/>
      <c r="J127" s="901"/>
      <c r="K127" s="901"/>
      <c r="L127" s="901"/>
      <c r="M127" s="901"/>
      <c r="N127" s="901"/>
      <c r="O127" s="901"/>
      <c r="P127" s="901"/>
      <c r="Q127" s="901"/>
      <c r="R127" s="901"/>
      <c r="S127" s="901"/>
      <c r="T127" s="901"/>
      <c r="U127" s="901"/>
      <c r="V127" s="901"/>
      <c r="W127" s="901"/>
      <c r="X127" s="901"/>
      <c r="Y127" s="901"/>
      <c r="Z127" s="902"/>
      <c r="AA127" s="838" t="s">
        <v>125</v>
      </c>
      <c r="AB127" s="839"/>
      <c r="AC127" s="839"/>
      <c r="AD127" s="839"/>
      <c r="AE127" s="840"/>
      <c r="AF127" s="841" t="s">
        <v>125</v>
      </c>
      <c r="AG127" s="839"/>
      <c r="AH127" s="839"/>
      <c r="AI127" s="839"/>
      <c r="AJ127" s="840"/>
      <c r="AK127" s="841" t="s">
        <v>125</v>
      </c>
      <c r="AL127" s="839"/>
      <c r="AM127" s="839"/>
      <c r="AN127" s="839"/>
      <c r="AO127" s="840"/>
      <c r="AP127" s="886" t="s">
        <v>125</v>
      </c>
      <c r="AQ127" s="887"/>
      <c r="AR127" s="887"/>
      <c r="AS127" s="887"/>
      <c r="AT127" s="888"/>
      <c r="AU127" s="260"/>
      <c r="AV127" s="260"/>
      <c r="AW127" s="260"/>
      <c r="AX127" s="903" t="s">
        <v>473</v>
      </c>
      <c r="AY127" s="871"/>
      <c r="AZ127" s="871"/>
      <c r="BA127" s="871"/>
      <c r="BB127" s="871"/>
      <c r="BC127" s="871"/>
      <c r="BD127" s="871"/>
      <c r="BE127" s="872"/>
      <c r="BF127" s="870" t="s">
        <v>474</v>
      </c>
      <c r="BG127" s="871"/>
      <c r="BH127" s="871"/>
      <c r="BI127" s="871"/>
      <c r="BJ127" s="871"/>
      <c r="BK127" s="871"/>
      <c r="BL127" s="872"/>
      <c r="BM127" s="870" t="s">
        <v>475</v>
      </c>
      <c r="BN127" s="871"/>
      <c r="BO127" s="871"/>
      <c r="BP127" s="871"/>
      <c r="BQ127" s="871"/>
      <c r="BR127" s="871"/>
      <c r="BS127" s="872"/>
      <c r="BT127" s="870" t="s">
        <v>476</v>
      </c>
      <c r="BU127" s="871"/>
      <c r="BV127" s="871"/>
      <c r="BW127" s="871"/>
      <c r="BX127" s="871"/>
      <c r="BY127" s="871"/>
      <c r="BZ127" s="873"/>
      <c r="CA127" s="260"/>
      <c r="CB127" s="260"/>
      <c r="CC127" s="260"/>
      <c r="CD127" s="261"/>
      <c r="CE127" s="261"/>
      <c r="CF127" s="261"/>
      <c r="CG127" s="258"/>
      <c r="CH127" s="258"/>
      <c r="CI127" s="258"/>
      <c r="CJ127" s="259"/>
      <c r="CK127" s="916"/>
      <c r="CL127" s="917"/>
      <c r="CM127" s="917"/>
      <c r="CN127" s="917"/>
      <c r="CO127" s="918"/>
      <c r="CP127" s="874" t="s">
        <v>477</v>
      </c>
      <c r="CQ127" s="809"/>
      <c r="CR127" s="809"/>
      <c r="CS127" s="809"/>
      <c r="CT127" s="809"/>
      <c r="CU127" s="809"/>
      <c r="CV127" s="809"/>
      <c r="CW127" s="809"/>
      <c r="CX127" s="809"/>
      <c r="CY127" s="809"/>
      <c r="CZ127" s="809"/>
      <c r="DA127" s="809"/>
      <c r="DB127" s="809"/>
      <c r="DC127" s="809"/>
      <c r="DD127" s="809"/>
      <c r="DE127" s="809"/>
      <c r="DF127" s="810"/>
      <c r="DG127" s="875" t="s">
        <v>125</v>
      </c>
      <c r="DH127" s="876"/>
      <c r="DI127" s="876"/>
      <c r="DJ127" s="876"/>
      <c r="DK127" s="876"/>
      <c r="DL127" s="876" t="s">
        <v>125</v>
      </c>
      <c r="DM127" s="876"/>
      <c r="DN127" s="876"/>
      <c r="DO127" s="876"/>
      <c r="DP127" s="876"/>
      <c r="DQ127" s="876" t="s">
        <v>125</v>
      </c>
      <c r="DR127" s="876"/>
      <c r="DS127" s="876"/>
      <c r="DT127" s="876"/>
      <c r="DU127" s="876"/>
      <c r="DV127" s="853" t="s">
        <v>436</v>
      </c>
      <c r="DW127" s="853"/>
      <c r="DX127" s="853"/>
      <c r="DY127" s="853"/>
      <c r="DZ127" s="854"/>
    </row>
    <row r="128" spans="1:130" s="224" customFormat="1" ht="26.25" customHeight="1" thickBot="1" x14ac:dyDescent="0.2">
      <c r="A128" s="855" t="s">
        <v>478</v>
      </c>
      <c r="B128" s="856"/>
      <c r="C128" s="856"/>
      <c r="D128" s="856"/>
      <c r="E128" s="856"/>
      <c r="F128" s="856"/>
      <c r="G128" s="856"/>
      <c r="H128" s="856"/>
      <c r="I128" s="856"/>
      <c r="J128" s="856"/>
      <c r="K128" s="856"/>
      <c r="L128" s="856"/>
      <c r="M128" s="856"/>
      <c r="N128" s="856"/>
      <c r="O128" s="856"/>
      <c r="P128" s="856"/>
      <c r="Q128" s="856"/>
      <c r="R128" s="856"/>
      <c r="S128" s="856"/>
      <c r="T128" s="856"/>
      <c r="U128" s="856"/>
      <c r="V128" s="856"/>
      <c r="W128" s="857" t="s">
        <v>479</v>
      </c>
      <c r="X128" s="857"/>
      <c r="Y128" s="857"/>
      <c r="Z128" s="858"/>
      <c r="AA128" s="859">
        <v>98</v>
      </c>
      <c r="AB128" s="860"/>
      <c r="AC128" s="860"/>
      <c r="AD128" s="860"/>
      <c r="AE128" s="861"/>
      <c r="AF128" s="862">
        <v>166</v>
      </c>
      <c r="AG128" s="860"/>
      <c r="AH128" s="860"/>
      <c r="AI128" s="860"/>
      <c r="AJ128" s="861"/>
      <c r="AK128" s="862">
        <v>2485</v>
      </c>
      <c r="AL128" s="860"/>
      <c r="AM128" s="860"/>
      <c r="AN128" s="860"/>
      <c r="AO128" s="861"/>
      <c r="AP128" s="863"/>
      <c r="AQ128" s="864"/>
      <c r="AR128" s="864"/>
      <c r="AS128" s="864"/>
      <c r="AT128" s="865"/>
      <c r="AU128" s="260"/>
      <c r="AV128" s="260"/>
      <c r="AW128" s="260"/>
      <c r="AX128" s="866" t="s">
        <v>480</v>
      </c>
      <c r="AY128" s="867"/>
      <c r="AZ128" s="867"/>
      <c r="BA128" s="867"/>
      <c r="BB128" s="867"/>
      <c r="BC128" s="867"/>
      <c r="BD128" s="867"/>
      <c r="BE128" s="868"/>
      <c r="BF128" s="845" t="s">
        <v>436</v>
      </c>
      <c r="BG128" s="846"/>
      <c r="BH128" s="846"/>
      <c r="BI128" s="846"/>
      <c r="BJ128" s="846"/>
      <c r="BK128" s="846"/>
      <c r="BL128" s="869"/>
      <c r="BM128" s="845">
        <v>15</v>
      </c>
      <c r="BN128" s="846"/>
      <c r="BO128" s="846"/>
      <c r="BP128" s="846"/>
      <c r="BQ128" s="846"/>
      <c r="BR128" s="846"/>
      <c r="BS128" s="869"/>
      <c r="BT128" s="845">
        <v>20</v>
      </c>
      <c r="BU128" s="846"/>
      <c r="BV128" s="846"/>
      <c r="BW128" s="846"/>
      <c r="BX128" s="846"/>
      <c r="BY128" s="846"/>
      <c r="BZ128" s="847"/>
      <c r="CA128" s="261"/>
      <c r="CB128" s="261"/>
      <c r="CC128" s="261"/>
      <c r="CD128" s="261"/>
      <c r="CE128" s="261"/>
      <c r="CF128" s="261"/>
      <c r="CG128" s="258"/>
      <c r="CH128" s="258"/>
      <c r="CI128" s="258"/>
      <c r="CJ128" s="259"/>
      <c r="CK128" s="919"/>
      <c r="CL128" s="920"/>
      <c r="CM128" s="920"/>
      <c r="CN128" s="920"/>
      <c r="CO128" s="921"/>
      <c r="CP128" s="848" t="s">
        <v>481</v>
      </c>
      <c r="CQ128" s="787"/>
      <c r="CR128" s="787"/>
      <c r="CS128" s="787"/>
      <c r="CT128" s="787"/>
      <c r="CU128" s="787"/>
      <c r="CV128" s="787"/>
      <c r="CW128" s="787"/>
      <c r="CX128" s="787"/>
      <c r="CY128" s="787"/>
      <c r="CZ128" s="787"/>
      <c r="DA128" s="787"/>
      <c r="DB128" s="787"/>
      <c r="DC128" s="787"/>
      <c r="DD128" s="787"/>
      <c r="DE128" s="787"/>
      <c r="DF128" s="788"/>
      <c r="DG128" s="849" t="s">
        <v>125</v>
      </c>
      <c r="DH128" s="850"/>
      <c r="DI128" s="850"/>
      <c r="DJ128" s="850"/>
      <c r="DK128" s="850"/>
      <c r="DL128" s="850" t="s">
        <v>436</v>
      </c>
      <c r="DM128" s="850"/>
      <c r="DN128" s="850"/>
      <c r="DO128" s="850"/>
      <c r="DP128" s="850"/>
      <c r="DQ128" s="850" t="s">
        <v>436</v>
      </c>
      <c r="DR128" s="850"/>
      <c r="DS128" s="850"/>
      <c r="DT128" s="850"/>
      <c r="DU128" s="850"/>
      <c r="DV128" s="851" t="s">
        <v>436</v>
      </c>
      <c r="DW128" s="851"/>
      <c r="DX128" s="851"/>
      <c r="DY128" s="851"/>
      <c r="DZ128" s="852"/>
    </row>
    <row r="129" spans="1:131" s="224" customFormat="1" ht="26.25" customHeight="1" x14ac:dyDescent="0.15">
      <c r="A129" s="833" t="s">
        <v>102</v>
      </c>
      <c r="B129" s="834"/>
      <c r="C129" s="834"/>
      <c r="D129" s="834"/>
      <c r="E129" s="834"/>
      <c r="F129" s="834"/>
      <c r="G129" s="834"/>
      <c r="H129" s="834"/>
      <c r="I129" s="834"/>
      <c r="J129" s="834"/>
      <c r="K129" s="834"/>
      <c r="L129" s="834"/>
      <c r="M129" s="834"/>
      <c r="N129" s="834"/>
      <c r="O129" s="834"/>
      <c r="P129" s="834"/>
      <c r="Q129" s="834"/>
      <c r="R129" s="834"/>
      <c r="S129" s="834"/>
      <c r="T129" s="834"/>
      <c r="U129" s="834"/>
      <c r="V129" s="834"/>
      <c r="W129" s="835" t="s">
        <v>482</v>
      </c>
      <c r="X129" s="836"/>
      <c r="Y129" s="836"/>
      <c r="Z129" s="837"/>
      <c r="AA129" s="838">
        <v>845175</v>
      </c>
      <c r="AB129" s="839"/>
      <c r="AC129" s="839"/>
      <c r="AD129" s="839"/>
      <c r="AE129" s="840"/>
      <c r="AF129" s="841">
        <v>796931</v>
      </c>
      <c r="AG129" s="839"/>
      <c r="AH129" s="839"/>
      <c r="AI129" s="839"/>
      <c r="AJ129" s="840"/>
      <c r="AK129" s="841">
        <v>731803</v>
      </c>
      <c r="AL129" s="839"/>
      <c r="AM129" s="839"/>
      <c r="AN129" s="839"/>
      <c r="AO129" s="840"/>
      <c r="AP129" s="842"/>
      <c r="AQ129" s="843"/>
      <c r="AR129" s="843"/>
      <c r="AS129" s="843"/>
      <c r="AT129" s="844"/>
      <c r="AU129" s="262"/>
      <c r="AV129" s="262"/>
      <c r="AW129" s="262"/>
      <c r="AX129" s="808" t="s">
        <v>483</v>
      </c>
      <c r="AY129" s="809"/>
      <c r="AZ129" s="809"/>
      <c r="BA129" s="809"/>
      <c r="BB129" s="809"/>
      <c r="BC129" s="809"/>
      <c r="BD129" s="809"/>
      <c r="BE129" s="810"/>
      <c r="BF129" s="828" t="s">
        <v>436</v>
      </c>
      <c r="BG129" s="829"/>
      <c r="BH129" s="829"/>
      <c r="BI129" s="829"/>
      <c r="BJ129" s="829"/>
      <c r="BK129" s="829"/>
      <c r="BL129" s="830"/>
      <c r="BM129" s="828">
        <v>20</v>
      </c>
      <c r="BN129" s="829"/>
      <c r="BO129" s="829"/>
      <c r="BP129" s="829"/>
      <c r="BQ129" s="829"/>
      <c r="BR129" s="829"/>
      <c r="BS129" s="830"/>
      <c r="BT129" s="828">
        <v>30</v>
      </c>
      <c r="BU129" s="831"/>
      <c r="BV129" s="831"/>
      <c r="BW129" s="831"/>
      <c r="BX129" s="831"/>
      <c r="BY129" s="831"/>
      <c r="BZ129" s="832"/>
      <c r="CA129" s="263"/>
      <c r="CB129" s="263"/>
      <c r="CC129" s="263"/>
      <c r="CD129" s="263"/>
      <c r="CE129" s="263"/>
      <c r="CF129" s="263"/>
      <c r="CG129" s="263"/>
      <c r="CH129" s="263"/>
      <c r="CI129" s="263"/>
      <c r="CJ129" s="263"/>
      <c r="CK129" s="263"/>
      <c r="CL129" s="263"/>
      <c r="CM129" s="263"/>
      <c r="CN129" s="263"/>
      <c r="CO129" s="263"/>
      <c r="CP129" s="263"/>
      <c r="CQ129" s="263"/>
      <c r="CR129" s="263"/>
      <c r="CS129" s="263"/>
      <c r="CT129" s="263"/>
      <c r="CU129" s="263"/>
      <c r="CV129" s="263"/>
      <c r="CW129" s="263"/>
      <c r="CX129" s="263"/>
      <c r="CY129" s="263"/>
      <c r="CZ129" s="263"/>
      <c r="DA129" s="263"/>
      <c r="DB129" s="263"/>
      <c r="DC129" s="263"/>
      <c r="DD129" s="263"/>
      <c r="DE129" s="263"/>
      <c r="DF129" s="263"/>
      <c r="DG129" s="263"/>
      <c r="DH129" s="263"/>
      <c r="DI129" s="263"/>
      <c r="DJ129" s="263"/>
      <c r="DK129" s="263"/>
      <c r="DL129" s="263"/>
      <c r="DM129" s="263"/>
      <c r="DN129" s="263"/>
      <c r="DO129" s="263"/>
      <c r="DP129" s="231"/>
      <c r="DQ129" s="231"/>
      <c r="DR129" s="231"/>
      <c r="DS129" s="231"/>
      <c r="DT129" s="231"/>
      <c r="DU129" s="231"/>
      <c r="DV129" s="231"/>
      <c r="DW129" s="231"/>
      <c r="DX129" s="231"/>
      <c r="DY129" s="231"/>
      <c r="DZ129" s="235"/>
    </row>
    <row r="130" spans="1:131" s="224" customFormat="1" ht="26.25" customHeight="1" x14ac:dyDescent="0.15">
      <c r="A130" s="833" t="s">
        <v>484</v>
      </c>
      <c r="B130" s="834"/>
      <c r="C130" s="834"/>
      <c r="D130" s="834"/>
      <c r="E130" s="834"/>
      <c r="F130" s="834"/>
      <c r="G130" s="834"/>
      <c r="H130" s="834"/>
      <c r="I130" s="834"/>
      <c r="J130" s="834"/>
      <c r="K130" s="834"/>
      <c r="L130" s="834"/>
      <c r="M130" s="834"/>
      <c r="N130" s="834"/>
      <c r="O130" s="834"/>
      <c r="P130" s="834"/>
      <c r="Q130" s="834"/>
      <c r="R130" s="834"/>
      <c r="S130" s="834"/>
      <c r="T130" s="834"/>
      <c r="U130" s="834"/>
      <c r="V130" s="834"/>
      <c r="W130" s="835" t="s">
        <v>485</v>
      </c>
      <c r="X130" s="836"/>
      <c r="Y130" s="836"/>
      <c r="Z130" s="837"/>
      <c r="AA130" s="838">
        <v>117267</v>
      </c>
      <c r="AB130" s="839"/>
      <c r="AC130" s="839"/>
      <c r="AD130" s="839"/>
      <c r="AE130" s="840"/>
      <c r="AF130" s="841">
        <v>119911</v>
      </c>
      <c r="AG130" s="839"/>
      <c r="AH130" s="839"/>
      <c r="AI130" s="839"/>
      <c r="AJ130" s="840"/>
      <c r="AK130" s="841">
        <v>99301</v>
      </c>
      <c r="AL130" s="839"/>
      <c r="AM130" s="839"/>
      <c r="AN130" s="839"/>
      <c r="AO130" s="840"/>
      <c r="AP130" s="842"/>
      <c r="AQ130" s="843"/>
      <c r="AR130" s="843"/>
      <c r="AS130" s="843"/>
      <c r="AT130" s="844"/>
      <c r="AU130" s="262"/>
      <c r="AV130" s="262"/>
      <c r="AW130" s="262"/>
      <c r="AX130" s="808" t="s">
        <v>486</v>
      </c>
      <c r="AY130" s="809"/>
      <c r="AZ130" s="809"/>
      <c r="BA130" s="809"/>
      <c r="BB130" s="809"/>
      <c r="BC130" s="809"/>
      <c r="BD130" s="809"/>
      <c r="BE130" s="810"/>
      <c r="BF130" s="811">
        <v>4.3</v>
      </c>
      <c r="BG130" s="812"/>
      <c r="BH130" s="812"/>
      <c r="BI130" s="812"/>
      <c r="BJ130" s="812"/>
      <c r="BK130" s="812"/>
      <c r="BL130" s="813"/>
      <c r="BM130" s="811">
        <v>25</v>
      </c>
      <c r="BN130" s="812"/>
      <c r="BO130" s="812"/>
      <c r="BP130" s="812"/>
      <c r="BQ130" s="812"/>
      <c r="BR130" s="812"/>
      <c r="BS130" s="813"/>
      <c r="BT130" s="811">
        <v>35</v>
      </c>
      <c r="BU130" s="814"/>
      <c r="BV130" s="814"/>
      <c r="BW130" s="814"/>
      <c r="BX130" s="814"/>
      <c r="BY130" s="814"/>
      <c r="BZ130" s="815"/>
      <c r="CA130" s="263"/>
      <c r="CB130" s="263"/>
      <c r="CC130" s="263"/>
      <c r="CD130" s="263"/>
      <c r="CE130" s="263"/>
      <c r="CF130" s="263"/>
      <c r="CG130" s="263"/>
      <c r="CH130" s="263"/>
      <c r="CI130" s="263"/>
      <c r="CJ130" s="263"/>
      <c r="CK130" s="263"/>
      <c r="CL130" s="263"/>
      <c r="CM130" s="263"/>
      <c r="CN130" s="263"/>
      <c r="CO130" s="263"/>
      <c r="CP130" s="263"/>
      <c r="CQ130" s="263"/>
      <c r="CR130" s="263"/>
      <c r="CS130" s="263"/>
      <c r="CT130" s="263"/>
      <c r="CU130" s="263"/>
      <c r="CV130" s="263"/>
      <c r="CW130" s="263"/>
      <c r="CX130" s="263"/>
      <c r="CY130" s="263"/>
      <c r="CZ130" s="263"/>
      <c r="DA130" s="263"/>
      <c r="DB130" s="263"/>
      <c r="DC130" s="263"/>
      <c r="DD130" s="263"/>
      <c r="DE130" s="263"/>
      <c r="DF130" s="263"/>
      <c r="DG130" s="263"/>
      <c r="DH130" s="263"/>
      <c r="DI130" s="263"/>
      <c r="DJ130" s="263"/>
      <c r="DK130" s="263"/>
      <c r="DL130" s="263"/>
      <c r="DM130" s="263"/>
      <c r="DN130" s="263"/>
      <c r="DO130" s="263"/>
      <c r="DP130" s="231"/>
      <c r="DQ130" s="231"/>
      <c r="DR130" s="231"/>
      <c r="DS130" s="231"/>
      <c r="DT130" s="231"/>
      <c r="DU130" s="231"/>
      <c r="DV130" s="231"/>
      <c r="DW130" s="231"/>
      <c r="DX130" s="231"/>
      <c r="DY130" s="231"/>
      <c r="DZ130" s="235"/>
    </row>
    <row r="131" spans="1:131" s="224" customFormat="1" ht="26.25" customHeight="1" thickBot="1" x14ac:dyDescent="0.2">
      <c r="A131" s="816"/>
      <c r="B131" s="817"/>
      <c r="C131" s="817"/>
      <c r="D131" s="817"/>
      <c r="E131" s="817"/>
      <c r="F131" s="817"/>
      <c r="G131" s="817"/>
      <c r="H131" s="817"/>
      <c r="I131" s="817"/>
      <c r="J131" s="817"/>
      <c r="K131" s="817"/>
      <c r="L131" s="817"/>
      <c r="M131" s="817"/>
      <c r="N131" s="817"/>
      <c r="O131" s="817"/>
      <c r="P131" s="817"/>
      <c r="Q131" s="817"/>
      <c r="R131" s="817"/>
      <c r="S131" s="817"/>
      <c r="T131" s="817"/>
      <c r="U131" s="817"/>
      <c r="V131" s="817"/>
      <c r="W131" s="818" t="s">
        <v>487</v>
      </c>
      <c r="X131" s="819"/>
      <c r="Y131" s="819"/>
      <c r="Z131" s="820"/>
      <c r="AA131" s="821">
        <v>727908</v>
      </c>
      <c r="AB131" s="822"/>
      <c r="AC131" s="822"/>
      <c r="AD131" s="822"/>
      <c r="AE131" s="823"/>
      <c r="AF131" s="824">
        <v>677020</v>
      </c>
      <c r="AG131" s="822"/>
      <c r="AH131" s="822"/>
      <c r="AI131" s="822"/>
      <c r="AJ131" s="823"/>
      <c r="AK131" s="824">
        <v>632502</v>
      </c>
      <c r="AL131" s="822"/>
      <c r="AM131" s="822"/>
      <c r="AN131" s="822"/>
      <c r="AO131" s="823"/>
      <c r="AP131" s="825"/>
      <c r="AQ131" s="826"/>
      <c r="AR131" s="826"/>
      <c r="AS131" s="826"/>
      <c r="AT131" s="827"/>
      <c r="AU131" s="262"/>
      <c r="AV131" s="262"/>
      <c r="AW131" s="262"/>
      <c r="AX131" s="786" t="s">
        <v>488</v>
      </c>
      <c r="AY131" s="787"/>
      <c r="AZ131" s="787"/>
      <c r="BA131" s="787"/>
      <c r="BB131" s="787"/>
      <c r="BC131" s="787"/>
      <c r="BD131" s="787"/>
      <c r="BE131" s="788"/>
      <c r="BF131" s="789" t="s">
        <v>436</v>
      </c>
      <c r="BG131" s="790"/>
      <c r="BH131" s="790"/>
      <c r="BI131" s="790"/>
      <c r="BJ131" s="790"/>
      <c r="BK131" s="790"/>
      <c r="BL131" s="791"/>
      <c r="BM131" s="789">
        <v>350</v>
      </c>
      <c r="BN131" s="790"/>
      <c r="BO131" s="790"/>
      <c r="BP131" s="790"/>
      <c r="BQ131" s="790"/>
      <c r="BR131" s="790"/>
      <c r="BS131" s="791"/>
      <c r="BT131" s="792"/>
      <c r="BU131" s="793"/>
      <c r="BV131" s="793"/>
      <c r="BW131" s="793"/>
      <c r="BX131" s="793"/>
      <c r="BY131" s="793"/>
      <c r="BZ131" s="794"/>
      <c r="CA131" s="263"/>
      <c r="CB131" s="263"/>
      <c r="CC131" s="263"/>
      <c r="CD131" s="263"/>
      <c r="CE131" s="263"/>
      <c r="CF131" s="263"/>
      <c r="CG131" s="263"/>
      <c r="CH131" s="263"/>
      <c r="CI131" s="263"/>
      <c r="CJ131" s="263"/>
      <c r="CK131" s="263"/>
      <c r="CL131" s="263"/>
      <c r="CM131" s="263"/>
      <c r="CN131" s="263"/>
      <c r="CO131" s="263"/>
      <c r="CP131" s="263"/>
      <c r="CQ131" s="263"/>
      <c r="CR131" s="263"/>
      <c r="CS131" s="263"/>
      <c r="CT131" s="263"/>
      <c r="CU131" s="263"/>
      <c r="CV131" s="263"/>
      <c r="CW131" s="263"/>
      <c r="CX131" s="263"/>
      <c r="CY131" s="263"/>
      <c r="CZ131" s="263"/>
      <c r="DA131" s="263"/>
      <c r="DB131" s="263"/>
      <c r="DC131" s="263"/>
      <c r="DD131" s="263"/>
      <c r="DE131" s="263"/>
      <c r="DF131" s="263"/>
      <c r="DG131" s="263"/>
      <c r="DH131" s="263"/>
      <c r="DI131" s="263"/>
      <c r="DJ131" s="263"/>
      <c r="DK131" s="263"/>
      <c r="DL131" s="263"/>
      <c r="DM131" s="263"/>
      <c r="DN131" s="263"/>
      <c r="DO131" s="263"/>
      <c r="DP131" s="231"/>
      <c r="DQ131" s="231"/>
      <c r="DR131" s="231"/>
      <c r="DS131" s="231"/>
      <c r="DT131" s="231"/>
      <c r="DU131" s="231"/>
      <c r="DV131" s="231"/>
      <c r="DW131" s="231"/>
      <c r="DX131" s="231"/>
      <c r="DY131" s="231"/>
      <c r="DZ131" s="235"/>
    </row>
    <row r="132" spans="1:131" s="224" customFormat="1" ht="26.25" customHeight="1" x14ac:dyDescent="0.15">
      <c r="A132" s="795" t="s">
        <v>489</v>
      </c>
      <c r="B132" s="796"/>
      <c r="C132" s="796"/>
      <c r="D132" s="796"/>
      <c r="E132" s="796"/>
      <c r="F132" s="796"/>
      <c r="G132" s="796"/>
      <c r="H132" s="796"/>
      <c r="I132" s="796"/>
      <c r="J132" s="796"/>
      <c r="K132" s="796"/>
      <c r="L132" s="796"/>
      <c r="M132" s="796"/>
      <c r="N132" s="796"/>
      <c r="O132" s="796"/>
      <c r="P132" s="796"/>
      <c r="Q132" s="796"/>
      <c r="R132" s="796"/>
      <c r="S132" s="796"/>
      <c r="T132" s="796"/>
      <c r="U132" s="796"/>
      <c r="V132" s="799" t="s">
        <v>490</v>
      </c>
      <c r="W132" s="799"/>
      <c r="X132" s="799"/>
      <c r="Y132" s="799"/>
      <c r="Z132" s="800"/>
      <c r="AA132" s="801">
        <v>4.2550706959999998</v>
      </c>
      <c r="AB132" s="802"/>
      <c r="AC132" s="802"/>
      <c r="AD132" s="802"/>
      <c r="AE132" s="803"/>
      <c r="AF132" s="804">
        <v>4.5338394729999996</v>
      </c>
      <c r="AG132" s="802"/>
      <c r="AH132" s="802"/>
      <c r="AI132" s="802"/>
      <c r="AJ132" s="803"/>
      <c r="AK132" s="804">
        <v>4.3958754280000001</v>
      </c>
      <c r="AL132" s="802"/>
      <c r="AM132" s="802"/>
      <c r="AN132" s="802"/>
      <c r="AO132" s="803"/>
      <c r="AP132" s="805"/>
      <c r="AQ132" s="806"/>
      <c r="AR132" s="806"/>
      <c r="AS132" s="806"/>
      <c r="AT132" s="807"/>
      <c r="AU132" s="264"/>
      <c r="AV132" s="265"/>
      <c r="AW132" s="265"/>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63"/>
      <c r="CB132" s="263"/>
      <c r="CC132" s="263"/>
      <c r="CD132" s="263"/>
      <c r="CE132" s="263"/>
      <c r="CF132" s="263"/>
      <c r="CG132" s="263"/>
      <c r="CH132" s="263"/>
      <c r="CI132" s="263"/>
      <c r="CJ132" s="263"/>
      <c r="CK132" s="263"/>
      <c r="CL132" s="263"/>
      <c r="CM132" s="263"/>
      <c r="CN132" s="263"/>
      <c r="CO132" s="263"/>
      <c r="CP132" s="263"/>
      <c r="CQ132" s="263"/>
      <c r="CR132" s="263"/>
      <c r="CS132" s="263"/>
      <c r="CT132" s="263"/>
      <c r="CU132" s="263"/>
      <c r="CV132" s="263"/>
      <c r="CW132" s="263"/>
      <c r="CX132" s="263"/>
      <c r="CY132" s="263"/>
      <c r="CZ132" s="263"/>
      <c r="DA132" s="263"/>
      <c r="DB132" s="263"/>
      <c r="DC132" s="263"/>
      <c r="DD132" s="263"/>
      <c r="DE132" s="263"/>
      <c r="DF132" s="263"/>
      <c r="DG132" s="263"/>
      <c r="DH132" s="263"/>
      <c r="DI132" s="263"/>
      <c r="DJ132" s="263"/>
      <c r="DK132" s="263"/>
      <c r="DL132" s="263"/>
      <c r="DM132" s="263"/>
      <c r="DN132" s="263"/>
      <c r="DO132" s="263"/>
      <c r="DP132" s="235"/>
      <c r="DQ132" s="235"/>
      <c r="DR132" s="235"/>
      <c r="DS132" s="235"/>
      <c r="DT132" s="235"/>
      <c r="DU132" s="235"/>
      <c r="DV132" s="235"/>
      <c r="DW132" s="235"/>
      <c r="DX132" s="235"/>
      <c r="DY132" s="235"/>
      <c r="DZ132" s="235"/>
    </row>
    <row r="133" spans="1:131" s="224" customFormat="1" ht="26.25" customHeight="1" thickBot="1" x14ac:dyDescent="0.2">
      <c r="A133" s="797"/>
      <c r="B133" s="798"/>
      <c r="C133" s="798"/>
      <c r="D133" s="798"/>
      <c r="E133" s="798"/>
      <c r="F133" s="798"/>
      <c r="G133" s="798"/>
      <c r="H133" s="798"/>
      <c r="I133" s="798"/>
      <c r="J133" s="798"/>
      <c r="K133" s="798"/>
      <c r="L133" s="798"/>
      <c r="M133" s="798"/>
      <c r="N133" s="798"/>
      <c r="O133" s="798"/>
      <c r="P133" s="798"/>
      <c r="Q133" s="798"/>
      <c r="R133" s="798"/>
      <c r="S133" s="798"/>
      <c r="T133" s="798"/>
      <c r="U133" s="798"/>
      <c r="V133" s="778" t="s">
        <v>491</v>
      </c>
      <c r="W133" s="778"/>
      <c r="X133" s="778"/>
      <c r="Y133" s="778"/>
      <c r="Z133" s="779"/>
      <c r="AA133" s="780">
        <v>6.1</v>
      </c>
      <c r="AB133" s="781"/>
      <c r="AC133" s="781"/>
      <c r="AD133" s="781"/>
      <c r="AE133" s="782"/>
      <c r="AF133" s="780">
        <v>5.2</v>
      </c>
      <c r="AG133" s="781"/>
      <c r="AH133" s="781"/>
      <c r="AI133" s="781"/>
      <c r="AJ133" s="782"/>
      <c r="AK133" s="780">
        <v>4.3</v>
      </c>
      <c r="AL133" s="781"/>
      <c r="AM133" s="781"/>
      <c r="AN133" s="781"/>
      <c r="AO133" s="782"/>
      <c r="AP133" s="783"/>
      <c r="AQ133" s="784"/>
      <c r="AR133" s="784"/>
      <c r="AS133" s="784"/>
      <c r="AT133" s="785"/>
      <c r="AU133" s="265"/>
      <c r="AV133" s="265"/>
      <c r="AW133" s="265"/>
      <c r="AX133" s="265"/>
      <c r="AY133" s="265"/>
      <c r="AZ133" s="265"/>
      <c r="BA133" s="265"/>
      <c r="BB133" s="265"/>
      <c r="BC133" s="265"/>
      <c r="BD133" s="265"/>
      <c r="BE133" s="265"/>
      <c r="BF133" s="265"/>
      <c r="BG133" s="265"/>
      <c r="BH133" s="265"/>
      <c r="BI133" s="265"/>
      <c r="BJ133" s="265"/>
      <c r="BK133" s="265"/>
      <c r="BL133" s="265"/>
      <c r="BM133" s="265"/>
      <c r="BN133" s="263"/>
      <c r="BO133" s="263"/>
      <c r="BP133" s="263"/>
      <c r="BQ133" s="263"/>
      <c r="BR133" s="263"/>
      <c r="BS133" s="263"/>
      <c r="BT133" s="263"/>
      <c r="BU133" s="263"/>
      <c r="BV133" s="263"/>
      <c r="BW133" s="263"/>
      <c r="BX133" s="263"/>
      <c r="BY133" s="263"/>
      <c r="BZ133" s="263"/>
      <c r="CA133" s="263"/>
      <c r="CB133" s="263"/>
      <c r="CC133" s="263"/>
      <c r="CD133" s="263"/>
      <c r="CE133" s="263"/>
      <c r="CF133" s="263"/>
      <c r="CG133" s="263"/>
      <c r="CH133" s="263"/>
      <c r="CI133" s="263"/>
      <c r="CJ133" s="263"/>
      <c r="CK133" s="263"/>
      <c r="CL133" s="263"/>
      <c r="CM133" s="263"/>
      <c r="CN133" s="263"/>
      <c r="CO133" s="263"/>
      <c r="CP133" s="263"/>
      <c r="CQ133" s="263"/>
      <c r="CR133" s="263"/>
      <c r="CS133" s="263"/>
      <c r="CT133" s="263"/>
      <c r="CU133" s="263"/>
      <c r="CV133" s="263"/>
      <c r="CW133" s="263"/>
      <c r="CX133" s="263"/>
      <c r="CY133" s="263"/>
      <c r="CZ133" s="263"/>
      <c r="DA133" s="263"/>
      <c r="DB133" s="263"/>
      <c r="DC133" s="263"/>
      <c r="DD133" s="263"/>
      <c r="DE133" s="263"/>
      <c r="DF133" s="263"/>
      <c r="DG133" s="263"/>
      <c r="DH133" s="263"/>
      <c r="DI133" s="263"/>
      <c r="DJ133" s="263"/>
      <c r="DK133" s="263"/>
      <c r="DL133" s="263"/>
      <c r="DM133" s="263"/>
      <c r="DN133" s="263"/>
      <c r="DO133" s="263"/>
      <c r="DP133" s="235"/>
      <c r="DQ133" s="235"/>
      <c r="DR133" s="235"/>
      <c r="DS133" s="235"/>
      <c r="DT133" s="235"/>
      <c r="DU133" s="235"/>
      <c r="DV133" s="235"/>
      <c r="DW133" s="235"/>
      <c r="DX133" s="235"/>
      <c r="DY133" s="235"/>
      <c r="DZ133" s="235"/>
    </row>
    <row r="134" spans="1:131" s="225" customFormat="1" ht="11.25" customHeight="1" x14ac:dyDescent="0.15">
      <c r="A134" s="266"/>
      <c r="B134" s="266"/>
      <c r="C134" s="266"/>
      <c r="D134" s="266"/>
      <c r="E134" s="266"/>
      <c r="F134" s="266"/>
      <c r="G134" s="266"/>
      <c r="H134" s="266"/>
      <c r="I134" s="266"/>
      <c r="J134" s="266"/>
      <c r="K134" s="266"/>
      <c r="L134" s="266"/>
      <c r="M134" s="266"/>
      <c r="N134" s="266"/>
      <c r="O134" s="266"/>
      <c r="P134" s="266"/>
      <c r="Q134" s="266"/>
      <c r="R134" s="266"/>
      <c r="S134" s="266"/>
      <c r="T134" s="266"/>
      <c r="U134" s="266"/>
      <c r="V134" s="266"/>
      <c r="W134" s="266"/>
      <c r="X134" s="266"/>
      <c r="Y134" s="266"/>
      <c r="Z134" s="266"/>
      <c r="AA134" s="266"/>
      <c r="AB134" s="266"/>
      <c r="AC134" s="266"/>
      <c r="AD134" s="266"/>
      <c r="AE134" s="266"/>
      <c r="AF134" s="266"/>
      <c r="AG134" s="266"/>
      <c r="AH134" s="266"/>
      <c r="AI134" s="266"/>
      <c r="AJ134" s="266"/>
      <c r="AK134" s="266"/>
      <c r="AL134" s="266"/>
      <c r="AM134" s="266"/>
      <c r="AN134" s="266"/>
      <c r="AO134" s="266"/>
      <c r="AP134" s="266"/>
      <c r="AQ134" s="266"/>
      <c r="AR134" s="266"/>
      <c r="AS134" s="266"/>
      <c r="AT134" s="266"/>
      <c r="AU134" s="265"/>
      <c r="AV134" s="265"/>
      <c r="AW134" s="265"/>
      <c r="AX134" s="265"/>
      <c r="AY134" s="265"/>
      <c r="AZ134" s="265"/>
      <c r="BA134" s="265"/>
      <c r="BB134" s="265"/>
      <c r="BC134" s="265"/>
      <c r="BD134" s="265"/>
      <c r="BE134" s="265"/>
      <c r="BF134" s="265"/>
      <c r="BG134" s="265"/>
      <c r="BH134" s="265"/>
      <c r="BI134" s="265"/>
      <c r="BJ134" s="265"/>
      <c r="BK134" s="265"/>
      <c r="BL134" s="265"/>
      <c r="BM134" s="265"/>
      <c r="BN134" s="263"/>
      <c r="BO134" s="263"/>
      <c r="BP134" s="263"/>
      <c r="BQ134" s="263"/>
      <c r="BR134" s="263"/>
      <c r="BS134" s="263"/>
      <c r="BT134" s="263"/>
      <c r="BU134" s="263"/>
      <c r="BV134" s="263"/>
      <c r="BW134" s="263"/>
      <c r="BX134" s="263"/>
      <c r="BY134" s="263"/>
      <c r="BZ134" s="263"/>
      <c r="CA134" s="263"/>
      <c r="CB134" s="263"/>
      <c r="CC134" s="263"/>
      <c r="CD134" s="263"/>
      <c r="CE134" s="263"/>
      <c r="CF134" s="263"/>
      <c r="CG134" s="263"/>
      <c r="CH134" s="263"/>
      <c r="CI134" s="263"/>
      <c r="CJ134" s="263"/>
      <c r="CK134" s="263"/>
      <c r="CL134" s="263"/>
      <c r="CM134" s="263"/>
      <c r="CN134" s="263"/>
      <c r="CO134" s="263"/>
      <c r="CP134" s="263"/>
      <c r="CQ134" s="263"/>
      <c r="CR134" s="263"/>
      <c r="CS134" s="263"/>
      <c r="CT134" s="263"/>
      <c r="CU134" s="263"/>
      <c r="CV134" s="263"/>
      <c r="CW134" s="263"/>
      <c r="CX134" s="263"/>
      <c r="CY134" s="263"/>
      <c r="CZ134" s="263"/>
      <c r="DA134" s="263"/>
      <c r="DB134" s="263"/>
      <c r="DC134" s="263"/>
      <c r="DD134" s="263"/>
      <c r="DE134" s="263"/>
      <c r="DF134" s="263"/>
      <c r="DG134" s="263"/>
      <c r="DH134" s="263"/>
      <c r="DI134" s="263"/>
      <c r="DJ134" s="263"/>
      <c r="DK134" s="263"/>
      <c r="DL134" s="263"/>
      <c r="DM134" s="263"/>
      <c r="DN134" s="263"/>
      <c r="DO134" s="263"/>
      <c r="DP134" s="235"/>
      <c r="DQ134" s="235"/>
      <c r="DR134" s="235"/>
      <c r="DS134" s="235"/>
      <c r="DT134" s="235"/>
      <c r="DU134" s="235"/>
      <c r="DV134" s="235"/>
      <c r="DW134" s="235"/>
      <c r="DX134" s="235"/>
      <c r="DY134" s="235"/>
      <c r="DZ134" s="235"/>
      <c r="EA134" s="224"/>
    </row>
    <row r="135" spans="1:131" ht="14.25" hidden="1" x14ac:dyDescent="0.15">
      <c r="AU135" s="266"/>
      <c r="AV135" s="266"/>
      <c r="AW135" s="266"/>
      <c r="AX135" s="266"/>
      <c r="AY135" s="266"/>
      <c r="AZ135" s="266"/>
      <c r="BA135" s="266"/>
      <c r="BB135" s="266"/>
      <c r="BC135" s="266"/>
      <c r="BD135" s="266"/>
      <c r="BE135" s="266"/>
      <c r="BF135" s="266"/>
      <c r="BG135" s="266"/>
      <c r="BH135" s="266"/>
      <c r="BI135" s="266"/>
      <c r="BJ135" s="266"/>
      <c r="BK135" s="266"/>
      <c r="BL135" s="266"/>
      <c r="BM135" s="266"/>
      <c r="BN135" s="266"/>
      <c r="BO135" s="266"/>
      <c r="BP135" s="266"/>
      <c r="BQ135" s="266"/>
      <c r="BR135" s="266"/>
      <c r="BS135" s="266"/>
      <c r="BT135" s="266"/>
      <c r="BU135" s="266"/>
      <c r="BV135" s="266"/>
      <c r="BW135" s="266"/>
      <c r="BX135" s="266"/>
      <c r="BY135" s="266"/>
      <c r="BZ135" s="266"/>
      <c r="CA135" s="266"/>
      <c r="CB135" s="266"/>
      <c r="CC135" s="266"/>
      <c r="CD135" s="266"/>
      <c r="CE135" s="266"/>
      <c r="CF135" s="266"/>
      <c r="CG135" s="266"/>
      <c r="CH135" s="266"/>
      <c r="CI135" s="266"/>
      <c r="CJ135" s="266"/>
      <c r="CK135" s="266"/>
      <c r="CL135" s="266"/>
      <c r="CM135" s="266"/>
      <c r="CN135" s="266"/>
      <c r="CO135" s="266"/>
      <c r="CP135" s="266"/>
      <c r="CQ135" s="266"/>
      <c r="CR135" s="266"/>
      <c r="CS135" s="266"/>
      <c r="CT135" s="266"/>
      <c r="CU135" s="266"/>
      <c r="CV135" s="266"/>
      <c r="CW135" s="266"/>
      <c r="CX135" s="266"/>
      <c r="CY135" s="266"/>
      <c r="CZ135" s="266"/>
      <c r="DA135" s="266"/>
      <c r="DB135" s="266"/>
      <c r="DC135" s="266"/>
      <c r="DD135" s="266"/>
      <c r="DE135" s="266"/>
      <c r="DF135" s="266"/>
      <c r="DG135" s="266"/>
      <c r="DH135" s="266"/>
      <c r="DI135" s="266"/>
      <c r="DJ135" s="266"/>
      <c r="DK135" s="266"/>
      <c r="DL135" s="266"/>
      <c r="DM135" s="266"/>
      <c r="DN135" s="266"/>
      <c r="DO135" s="266"/>
      <c r="DP135" s="266"/>
      <c r="DQ135" s="266"/>
      <c r="DR135" s="266"/>
      <c r="DS135" s="266"/>
      <c r="DT135" s="266"/>
      <c r="DU135" s="266"/>
      <c r="DV135" s="266"/>
      <c r="DW135" s="266"/>
      <c r="DX135" s="266"/>
      <c r="DY135" s="266"/>
      <c r="DZ135" s="266"/>
    </row>
    <row r="136" spans="1:131" hidden="1" x14ac:dyDescent="0.15"/>
  </sheetData>
  <sheetProtection algorithmName="SHA-512" hashValue="mkFanireXtcWsjbBRPmEBWy1GZtOymV8lGtP6GRhnl+AMzU41hHAZSAzu/4tN2Rd4m4AnuF6XkRpEBnNchcXPw==" saltValue="/oQV+U07bnP5mSZ+i58U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69" customWidth="1"/>
    <col min="121" max="121" width="0" style="268" hidden="1" customWidth="1"/>
    <col min="122" max="16384" width="9" style="268" hidden="1"/>
  </cols>
  <sheetData>
    <row r="1" spans="1:120" x14ac:dyDescent="0.15">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8"/>
    </row>
    <row r="17" spans="119:120" x14ac:dyDescent="0.15">
      <c r="DP17" s="268"/>
    </row>
    <row r="18" spans="119:120" x14ac:dyDescent="0.15"/>
    <row r="19" spans="119:120" x14ac:dyDescent="0.15"/>
    <row r="20" spans="119:120" x14ac:dyDescent="0.15">
      <c r="DO20" s="268"/>
      <c r="DP20" s="268"/>
    </row>
    <row r="21" spans="119:120" x14ac:dyDescent="0.15">
      <c r="DP21" s="268"/>
    </row>
    <row r="22" spans="119:120" x14ac:dyDescent="0.15"/>
    <row r="23" spans="119:120" x14ac:dyDescent="0.15">
      <c r="DO23" s="268"/>
      <c r="DP23" s="268"/>
    </row>
    <row r="24" spans="119:120" x14ac:dyDescent="0.15">
      <c r="DP24" s="268"/>
    </row>
    <row r="25" spans="119:120" x14ac:dyDescent="0.15">
      <c r="DP25" s="268"/>
    </row>
    <row r="26" spans="119:120" x14ac:dyDescent="0.15">
      <c r="DO26" s="268"/>
      <c r="DP26" s="268"/>
    </row>
    <row r="27" spans="119:120" x14ac:dyDescent="0.15"/>
    <row r="28" spans="119:120" x14ac:dyDescent="0.15">
      <c r="DO28" s="268"/>
      <c r="DP28" s="268"/>
    </row>
    <row r="29" spans="119:120" x14ac:dyDescent="0.15">
      <c r="DP29" s="268"/>
    </row>
    <row r="30" spans="119:120" x14ac:dyDescent="0.15"/>
    <row r="31" spans="119:120" x14ac:dyDescent="0.15">
      <c r="DO31" s="268"/>
      <c r="DP31" s="268"/>
    </row>
    <row r="32" spans="119:120" x14ac:dyDescent="0.15"/>
    <row r="33" spans="98:120" x14ac:dyDescent="0.15">
      <c r="DO33" s="268"/>
      <c r="DP33" s="268"/>
    </row>
    <row r="34" spans="98:120" x14ac:dyDescent="0.15">
      <c r="DM34" s="268"/>
    </row>
    <row r="35" spans="98:120" x14ac:dyDescent="0.15">
      <c r="CT35" s="268"/>
      <c r="CU35" s="268"/>
      <c r="CV35" s="268"/>
      <c r="CY35" s="268"/>
      <c r="CZ35" s="268"/>
      <c r="DA35" s="268"/>
      <c r="DD35" s="268"/>
      <c r="DE35" s="268"/>
      <c r="DF35" s="268"/>
      <c r="DI35" s="268"/>
      <c r="DJ35" s="268"/>
      <c r="DK35" s="268"/>
      <c r="DM35" s="268"/>
      <c r="DN35" s="268"/>
      <c r="DO35" s="268"/>
      <c r="DP35" s="268"/>
    </row>
    <row r="36" spans="98:120" x14ac:dyDescent="0.15"/>
    <row r="37" spans="98:120" x14ac:dyDescent="0.15">
      <c r="CW37" s="268"/>
      <c r="DB37" s="268"/>
      <c r="DG37" s="268"/>
      <c r="DL37" s="268"/>
      <c r="DP37" s="268"/>
    </row>
    <row r="38" spans="98:120" x14ac:dyDescent="0.15">
      <c r="CT38" s="268"/>
      <c r="CU38" s="268"/>
      <c r="CV38" s="268"/>
      <c r="CW38" s="268"/>
      <c r="CY38" s="268"/>
      <c r="CZ38" s="268"/>
      <c r="DA38" s="268"/>
      <c r="DB38" s="268"/>
      <c r="DD38" s="268"/>
      <c r="DE38" s="268"/>
      <c r="DF38" s="268"/>
      <c r="DG38" s="268"/>
      <c r="DI38" s="268"/>
      <c r="DJ38" s="268"/>
      <c r="DK38" s="268"/>
      <c r="DL38" s="268"/>
      <c r="DN38" s="268"/>
      <c r="DO38" s="268"/>
      <c r="DP38" s="26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8"/>
      <c r="DO49" s="268"/>
      <c r="DP49" s="26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8"/>
      <c r="CS63" s="268"/>
      <c r="CX63" s="268"/>
      <c r="DC63" s="268"/>
      <c r="DH63" s="268"/>
    </row>
    <row r="64" spans="22:120" x14ac:dyDescent="0.15">
      <c r="V64" s="268"/>
    </row>
    <row r="65" spans="15:120" x14ac:dyDescent="0.15">
      <c r="X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268"/>
      <c r="AZ65" s="268"/>
      <c r="BA65" s="268"/>
      <c r="BB65" s="268"/>
      <c r="BC65" s="268"/>
      <c r="BD65" s="268"/>
      <c r="BE65" s="268"/>
      <c r="BF65" s="268"/>
      <c r="BG65" s="268"/>
      <c r="BH65" s="268"/>
      <c r="BI65" s="268"/>
      <c r="BJ65" s="268"/>
      <c r="BK65" s="268"/>
      <c r="BL65" s="268"/>
      <c r="BM65" s="268"/>
      <c r="BN65" s="268"/>
      <c r="BO65" s="268"/>
      <c r="BP65" s="268"/>
      <c r="BQ65" s="268"/>
      <c r="BR65" s="268"/>
      <c r="BS65" s="268"/>
      <c r="BT65" s="268"/>
      <c r="BU65" s="268"/>
      <c r="BV65" s="268"/>
      <c r="BW65" s="268"/>
      <c r="BX65" s="268"/>
      <c r="BY65" s="268"/>
      <c r="BZ65" s="268"/>
      <c r="CA65" s="268"/>
      <c r="CB65" s="268"/>
      <c r="CC65" s="268"/>
      <c r="CD65" s="268"/>
      <c r="CE65" s="268"/>
      <c r="CF65" s="268"/>
      <c r="CG65" s="268"/>
      <c r="CH65" s="268"/>
      <c r="CI65" s="268"/>
      <c r="CJ65" s="268"/>
      <c r="CK65" s="268"/>
      <c r="CL65" s="268"/>
      <c r="CM65" s="268"/>
      <c r="CN65" s="268"/>
      <c r="CO65" s="268"/>
      <c r="CP65" s="268"/>
      <c r="CQ65" s="268"/>
      <c r="CR65" s="268"/>
      <c r="CU65" s="268"/>
      <c r="CZ65" s="268"/>
      <c r="DE65" s="268"/>
      <c r="DJ65" s="268"/>
    </row>
    <row r="66" spans="15:120" x14ac:dyDescent="0.15">
      <c r="Q66" s="268"/>
      <c r="S66" s="268"/>
      <c r="U66" s="268"/>
      <c r="DM66" s="268"/>
    </row>
    <row r="67" spans="15:120" x14ac:dyDescent="0.15">
      <c r="O67" s="268"/>
      <c r="P67" s="268"/>
      <c r="R67" s="268"/>
      <c r="T67" s="268"/>
      <c r="Y67" s="268"/>
      <c r="CT67" s="268"/>
      <c r="CV67" s="268"/>
      <c r="CW67" s="268"/>
      <c r="CY67" s="268"/>
      <c r="DA67" s="268"/>
      <c r="DB67" s="268"/>
      <c r="DD67" s="268"/>
      <c r="DF67" s="268"/>
      <c r="DG67" s="268"/>
      <c r="DI67" s="268"/>
      <c r="DK67" s="268"/>
      <c r="DL67" s="268"/>
      <c r="DN67" s="268"/>
      <c r="DO67" s="268"/>
      <c r="DP67" s="268"/>
    </row>
    <row r="68" spans="15:120" x14ac:dyDescent="0.15"/>
    <row r="69" spans="15:120" x14ac:dyDescent="0.15"/>
    <row r="70" spans="15:120" x14ac:dyDescent="0.15"/>
    <row r="71" spans="15:120" x14ac:dyDescent="0.15"/>
    <row r="72" spans="15:120" x14ac:dyDescent="0.15">
      <c r="DP72" s="268"/>
    </row>
    <row r="73" spans="15:120" x14ac:dyDescent="0.15">
      <c r="DP73" s="26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8"/>
      <c r="CX96" s="268"/>
      <c r="DC96" s="268"/>
      <c r="DH96" s="268"/>
    </row>
    <row r="97" spans="24:120" x14ac:dyDescent="0.15">
      <c r="CS97" s="268"/>
      <c r="CX97" s="268"/>
      <c r="DC97" s="268"/>
      <c r="DH97" s="268"/>
      <c r="DP97" s="269" t="s">
        <v>492</v>
      </c>
    </row>
    <row r="98" spans="24:120" hidden="1" x14ac:dyDescent="0.15">
      <c r="CS98" s="268"/>
      <c r="CX98" s="268"/>
      <c r="DC98" s="268"/>
      <c r="DH98" s="268"/>
    </row>
    <row r="99" spans="24:120" hidden="1" x14ac:dyDescent="0.15">
      <c r="CS99" s="268"/>
      <c r="CX99" s="268"/>
      <c r="DC99" s="268"/>
      <c r="DH99" s="268"/>
    </row>
    <row r="100" spans="24:120" hidden="1" x14ac:dyDescent="0.15"/>
    <row r="101" spans="24:120" ht="12" hidden="1" customHeight="1" x14ac:dyDescent="0.15">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268"/>
      <c r="BG101" s="268"/>
      <c r="BH101" s="268"/>
      <c r="BI101" s="268"/>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c r="CF101" s="268"/>
      <c r="CG101" s="268"/>
      <c r="CH101" s="268"/>
      <c r="CI101" s="268"/>
      <c r="CJ101" s="268"/>
      <c r="CK101" s="268"/>
      <c r="CL101" s="268"/>
      <c r="CM101" s="268"/>
      <c r="CN101" s="268"/>
      <c r="CO101" s="268"/>
      <c r="CP101" s="268"/>
      <c r="CQ101" s="268"/>
      <c r="CR101" s="268"/>
      <c r="CU101" s="268"/>
      <c r="CZ101" s="268"/>
      <c r="DE101" s="268"/>
      <c r="DJ101" s="268"/>
    </row>
    <row r="102" spans="24:120" ht="1.5" hidden="1" customHeight="1" x14ac:dyDescent="0.15">
      <c r="CU102" s="268"/>
      <c r="CZ102" s="268"/>
      <c r="DE102" s="268"/>
      <c r="DJ102" s="268"/>
      <c r="DM102" s="268"/>
    </row>
    <row r="103" spans="24:120" hidden="1" x14ac:dyDescent="0.15">
      <c r="CT103" s="268"/>
      <c r="CV103" s="268"/>
      <c r="CW103" s="268"/>
      <c r="CY103" s="268"/>
      <c r="DA103" s="268"/>
      <c r="DB103" s="268"/>
      <c r="DD103" s="268"/>
      <c r="DF103" s="268"/>
      <c r="DG103" s="268"/>
      <c r="DI103" s="268"/>
      <c r="DK103" s="268"/>
      <c r="DL103" s="268"/>
      <c r="DM103" s="268"/>
      <c r="DN103" s="268"/>
      <c r="DO103" s="268"/>
      <c r="DP103" s="268"/>
    </row>
    <row r="104" spans="24:120" hidden="1" x14ac:dyDescent="0.15">
      <c r="CV104" s="268"/>
      <c r="CW104" s="268"/>
      <c r="DA104" s="268"/>
      <c r="DB104" s="268"/>
      <c r="DF104" s="268"/>
      <c r="DG104" s="268"/>
      <c r="DK104" s="268"/>
      <c r="DL104" s="268"/>
      <c r="DN104" s="268"/>
      <c r="DO104" s="268"/>
      <c r="DP104" s="26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4zHhxNV2seok7NMRUHwZWJ6V4rc5hly/sIH68o/7xPNiSC0nNPS9ZZ6E+IItqXTecqabM3PzW4r4ETacwI77Q==" saltValue="9NiM9rYdEL/Ss7D+qieR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69" customWidth="1"/>
    <col min="117" max="16384" width="9" style="268" hidden="1"/>
  </cols>
  <sheetData>
    <row r="1" spans="2:116"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row>
    <row r="2" spans="2:116" x14ac:dyDescent="0.15"/>
    <row r="3" spans="2:116" x14ac:dyDescent="0.15"/>
    <row r="4" spans="2:116" x14ac:dyDescent="0.15">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268"/>
      <c r="BX4" s="268"/>
      <c r="BY4" s="268"/>
      <c r="BZ4" s="268"/>
      <c r="CA4" s="268"/>
      <c r="CB4" s="268"/>
      <c r="CC4" s="268"/>
      <c r="CD4" s="268"/>
      <c r="CE4" s="268"/>
      <c r="CF4" s="268"/>
      <c r="CG4" s="268"/>
      <c r="CH4" s="268"/>
      <c r="CI4" s="268"/>
      <c r="CJ4" s="268"/>
      <c r="CK4" s="268"/>
      <c r="CL4" s="268"/>
      <c r="CM4" s="268"/>
      <c r="CN4" s="268"/>
      <c r="CO4" s="268"/>
      <c r="CP4" s="268"/>
      <c r="CQ4" s="268"/>
      <c r="CR4" s="268"/>
      <c r="CS4" s="268"/>
      <c r="CT4" s="268"/>
      <c r="CU4" s="268"/>
      <c r="CV4" s="268"/>
      <c r="CW4" s="268"/>
      <c r="CX4" s="268"/>
      <c r="CY4" s="268"/>
      <c r="CZ4" s="268"/>
      <c r="DA4" s="268"/>
      <c r="DB4" s="268"/>
      <c r="DC4" s="268"/>
      <c r="DD4" s="268"/>
      <c r="DE4" s="268"/>
      <c r="DF4" s="268"/>
      <c r="DG4" s="268"/>
      <c r="DH4" s="268"/>
      <c r="DI4" s="268"/>
      <c r="DJ4" s="268"/>
      <c r="DK4" s="268"/>
      <c r="DL4" s="268"/>
    </row>
    <row r="5" spans="2:116" x14ac:dyDescent="0.15">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G5" s="268"/>
      <c r="DH5" s="268"/>
      <c r="DI5" s="268"/>
      <c r="DJ5" s="268"/>
      <c r="DK5" s="268"/>
      <c r="DL5" s="26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c r="AQ18" s="268"/>
      <c r="AR18" s="268"/>
      <c r="AS18" s="268"/>
      <c r="AT18" s="268"/>
      <c r="AU18" s="268"/>
      <c r="AV18" s="268"/>
      <c r="AW18" s="268"/>
      <c r="AX18" s="268"/>
      <c r="AY18" s="268"/>
      <c r="AZ18" s="268"/>
      <c r="BA18" s="268"/>
      <c r="BB18" s="268"/>
      <c r="BC18" s="268"/>
      <c r="BD18" s="268"/>
      <c r="BE18" s="268"/>
      <c r="BF18" s="268"/>
      <c r="BG18" s="268"/>
      <c r="BH18" s="268"/>
      <c r="BI18" s="268"/>
      <c r="BJ18" s="268"/>
      <c r="BK18" s="268"/>
      <c r="BL18" s="268"/>
      <c r="BM18" s="268"/>
      <c r="BN18" s="268"/>
      <c r="BO18" s="268"/>
      <c r="BP18" s="268"/>
      <c r="BQ18" s="268"/>
      <c r="BR18" s="268"/>
      <c r="BS18" s="268"/>
      <c r="BT18" s="268"/>
      <c r="BU18" s="268"/>
      <c r="BV18" s="268"/>
      <c r="BW18" s="268"/>
      <c r="BX18" s="268"/>
      <c r="BY18" s="268"/>
      <c r="BZ18" s="268"/>
      <c r="CA18" s="268"/>
      <c r="CB18" s="268"/>
      <c r="CC18" s="268"/>
      <c r="CD18" s="268"/>
      <c r="CE18" s="268"/>
      <c r="CF18" s="268"/>
      <c r="CG18" s="268"/>
      <c r="CH18" s="268"/>
      <c r="CI18" s="268"/>
      <c r="CJ18" s="268"/>
      <c r="CK18" s="268"/>
      <c r="CL18" s="268"/>
      <c r="CM18" s="268"/>
      <c r="CN18" s="268"/>
      <c r="CO18" s="268"/>
      <c r="CP18" s="268"/>
      <c r="CQ18" s="268"/>
      <c r="CR18" s="268"/>
      <c r="CS18" s="268"/>
      <c r="CT18" s="268"/>
      <c r="CU18" s="268"/>
      <c r="CV18" s="268"/>
      <c r="CW18" s="268"/>
      <c r="CX18" s="268"/>
      <c r="CY18" s="268"/>
      <c r="CZ18" s="268"/>
      <c r="DA18" s="268"/>
      <c r="DB18" s="268"/>
      <c r="DC18" s="268"/>
      <c r="DD18" s="268"/>
      <c r="DE18" s="268"/>
      <c r="DF18" s="268"/>
      <c r="DG18" s="268"/>
      <c r="DH18" s="268"/>
      <c r="DI18" s="268"/>
      <c r="DJ18" s="268"/>
      <c r="DK18" s="268"/>
      <c r="DL18" s="268"/>
    </row>
    <row r="19" spans="9:116" x14ac:dyDescent="0.15"/>
    <row r="20" spans="9:116" x14ac:dyDescent="0.15"/>
    <row r="21" spans="9:116" x14ac:dyDescent="0.15">
      <c r="DL21" s="268"/>
    </row>
    <row r="22" spans="9:116" x14ac:dyDescent="0.15">
      <c r="DI22" s="268"/>
      <c r="DJ22" s="268"/>
      <c r="DK22" s="268"/>
      <c r="DL22" s="268"/>
    </row>
    <row r="23" spans="9:116" x14ac:dyDescent="0.15">
      <c r="CY23" s="268"/>
      <c r="CZ23" s="268"/>
      <c r="DA23" s="268"/>
      <c r="DB23" s="268"/>
      <c r="DC23" s="268"/>
      <c r="DD23" s="268"/>
      <c r="DE23" s="268"/>
      <c r="DF23" s="268"/>
      <c r="DG23" s="268"/>
      <c r="DH23" s="268"/>
      <c r="DI23" s="268"/>
      <c r="DJ23" s="268"/>
      <c r="DK23" s="268"/>
      <c r="DL23" s="26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8"/>
      <c r="DA35" s="268"/>
      <c r="DB35" s="268"/>
      <c r="DC35" s="268"/>
      <c r="DD35" s="268"/>
      <c r="DE35" s="268"/>
      <c r="DF35" s="268"/>
      <c r="DG35" s="268"/>
      <c r="DH35" s="268"/>
      <c r="DI35" s="268"/>
      <c r="DJ35" s="268"/>
      <c r="DK35" s="268"/>
      <c r="DL35" s="268"/>
    </row>
    <row r="36" spans="15:116" x14ac:dyDescent="0.15"/>
    <row r="37" spans="15:116" x14ac:dyDescent="0.15">
      <c r="DL37" s="268"/>
    </row>
    <row r="38" spans="15:116" x14ac:dyDescent="0.15">
      <c r="DI38" s="268"/>
      <c r="DJ38" s="268"/>
      <c r="DK38" s="268"/>
      <c r="DL38" s="268"/>
    </row>
    <row r="39" spans="15:116" x14ac:dyDescent="0.15"/>
    <row r="40" spans="15:116" x14ac:dyDescent="0.15"/>
    <row r="41" spans="15:116" x14ac:dyDescent="0.15"/>
    <row r="42" spans="15:116" x14ac:dyDescent="0.15"/>
    <row r="43" spans="15:116" x14ac:dyDescent="0.15">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E43" s="268"/>
      <c r="DF43" s="268"/>
      <c r="DG43" s="268"/>
      <c r="DH43" s="268"/>
      <c r="DI43" s="268"/>
      <c r="DJ43" s="268"/>
      <c r="DK43" s="268"/>
      <c r="DL43" s="268"/>
    </row>
    <row r="44" spans="15:116" x14ac:dyDescent="0.15">
      <c r="DL44" s="268"/>
    </row>
    <row r="45" spans="15:116" x14ac:dyDescent="0.15"/>
    <row r="46" spans="15:116" x14ac:dyDescent="0.15">
      <c r="DA46" s="268"/>
      <c r="DB46" s="268"/>
      <c r="DC46" s="268"/>
      <c r="DD46" s="268"/>
      <c r="DE46" s="268"/>
      <c r="DF46" s="268"/>
      <c r="DG46" s="268"/>
      <c r="DH46" s="268"/>
      <c r="DI46" s="268"/>
      <c r="DJ46" s="268"/>
      <c r="DK46" s="268"/>
      <c r="DL46" s="268"/>
    </row>
    <row r="47" spans="15:116" x14ac:dyDescent="0.15"/>
    <row r="48" spans="15:116" x14ac:dyDescent="0.15"/>
    <row r="49" spans="104:116" x14ac:dyDescent="0.15"/>
    <row r="50" spans="104:116" x14ac:dyDescent="0.15">
      <c r="CZ50" s="268"/>
      <c r="DA50" s="268"/>
      <c r="DB50" s="268"/>
      <c r="DC50" s="268"/>
      <c r="DD50" s="268"/>
      <c r="DE50" s="268"/>
      <c r="DF50" s="268"/>
      <c r="DG50" s="268"/>
      <c r="DH50" s="268"/>
      <c r="DI50" s="268"/>
      <c r="DJ50" s="268"/>
      <c r="DK50" s="268"/>
      <c r="DL50" s="268"/>
    </row>
    <row r="51" spans="104:116" x14ac:dyDescent="0.15"/>
    <row r="52" spans="104:116" x14ac:dyDescent="0.15"/>
    <row r="53" spans="104:116" x14ac:dyDescent="0.15">
      <c r="DL53" s="26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8"/>
      <c r="DD67" s="268"/>
      <c r="DE67" s="268"/>
      <c r="DF67" s="268"/>
      <c r="DG67" s="268"/>
      <c r="DH67" s="268"/>
      <c r="DI67" s="268"/>
      <c r="DJ67" s="268"/>
      <c r="DK67" s="268"/>
      <c r="DL67" s="26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kgBS6lE81jP9aacH1xq3xfFZn7CjsSpiBFmO1vf4q41KHkzDkjL8WvCXSd/tHdCAK9BCX1NjFM9JR7pKuX4bQ==" saltValue="A3lI62LILihi7ZaMJXLg2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0" customWidth="1"/>
    <col min="37" max="44" width="17" style="270" customWidth="1"/>
    <col min="45" max="45" width="6.125" style="277" customWidth="1"/>
    <col min="46" max="46" width="3" style="275" customWidth="1"/>
    <col min="47" max="47" width="19.125" style="270" hidden="1" customWidth="1"/>
    <col min="48" max="52" width="12.625" style="270" hidden="1" customWidth="1"/>
    <col min="53" max="16384" width="8.625" style="270" hidden="1"/>
  </cols>
  <sheetData>
    <row r="1" spans="1:46" x14ac:dyDescent="0.15">
      <c r="AS1" s="271"/>
      <c r="AT1" s="271"/>
    </row>
    <row r="2" spans="1:46" x14ac:dyDescent="0.15">
      <c r="AS2" s="271"/>
      <c r="AT2" s="271"/>
    </row>
    <row r="3" spans="1:46" x14ac:dyDescent="0.15">
      <c r="AS3" s="271"/>
      <c r="AT3" s="271"/>
    </row>
    <row r="4" spans="1:46" x14ac:dyDescent="0.15">
      <c r="AS4" s="271"/>
      <c r="AT4" s="271"/>
    </row>
    <row r="5" spans="1:46" ht="17.25" x14ac:dyDescent="0.15">
      <c r="A5" s="272" t="s">
        <v>493</v>
      </c>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273"/>
      <c r="AM5" s="273"/>
      <c r="AN5" s="273"/>
      <c r="AO5" s="273"/>
      <c r="AP5" s="273"/>
      <c r="AQ5" s="273"/>
      <c r="AR5" s="273"/>
      <c r="AS5" s="274"/>
    </row>
    <row r="6" spans="1:46" x14ac:dyDescent="0.15">
      <c r="A6" s="275"/>
      <c r="B6" s="271"/>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6" t="s">
        <v>494</v>
      </c>
      <c r="AL6" s="276"/>
      <c r="AM6" s="276"/>
      <c r="AN6" s="276"/>
      <c r="AO6" s="271"/>
      <c r="AP6" s="271"/>
      <c r="AQ6" s="271"/>
      <c r="AR6" s="271"/>
    </row>
    <row r="7" spans="1:46" x14ac:dyDescent="0.15">
      <c r="A7" s="275"/>
      <c r="B7" s="271"/>
      <c r="C7" s="271"/>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8"/>
      <c r="AL7" s="279"/>
      <c r="AM7" s="279"/>
      <c r="AN7" s="280"/>
      <c r="AO7" s="1193" t="s">
        <v>495</v>
      </c>
      <c r="AP7" s="281"/>
      <c r="AQ7" s="282" t="s">
        <v>496</v>
      </c>
      <c r="AR7" s="283"/>
    </row>
    <row r="8" spans="1:46" x14ac:dyDescent="0.15">
      <c r="A8" s="275"/>
      <c r="B8" s="271"/>
      <c r="C8" s="271"/>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271"/>
      <c r="AE8" s="271"/>
      <c r="AF8" s="271"/>
      <c r="AG8" s="271"/>
      <c r="AH8" s="271"/>
      <c r="AI8" s="271"/>
      <c r="AJ8" s="271"/>
      <c r="AK8" s="284"/>
      <c r="AL8" s="285"/>
      <c r="AM8" s="285"/>
      <c r="AN8" s="286"/>
      <c r="AO8" s="1194"/>
      <c r="AP8" s="287" t="s">
        <v>497</v>
      </c>
      <c r="AQ8" s="288" t="s">
        <v>498</v>
      </c>
      <c r="AR8" s="289" t="s">
        <v>499</v>
      </c>
    </row>
    <row r="9" spans="1:46" x14ac:dyDescent="0.15">
      <c r="A9" s="275"/>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1207" t="s">
        <v>500</v>
      </c>
      <c r="AL9" s="1208"/>
      <c r="AM9" s="1208"/>
      <c r="AN9" s="1209"/>
      <c r="AO9" s="290">
        <v>310624</v>
      </c>
      <c r="AP9" s="290">
        <v>421471</v>
      </c>
      <c r="AQ9" s="291">
        <v>216903</v>
      </c>
      <c r="AR9" s="292">
        <v>94.3</v>
      </c>
    </row>
    <row r="10" spans="1:46" x14ac:dyDescent="0.15">
      <c r="A10" s="275"/>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1207" t="s">
        <v>501</v>
      </c>
      <c r="AL10" s="1208"/>
      <c r="AM10" s="1208"/>
      <c r="AN10" s="1209"/>
      <c r="AO10" s="293">
        <v>50929</v>
      </c>
      <c r="AP10" s="293">
        <v>69103</v>
      </c>
      <c r="AQ10" s="294">
        <v>28917</v>
      </c>
      <c r="AR10" s="295">
        <v>139</v>
      </c>
    </row>
    <row r="11" spans="1:46" ht="13.5" customHeight="1" x14ac:dyDescent="0.15">
      <c r="A11" s="275"/>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271"/>
      <c r="AE11" s="271"/>
      <c r="AF11" s="271"/>
      <c r="AG11" s="271"/>
      <c r="AH11" s="271"/>
      <c r="AI11" s="271"/>
      <c r="AJ11" s="271"/>
      <c r="AK11" s="1207" t="s">
        <v>502</v>
      </c>
      <c r="AL11" s="1208"/>
      <c r="AM11" s="1208"/>
      <c r="AN11" s="1209"/>
      <c r="AO11" s="293">
        <v>40770</v>
      </c>
      <c r="AP11" s="293">
        <v>55319</v>
      </c>
      <c r="AQ11" s="294">
        <v>25458</v>
      </c>
      <c r="AR11" s="295">
        <v>117.3</v>
      </c>
    </row>
    <row r="12" spans="1:46" ht="13.5" customHeight="1" x14ac:dyDescent="0.15">
      <c r="A12" s="275"/>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1"/>
      <c r="AG12" s="271"/>
      <c r="AH12" s="271"/>
      <c r="AI12" s="271"/>
      <c r="AJ12" s="271"/>
      <c r="AK12" s="1207" t="s">
        <v>503</v>
      </c>
      <c r="AL12" s="1208"/>
      <c r="AM12" s="1208"/>
      <c r="AN12" s="1209"/>
      <c r="AO12" s="293" t="s">
        <v>504</v>
      </c>
      <c r="AP12" s="293" t="s">
        <v>504</v>
      </c>
      <c r="AQ12" s="294">
        <v>3963</v>
      </c>
      <c r="AR12" s="295" t="s">
        <v>504</v>
      </c>
    </row>
    <row r="13" spans="1:46" ht="13.5" customHeight="1" x14ac:dyDescent="0.15">
      <c r="A13" s="275"/>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1207" t="s">
        <v>505</v>
      </c>
      <c r="AL13" s="1208"/>
      <c r="AM13" s="1208"/>
      <c r="AN13" s="1209"/>
      <c r="AO13" s="293" t="s">
        <v>504</v>
      </c>
      <c r="AP13" s="293" t="s">
        <v>504</v>
      </c>
      <c r="AQ13" s="294" t="s">
        <v>504</v>
      </c>
      <c r="AR13" s="295" t="s">
        <v>504</v>
      </c>
    </row>
    <row r="14" spans="1:46" ht="13.5" customHeight="1" x14ac:dyDescent="0.15">
      <c r="A14" s="275"/>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1207" t="s">
        <v>506</v>
      </c>
      <c r="AL14" s="1208"/>
      <c r="AM14" s="1208"/>
      <c r="AN14" s="1209"/>
      <c r="AO14" s="293">
        <v>15165</v>
      </c>
      <c r="AP14" s="293">
        <v>20577</v>
      </c>
      <c r="AQ14" s="294">
        <v>8580</v>
      </c>
      <c r="AR14" s="295">
        <v>139.80000000000001</v>
      </c>
    </row>
    <row r="15" spans="1:46" ht="13.5" customHeight="1" x14ac:dyDescent="0.15">
      <c r="A15" s="275"/>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1207" t="s">
        <v>507</v>
      </c>
      <c r="AL15" s="1208"/>
      <c r="AM15" s="1208"/>
      <c r="AN15" s="1209"/>
      <c r="AO15" s="293">
        <v>8375</v>
      </c>
      <c r="AP15" s="293">
        <v>11364</v>
      </c>
      <c r="AQ15" s="294">
        <v>5076</v>
      </c>
      <c r="AR15" s="295">
        <v>123.9</v>
      </c>
    </row>
    <row r="16" spans="1:46" x14ac:dyDescent="0.15">
      <c r="A16" s="275"/>
      <c r="B16" s="271"/>
      <c r="C16" s="271"/>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1210" t="s">
        <v>508</v>
      </c>
      <c r="AL16" s="1211"/>
      <c r="AM16" s="1211"/>
      <c r="AN16" s="1212"/>
      <c r="AO16" s="293">
        <v>-31097</v>
      </c>
      <c r="AP16" s="293">
        <v>-42194</v>
      </c>
      <c r="AQ16" s="294">
        <v>-20614</v>
      </c>
      <c r="AR16" s="295">
        <v>104.7</v>
      </c>
    </row>
    <row r="17" spans="1:46" x14ac:dyDescent="0.15">
      <c r="A17" s="275"/>
      <c r="B17" s="271"/>
      <c r="C17" s="271"/>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271"/>
      <c r="AE17" s="271"/>
      <c r="AF17" s="271"/>
      <c r="AG17" s="271"/>
      <c r="AH17" s="271"/>
      <c r="AI17" s="271"/>
      <c r="AJ17" s="271"/>
      <c r="AK17" s="1210" t="s">
        <v>186</v>
      </c>
      <c r="AL17" s="1211"/>
      <c r="AM17" s="1211"/>
      <c r="AN17" s="1212"/>
      <c r="AO17" s="293">
        <v>394766</v>
      </c>
      <c r="AP17" s="293">
        <v>535639</v>
      </c>
      <c r="AQ17" s="294">
        <v>268284</v>
      </c>
      <c r="AR17" s="295">
        <v>99.7</v>
      </c>
    </row>
    <row r="18" spans="1:46" x14ac:dyDescent="0.15">
      <c r="A18" s="275"/>
      <c r="B18" s="271"/>
      <c r="C18" s="271"/>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271"/>
      <c r="AE18" s="271"/>
      <c r="AF18" s="271"/>
      <c r="AG18" s="271"/>
      <c r="AH18" s="271"/>
      <c r="AI18" s="271"/>
      <c r="AJ18" s="271"/>
      <c r="AK18" s="271"/>
      <c r="AL18" s="271"/>
      <c r="AM18" s="271"/>
      <c r="AN18" s="271"/>
      <c r="AO18" s="271"/>
      <c r="AP18" s="271"/>
      <c r="AQ18" s="296"/>
      <c r="AR18" s="296"/>
    </row>
    <row r="19" spans="1:46" x14ac:dyDescent="0.15">
      <c r="A19" s="275"/>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271"/>
      <c r="AE19" s="271"/>
      <c r="AF19" s="271"/>
      <c r="AG19" s="271"/>
      <c r="AH19" s="271"/>
      <c r="AI19" s="271"/>
      <c r="AJ19" s="271"/>
      <c r="AK19" s="271" t="s">
        <v>509</v>
      </c>
      <c r="AL19" s="271"/>
      <c r="AM19" s="271"/>
      <c r="AN19" s="271"/>
      <c r="AO19" s="271"/>
      <c r="AP19" s="271"/>
      <c r="AQ19" s="271"/>
      <c r="AR19" s="271"/>
    </row>
    <row r="20" spans="1:46" x14ac:dyDescent="0.15">
      <c r="A20" s="275"/>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1"/>
      <c r="AD20" s="271"/>
      <c r="AE20" s="271"/>
      <c r="AF20" s="271"/>
      <c r="AG20" s="271"/>
      <c r="AH20" s="271"/>
      <c r="AI20" s="271"/>
      <c r="AJ20" s="271"/>
      <c r="AK20" s="297"/>
      <c r="AL20" s="298"/>
      <c r="AM20" s="298"/>
      <c r="AN20" s="299"/>
      <c r="AO20" s="300" t="s">
        <v>510</v>
      </c>
      <c r="AP20" s="301" t="s">
        <v>511</v>
      </c>
      <c r="AQ20" s="302" t="s">
        <v>512</v>
      </c>
      <c r="AR20" s="303"/>
    </row>
    <row r="21" spans="1:46" s="309" customFormat="1" x14ac:dyDescent="0.15">
      <c r="A21" s="304"/>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1204" t="s">
        <v>513</v>
      </c>
      <c r="AL21" s="1205"/>
      <c r="AM21" s="1205"/>
      <c r="AN21" s="1206"/>
      <c r="AO21" s="305">
        <v>46.13</v>
      </c>
      <c r="AP21" s="306">
        <v>24.83</v>
      </c>
      <c r="AQ21" s="307">
        <v>21.3</v>
      </c>
      <c r="AR21" s="276"/>
      <c r="AS21" s="308"/>
      <c r="AT21" s="304"/>
    </row>
    <row r="22" spans="1:46" s="309" customFormat="1" x14ac:dyDescent="0.15">
      <c r="A22" s="304"/>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1204" t="s">
        <v>514</v>
      </c>
      <c r="AL22" s="1205"/>
      <c r="AM22" s="1205"/>
      <c r="AN22" s="1206"/>
      <c r="AO22" s="310">
        <v>93.2</v>
      </c>
      <c r="AP22" s="311">
        <v>94</v>
      </c>
      <c r="AQ22" s="312">
        <v>-0.8</v>
      </c>
      <c r="AR22" s="296"/>
      <c r="AS22" s="308"/>
      <c r="AT22" s="304"/>
    </row>
    <row r="23" spans="1:46" s="309" customFormat="1" x14ac:dyDescent="0.15">
      <c r="A23" s="304"/>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96"/>
      <c r="AQ23" s="296"/>
      <c r="AR23" s="296"/>
      <c r="AS23" s="308"/>
      <c r="AT23" s="304"/>
    </row>
    <row r="24" spans="1:46" s="309" customFormat="1" x14ac:dyDescent="0.15">
      <c r="A24" s="304"/>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96"/>
      <c r="AQ24" s="296"/>
      <c r="AR24" s="296"/>
      <c r="AS24" s="308"/>
      <c r="AT24" s="304"/>
    </row>
    <row r="25" spans="1:46" s="309" customFormat="1" x14ac:dyDescent="0.15">
      <c r="A25" s="313"/>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5"/>
      <c r="AQ25" s="315"/>
      <c r="AR25" s="315"/>
      <c r="AS25" s="316"/>
      <c r="AT25" s="304"/>
    </row>
    <row r="26" spans="1:46" s="309" customFormat="1" x14ac:dyDescent="0.15">
      <c r="A26" s="276" t="s">
        <v>515</v>
      </c>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96"/>
      <c r="AQ26" s="296"/>
      <c r="AR26" s="296"/>
      <c r="AS26" s="276"/>
      <c r="AT26" s="276"/>
    </row>
    <row r="27" spans="1:46" x14ac:dyDescent="0.15">
      <c r="A27" s="317" t="s">
        <v>516</v>
      </c>
      <c r="AO27" s="271"/>
      <c r="AP27" s="271"/>
      <c r="AQ27" s="271"/>
      <c r="AR27" s="271"/>
      <c r="AS27" s="271"/>
      <c r="AT27" s="271"/>
    </row>
    <row r="28" spans="1:46" ht="17.25" x14ac:dyDescent="0.15">
      <c r="A28" s="272" t="s">
        <v>517</v>
      </c>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3"/>
      <c r="AN28" s="273"/>
      <c r="AO28" s="273"/>
      <c r="AP28" s="273"/>
      <c r="AQ28" s="273"/>
      <c r="AR28" s="273"/>
      <c r="AS28" s="318"/>
    </row>
    <row r="29" spans="1:46" x14ac:dyDescent="0.15">
      <c r="A29" s="275"/>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6" t="s">
        <v>518</v>
      </c>
      <c r="AL29" s="276"/>
      <c r="AM29" s="276"/>
      <c r="AN29" s="276"/>
      <c r="AO29" s="271"/>
      <c r="AP29" s="271"/>
      <c r="AQ29" s="271"/>
      <c r="AR29" s="271"/>
      <c r="AS29" s="319"/>
    </row>
    <row r="30" spans="1:46" x14ac:dyDescent="0.15">
      <c r="A30" s="275"/>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8"/>
      <c r="AL30" s="279"/>
      <c r="AM30" s="279"/>
      <c r="AN30" s="280"/>
      <c r="AO30" s="1193" t="s">
        <v>495</v>
      </c>
      <c r="AP30" s="281"/>
      <c r="AQ30" s="282" t="s">
        <v>496</v>
      </c>
      <c r="AR30" s="283"/>
    </row>
    <row r="31" spans="1:46" x14ac:dyDescent="0.15">
      <c r="A31" s="275"/>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271"/>
      <c r="AE31" s="271"/>
      <c r="AF31" s="271"/>
      <c r="AG31" s="271"/>
      <c r="AH31" s="271"/>
      <c r="AI31" s="271"/>
      <c r="AJ31" s="271"/>
      <c r="AK31" s="284"/>
      <c r="AL31" s="285"/>
      <c r="AM31" s="285"/>
      <c r="AN31" s="286"/>
      <c r="AO31" s="1194"/>
      <c r="AP31" s="287" t="s">
        <v>497</v>
      </c>
      <c r="AQ31" s="288" t="s">
        <v>498</v>
      </c>
      <c r="AR31" s="289" t="s">
        <v>499</v>
      </c>
    </row>
    <row r="32" spans="1:46" ht="27" customHeight="1" x14ac:dyDescent="0.15">
      <c r="A32" s="275"/>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1195" t="s">
        <v>519</v>
      </c>
      <c r="AL32" s="1196"/>
      <c r="AM32" s="1196"/>
      <c r="AN32" s="1197"/>
      <c r="AO32" s="320">
        <v>100874</v>
      </c>
      <c r="AP32" s="320">
        <v>136871</v>
      </c>
      <c r="AQ32" s="321">
        <v>153879</v>
      </c>
      <c r="AR32" s="322">
        <v>-11.1</v>
      </c>
    </row>
    <row r="33" spans="1:46" ht="13.5" customHeight="1" x14ac:dyDescent="0.15">
      <c r="A33" s="275"/>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c r="AI33" s="271"/>
      <c r="AJ33" s="271"/>
      <c r="AK33" s="1195" t="s">
        <v>520</v>
      </c>
      <c r="AL33" s="1196"/>
      <c r="AM33" s="1196"/>
      <c r="AN33" s="1197"/>
      <c r="AO33" s="320" t="s">
        <v>504</v>
      </c>
      <c r="AP33" s="320" t="s">
        <v>504</v>
      </c>
      <c r="AQ33" s="321" t="s">
        <v>504</v>
      </c>
      <c r="AR33" s="322" t="s">
        <v>504</v>
      </c>
    </row>
    <row r="34" spans="1:46" ht="27" customHeight="1" x14ac:dyDescent="0.15">
      <c r="A34" s="275"/>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1195" t="s">
        <v>521</v>
      </c>
      <c r="AL34" s="1196"/>
      <c r="AM34" s="1196"/>
      <c r="AN34" s="1197"/>
      <c r="AO34" s="320" t="s">
        <v>504</v>
      </c>
      <c r="AP34" s="320" t="s">
        <v>504</v>
      </c>
      <c r="AQ34" s="321" t="s">
        <v>504</v>
      </c>
      <c r="AR34" s="322" t="s">
        <v>504</v>
      </c>
    </row>
    <row r="35" spans="1:46" ht="27" customHeight="1" x14ac:dyDescent="0.15">
      <c r="A35" s="275"/>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1195" t="s">
        <v>522</v>
      </c>
      <c r="AL35" s="1196"/>
      <c r="AM35" s="1196"/>
      <c r="AN35" s="1197"/>
      <c r="AO35" s="320">
        <v>10687</v>
      </c>
      <c r="AP35" s="320">
        <v>14501</v>
      </c>
      <c r="AQ35" s="321">
        <v>28293</v>
      </c>
      <c r="AR35" s="322">
        <v>-48.7</v>
      </c>
    </row>
    <row r="36" spans="1:46" ht="27" customHeight="1" x14ac:dyDescent="0.15">
      <c r="A36" s="275"/>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271"/>
      <c r="AE36" s="271"/>
      <c r="AF36" s="271"/>
      <c r="AG36" s="271"/>
      <c r="AH36" s="271"/>
      <c r="AI36" s="271"/>
      <c r="AJ36" s="271"/>
      <c r="AK36" s="1195" t="s">
        <v>523</v>
      </c>
      <c r="AL36" s="1196"/>
      <c r="AM36" s="1196"/>
      <c r="AN36" s="1197"/>
      <c r="AO36" s="320">
        <v>18028</v>
      </c>
      <c r="AP36" s="320">
        <v>24461</v>
      </c>
      <c r="AQ36" s="321">
        <v>5342</v>
      </c>
      <c r="AR36" s="322">
        <v>357.9</v>
      </c>
    </row>
    <row r="37" spans="1:46" ht="13.5" customHeight="1" x14ac:dyDescent="0.15">
      <c r="A37" s="275"/>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271"/>
      <c r="AE37" s="271"/>
      <c r="AF37" s="271"/>
      <c r="AG37" s="271"/>
      <c r="AH37" s="271"/>
      <c r="AI37" s="271"/>
      <c r="AJ37" s="271"/>
      <c r="AK37" s="1195" t="s">
        <v>524</v>
      </c>
      <c r="AL37" s="1196"/>
      <c r="AM37" s="1196"/>
      <c r="AN37" s="1197"/>
      <c r="AO37" s="320" t="s">
        <v>504</v>
      </c>
      <c r="AP37" s="320" t="s">
        <v>504</v>
      </c>
      <c r="AQ37" s="321">
        <v>1875</v>
      </c>
      <c r="AR37" s="322" t="s">
        <v>504</v>
      </c>
    </row>
    <row r="38" spans="1:46" ht="27" customHeight="1" x14ac:dyDescent="0.15">
      <c r="A38" s="275"/>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1198" t="s">
        <v>525</v>
      </c>
      <c r="AL38" s="1199"/>
      <c r="AM38" s="1199"/>
      <c r="AN38" s="1200"/>
      <c r="AO38" s="323">
        <v>1</v>
      </c>
      <c r="AP38" s="323">
        <v>1</v>
      </c>
      <c r="AQ38" s="324">
        <v>54</v>
      </c>
      <c r="AR38" s="312">
        <v>-98.1</v>
      </c>
      <c r="AS38" s="319"/>
    </row>
    <row r="39" spans="1:46" x14ac:dyDescent="0.15">
      <c r="A39" s="275"/>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271"/>
      <c r="AE39" s="271"/>
      <c r="AF39" s="271"/>
      <c r="AG39" s="271"/>
      <c r="AH39" s="271"/>
      <c r="AI39" s="271"/>
      <c r="AJ39" s="271"/>
      <c r="AK39" s="1198" t="s">
        <v>526</v>
      </c>
      <c r="AL39" s="1199"/>
      <c r="AM39" s="1199"/>
      <c r="AN39" s="1200"/>
      <c r="AO39" s="320">
        <v>-2485</v>
      </c>
      <c r="AP39" s="320">
        <v>-3372</v>
      </c>
      <c r="AQ39" s="321">
        <v>-7130</v>
      </c>
      <c r="AR39" s="322">
        <v>-52.7</v>
      </c>
      <c r="AS39" s="319"/>
    </row>
    <row r="40" spans="1:46" ht="27" customHeight="1" x14ac:dyDescent="0.15">
      <c r="A40" s="275"/>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1195" t="s">
        <v>527</v>
      </c>
      <c r="AL40" s="1196"/>
      <c r="AM40" s="1196"/>
      <c r="AN40" s="1197"/>
      <c r="AO40" s="320">
        <v>-99301</v>
      </c>
      <c r="AP40" s="320">
        <v>-134737</v>
      </c>
      <c r="AQ40" s="321">
        <v>-136382</v>
      </c>
      <c r="AR40" s="322">
        <v>-1.2</v>
      </c>
      <c r="AS40" s="319"/>
    </row>
    <row r="41" spans="1:46" x14ac:dyDescent="0.15">
      <c r="A41" s="275"/>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1201" t="s">
        <v>299</v>
      </c>
      <c r="AL41" s="1202"/>
      <c r="AM41" s="1202"/>
      <c r="AN41" s="1203"/>
      <c r="AO41" s="320">
        <v>27804</v>
      </c>
      <c r="AP41" s="320">
        <v>37726</v>
      </c>
      <c r="AQ41" s="321">
        <v>45930</v>
      </c>
      <c r="AR41" s="322">
        <v>-17.899999999999999</v>
      </c>
      <c r="AS41" s="319"/>
    </row>
    <row r="42" spans="1:46" x14ac:dyDescent="0.15">
      <c r="A42" s="275"/>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271"/>
      <c r="AE42" s="271"/>
      <c r="AF42" s="271"/>
      <c r="AG42" s="271"/>
      <c r="AH42" s="271"/>
      <c r="AI42" s="271"/>
      <c r="AJ42" s="271"/>
      <c r="AK42" s="325" t="s">
        <v>528</v>
      </c>
      <c r="AL42" s="271"/>
      <c r="AM42" s="271"/>
      <c r="AN42" s="271"/>
      <c r="AO42" s="271"/>
      <c r="AP42" s="271"/>
      <c r="AQ42" s="296"/>
      <c r="AR42" s="296"/>
      <c r="AS42" s="319"/>
    </row>
    <row r="43" spans="1:46" x14ac:dyDescent="0.15">
      <c r="A43" s="275"/>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326"/>
      <c r="AQ43" s="296"/>
      <c r="AR43" s="271"/>
      <c r="AS43" s="319"/>
    </row>
    <row r="44" spans="1:46" x14ac:dyDescent="0.15">
      <c r="A44" s="275"/>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71"/>
      <c r="AG44" s="271"/>
      <c r="AH44" s="271"/>
      <c r="AI44" s="271"/>
      <c r="AJ44" s="271"/>
      <c r="AK44" s="271"/>
      <c r="AL44" s="271"/>
      <c r="AM44" s="271"/>
      <c r="AN44" s="271"/>
      <c r="AO44" s="271"/>
      <c r="AP44" s="271"/>
      <c r="AQ44" s="296"/>
      <c r="AR44" s="271"/>
    </row>
    <row r="45" spans="1:46" x14ac:dyDescent="0.15">
      <c r="A45" s="273"/>
      <c r="B45" s="273"/>
      <c r="C45" s="273"/>
      <c r="D45" s="273"/>
      <c r="E45" s="273"/>
      <c r="F45" s="273"/>
      <c r="G45" s="273"/>
      <c r="H45" s="273"/>
      <c r="I45" s="273"/>
      <c r="J45" s="273"/>
      <c r="K45" s="273"/>
      <c r="L45" s="273"/>
      <c r="M45" s="273"/>
      <c r="N45" s="273"/>
      <c r="O45" s="273"/>
      <c r="P45" s="273"/>
      <c r="Q45" s="273"/>
      <c r="R45" s="273"/>
      <c r="S45" s="273"/>
      <c r="T45" s="273"/>
      <c r="U45" s="273"/>
      <c r="V45" s="273"/>
      <c r="W45" s="273"/>
      <c r="X45" s="273"/>
      <c r="Y45" s="273"/>
      <c r="Z45" s="273"/>
      <c r="AA45" s="273"/>
      <c r="AB45" s="273"/>
      <c r="AC45" s="273"/>
      <c r="AD45" s="273"/>
      <c r="AE45" s="273"/>
      <c r="AF45" s="273"/>
      <c r="AG45" s="273"/>
      <c r="AH45" s="273"/>
      <c r="AI45" s="273"/>
      <c r="AJ45" s="273"/>
      <c r="AK45" s="273"/>
      <c r="AL45" s="273"/>
      <c r="AM45" s="273"/>
      <c r="AN45" s="273"/>
      <c r="AO45" s="273"/>
      <c r="AP45" s="273"/>
      <c r="AQ45" s="327"/>
      <c r="AR45" s="273"/>
      <c r="AS45" s="273"/>
      <c r="AT45" s="271"/>
    </row>
    <row r="46" spans="1:46" x14ac:dyDescent="0.15">
      <c r="A46" s="328"/>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c r="AH46" s="328"/>
      <c r="AI46" s="328"/>
      <c r="AJ46" s="328"/>
      <c r="AK46" s="328"/>
      <c r="AL46" s="328"/>
      <c r="AM46" s="328"/>
      <c r="AN46" s="328"/>
      <c r="AO46" s="328"/>
      <c r="AP46" s="328"/>
      <c r="AQ46" s="328"/>
      <c r="AR46" s="328"/>
      <c r="AS46" s="328"/>
      <c r="AT46" s="271"/>
    </row>
    <row r="47" spans="1:46" ht="17.25" customHeight="1" x14ac:dyDescent="0.15">
      <c r="A47" s="329" t="s">
        <v>529</v>
      </c>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row>
    <row r="48" spans="1:46" x14ac:dyDescent="0.15">
      <c r="A48" s="275"/>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330" t="s">
        <v>530</v>
      </c>
      <c r="AL48" s="330"/>
      <c r="AM48" s="330"/>
      <c r="AN48" s="330"/>
      <c r="AO48" s="330"/>
      <c r="AP48" s="330"/>
      <c r="AQ48" s="331"/>
      <c r="AR48" s="330"/>
    </row>
    <row r="49" spans="1:44" ht="13.5" customHeight="1" x14ac:dyDescent="0.15">
      <c r="A49" s="275"/>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332"/>
      <c r="AL49" s="333"/>
      <c r="AM49" s="1188" t="s">
        <v>495</v>
      </c>
      <c r="AN49" s="1190" t="s">
        <v>531</v>
      </c>
      <c r="AO49" s="1191"/>
      <c r="AP49" s="1191"/>
      <c r="AQ49" s="1191"/>
      <c r="AR49" s="1192"/>
    </row>
    <row r="50" spans="1:44" x14ac:dyDescent="0.15">
      <c r="A50" s="275"/>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c r="AA50" s="271"/>
      <c r="AB50" s="271"/>
      <c r="AC50" s="271"/>
      <c r="AD50" s="271"/>
      <c r="AE50" s="271"/>
      <c r="AF50" s="271"/>
      <c r="AG50" s="271"/>
      <c r="AH50" s="271"/>
      <c r="AI50" s="271"/>
      <c r="AJ50" s="271"/>
      <c r="AK50" s="334"/>
      <c r="AL50" s="335"/>
      <c r="AM50" s="1189"/>
      <c r="AN50" s="336" t="s">
        <v>532</v>
      </c>
      <c r="AO50" s="337" t="s">
        <v>533</v>
      </c>
      <c r="AP50" s="338" t="s">
        <v>534</v>
      </c>
      <c r="AQ50" s="339" t="s">
        <v>535</v>
      </c>
      <c r="AR50" s="340" t="s">
        <v>536</v>
      </c>
    </row>
    <row r="51" spans="1:44" x14ac:dyDescent="0.15">
      <c r="A51" s="275"/>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332" t="s">
        <v>537</v>
      </c>
      <c r="AL51" s="333"/>
      <c r="AM51" s="341">
        <v>127552</v>
      </c>
      <c r="AN51" s="342">
        <v>152940</v>
      </c>
      <c r="AO51" s="343">
        <v>-8.1999999999999993</v>
      </c>
      <c r="AP51" s="344">
        <v>238802</v>
      </c>
      <c r="AQ51" s="345">
        <v>29.1</v>
      </c>
      <c r="AR51" s="346">
        <v>-37.299999999999997</v>
      </c>
    </row>
    <row r="52" spans="1:44" x14ac:dyDescent="0.15">
      <c r="A52" s="275"/>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347"/>
      <c r="AL52" s="348" t="s">
        <v>538</v>
      </c>
      <c r="AM52" s="349">
        <v>68564</v>
      </c>
      <c r="AN52" s="350">
        <v>82211</v>
      </c>
      <c r="AO52" s="351">
        <v>-3.3</v>
      </c>
      <c r="AP52" s="352">
        <v>128562</v>
      </c>
      <c r="AQ52" s="353">
        <v>35.200000000000003</v>
      </c>
      <c r="AR52" s="354">
        <v>-38.5</v>
      </c>
    </row>
    <row r="53" spans="1:44" x14ac:dyDescent="0.15">
      <c r="A53" s="275"/>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71"/>
      <c r="AI53" s="271"/>
      <c r="AJ53" s="271"/>
      <c r="AK53" s="332" t="s">
        <v>539</v>
      </c>
      <c r="AL53" s="333"/>
      <c r="AM53" s="341">
        <v>137326</v>
      </c>
      <c r="AN53" s="342">
        <v>169329</v>
      </c>
      <c r="AO53" s="343">
        <v>10.7</v>
      </c>
      <c r="AP53" s="344">
        <v>288550</v>
      </c>
      <c r="AQ53" s="345">
        <v>20.8</v>
      </c>
      <c r="AR53" s="346">
        <v>-10.1</v>
      </c>
    </row>
    <row r="54" spans="1:44" x14ac:dyDescent="0.15">
      <c r="A54" s="275"/>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347"/>
      <c r="AL54" s="348" t="s">
        <v>538</v>
      </c>
      <c r="AM54" s="349">
        <v>74023</v>
      </c>
      <c r="AN54" s="350">
        <v>91274</v>
      </c>
      <c r="AO54" s="351">
        <v>11</v>
      </c>
      <c r="AP54" s="352">
        <v>141525</v>
      </c>
      <c r="AQ54" s="353">
        <v>10.1</v>
      </c>
      <c r="AR54" s="354">
        <v>0.9</v>
      </c>
    </row>
    <row r="55" spans="1:44" x14ac:dyDescent="0.15">
      <c r="A55" s="275"/>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332" t="s">
        <v>540</v>
      </c>
      <c r="AL55" s="333"/>
      <c r="AM55" s="341">
        <v>151573</v>
      </c>
      <c r="AN55" s="342">
        <v>195831</v>
      </c>
      <c r="AO55" s="343">
        <v>15.7</v>
      </c>
      <c r="AP55" s="344">
        <v>287914</v>
      </c>
      <c r="AQ55" s="345">
        <v>-0.2</v>
      </c>
      <c r="AR55" s="346">
        <v>15.9</v>
      </c>
    </row>
    <row r="56" spans="1:44" x14ac:dyDescent="0.15">
      <c r="A56" s="275"/>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347"/>
      <c r="AL56" s="348" t="s">
        <v>538</v>
      </c>
      <c r="AM56" s="349">
        <v>59806</v>
      </c>
      <c r="AN56" s="350">
        <v>77269</v>
      </c>
      <c r="AO56" s="351">
        <v>-15.3</v>
      </c>
      <c r="AP56" s="352">
        <v>146531</v>
      </c>
      <c r="AQ56" s="353">
        <v>3.5</v>
      </c>
      <c r="AR56" s="354">
        <v>-18.8</v>
      </c>
    </row>
    <row r="57" spans="1:44" x14ac:dyDescent="0.15">
      <c r="A57" s="275"/>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271"/>
      <c r="AG57" s="271"/>
      <c r="AH57" s="271"/>
      <c r="AI57" s="271"/>
      <c r="AJ57" s="271"/>
      <c r="AK57" s="332" t="s">
        <v>541</v>
      </c>
      <c r="AL57" s="333"/>
      <c r="AM57" s="341">
        <v>218119</v>
      </c>
      <c r="AN57" s="342">
        <v>292385</v>
      </c>
      <c r="AO57" s="343">
        <v>49.3</v>
      </c>
      <c r="AP57" s="344">
        <v>310300</v>
      </c>
      <c r="AQ57" s="345">
        <v>7.8</v>
      </c>
      <c r="AR57" s="346">
        <v>41.5</v>
      </c>
    </row>
    <row r="58" spans="1:44" x14ac:dyDescent="0.15">
      <c r="A58" s="275"/>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347"/>
      <c r="AL58" s="348" t="s">
        <v>538</v>
      </c>
      <c r="AM58" s="349">
        <v>61513</v>
      </c>
      <c r="AN58" s="350">
        <v>82457</v>
      </c>
      <c r="AO58" s="351">
        <v>6.7</v>
      </c>
      <c r="AP58" s="352">
        <v>157576</v>
      </c>
      <c r="AQ58" s="353">
        <v>7.5</v>
      </c>
      <c r="AR58" s="354">
        <v>-0.8</v>
      </c>
    </row>
    <row r="59" spans="1:44" x14ac:dyDescent="0.15">
      <c r="A59" s="275"/>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332" t="s">
        <v>542</v>
      </c>
      <c r="AL59" s="333"/>
      <c r="AM59" s="341">
        <v>260114</v>
      </c>
      <c r="AN59" s="342">
        <v>352936</v>
      </c>
      <c r="AO59" s="343">
        <v>20.7</v>
      </c>
      <c r="AP59" s="344">
        <v>317319</v>
      </c>
      <c r="AQ59" s="345">
        <v>2.2999999999999998</v>
      </c>
      <c r="AR59" s="346">
        <v>18.399999999999999</v>
      </c>
    </row>
    <row r="60" spans="1:44" x14ac:dyDescent="0.15">
      <c r="A60" s="275"/>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347"/>
      <c r="AL60" s="348" t="s">
        <v>538</v>
      </c>
      <c r="AM60" s="349">
        <v>148396</v>
      </c>
      <c r="AN60" s="350">
        <v>201351</v>
      </c>
      <c r="AO60" s="351">
        <v>144.19999999999999</v>
      </c>
      <c r="AP60" s="352">
        <v>164214</v>
      </c>
      <c r="AQ60" s="353">
        <v>4.2</v>
      </c>
      <c r="AR60" s="354">
        <v>140</v>
      </c>
    </row>
    <row r="61" spans="1:44" x14ac:dyDescent="0.15">
      <c r="A61" s="275"/>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332" t="s">
        <v>543</v>
      </c>
      <c r="AL61" s="355"/>
      <c r="AM61" s="356">
        <v>178937</v>
      </c>
      <c r="AN61" s="357">
        <v>232684</v>
      </c>
      <c r="AO61" s="358">
        <v>17.600000000000001</v>
      </c>
      <c r="AP61" s="359">
        <v>288577</v>
      </c>
      <c r="AQ61" s="360">
        <v>12</v>
      </c>
      <c r="AR61" s="346">
        <v>5.6</v>
      </c>
    </row>
    <row r="62" spans="1:44" x14ac:dyDescent="0.15">
      <c r="A62" s="275"/>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347"/>
      <c r="AL62" s="348" t="s">
        <v>538</v>
      </c>
      <c r="AM62" s="349">
        <v>82460</v>
      </c>
      <c r="AN62" s="350">
        <v>106912</v>
      </c>
      <c r="AO62" s="351">
        <v>28.7</v>
      </c>
      <c r="AP62" s="352">
        <v>147682</v>
      </c>
      <c r="AQ62" s="353">
        <v>12.1</v>
      </c>
      <c r="AR62" s="354">
        <v>16.600000000000001</v>
      </c>
    </row>
    <row r="63" spans="1:44" x14ac:dyDescent="0.15">
      <c r="A63" s="275"/>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row>
    <row r="64" spans="1:44" x14ac:dyDescent="0.15">
      <c r="A64" s="275"/>
      <c r="B64" s="271"/>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c r="AP64" s="271"/>
      <c r="AQ64" s="271"/>
      <c r="AR64" s="271"/>
    </row>
    <row r="65" spans="1:46" x14ac:dyDescent="0.15">
      <c r="A65" s="275"/>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1"/>
      <c r="AF65" s="271"/>
      <c r="AG65" s="271"/>
      <c r="AH65" s="271"/>
      <c r="AI65" s="271"/>
      <c r="AJ65" s="271"/>
      <c r="AK65" s="271"/>
      <c r="AL65" s="271"/>
      <c r="AM65" s="271"/>
      <c r="AN65" s="271"/>
      <c r="AO65" s="271"/>
      <c r="AP65" s="271"/>
      <c r="AQ65" s="271"/>
      <c r="AR65" s="271"/>
    </row>
    <row r="66" spans="1:46" x14ac:dyDescent="0.15">
      <c r="A66" s="361"/>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328"/>
      <c r="AM66" s="328"/>
      <c r="AN66" s="328"/>
      <c r="AO66" s="328"/>
      <c r="AP66" s="328"/>
      <c r="AQ66" s="328"/>
      <c r="AR66" s="328"/>
      <c r="AS66" s="362"/>
    </row>
    <row r="67" spans="1:46" ht="13.5" hidden="1" customHeight="1" x14ac:dyDescent="0.15">
      <c r="AK67" s="271"/>
      <c r="AL67" s="271"/>
      <c r="AM67" s="271"/>
      <c r="AN67" s="271"/>
      <c r="AO67" s="271"/>
      <c r="AP67" s="271"/>
      <c r="AQ67" s="271"/>
      <c r="AR67" s="271"/>
      <c r="AS67" s="271"/>
      <c r="AT67" s="271"/>
    </row>
    <row r="68" spans="1:46" ht="13.5" hidden="1" customHeight="1" x14ac:dyDescent="0.15">
      <c r="AK68" s="271"/>
      <c r="AL68" s="271"/>
      <c r="AM68" s="271"/>
      <c r="AN68" s="271"/>
      <c r="AO68" s="271"/>
      <c r="AP68" s="271"/>
      <c r="AQ68" s="271"/>
      <c r="AR68" s="271"/>
    </row>
    <row r="69" spans="1:46" ht="13.5" hidden="1" customHeight="1" x14ac:dyDescent="0.15">
      <c r="AK69" s="271"/>
      <c r="AL69" s="271"/>
      <c r="AM69" s="271"/>
      <c r="AN69" s="271"/>
      <c r="AO69" s="271"/>
      <c r="AP69" s="271"/>
      <c r="AQ69" s="271"/>
      <c r="AR69" s="271"/>
    </row>
    <row r="70" spans="1:46" hidden="1" x14ac:dyDescent="0.15">
      <c r="AK70" s="271"/>
      <c r="AL70" s="271"/>
      <c r="AM70" s="271"/>
      <c r="AN70" s="271"/>
      <c r="AO70" s="271"/>
      <c r="AP70" s="271"/>
      <c r="AQ70" s="271"/>
      <c r="AR70" s="271"/>
    </row>
    <row r="71" spans="1:46" hidden="1" x14ac:dyDescent="0.15">
      <c r="AK71" s="271"/>
      <c r="AL71" s="271"/>
      <c r="AM71" s="271"/>
      <c r="AN71" s="271"/>
      <c r="AO71" s="271"/>
      <c r="AP71" s="271"/>
      <c r="AQ71" s="271"/>
      <c r="AR71" s="271"/>
    </row>
    <row r="72" spans="1:46" hidden="1" x14ac:dyDescent="0.15">
      <c r="AK72" s="271"/>
      <c r="AL72" s="271"/>
      <c r="AM72" s="271"/>
      <c r="AN72" s="271"/>
      <c r="AO72" s="271"/>
      <c r="AP72" s="271"/>
      <c r="AQ72" s="271"/>
      <c r="AR72" s="271"/>
    </row>
    <row r="73" spans="1:46" hidden="1" x14ac:dyDescent="0.15">
      <c r="AK73" s="271"/>
      <c r="AL73" s="271"/>
      <c r="AM73" s="271"/>
      <c r="AN73" s="271"/>
      <c r="AO73" s="271"/>
      <c r="AP73" s="271"/>
      <c r="AQ73" s="271"/>
      <c r="AR73" s="271"/>
    </row>
    <row r="74" spans="1:46" hidden="1" x14ac:dyDescent="0.15"/>
  </sheetData>
  <sheetProtection algorithmName="SHA-512" hashValue="4ReTxI3+NkC946Tr/TIo/7lbHWtd36pZzwc8QZMm4ZH65zG639QQ8reufAGasQXjhpWaG5R9BJBTlxXV/PzZxg==" saltValue="elxrm4yj6dczSxWfF6Cy4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69" customWidth="1"/>
    <col min="126" max="16384" width="9" style="268" hidden="1"/>
  </cols>
  <sheetData>
    <row r="1" spans="2:125" ht="13.5" customHeight="1" x14ac:dyDescent="0.15">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2:125" x14ac:dyDescent="0.15">
      <c r="B2" s="268"/>
      <c r="DG2" s="268"/>
    </row>
    <row r="3" spans="2:125" x14ac:dyDescent="0.15">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H3" s="268"/>
      <c r="DI3" s="268"/>
      <c r="DJ3" s="268"/>
      <c r="DK3" s="268"/>
      <c r="DL3" s="268"/>
      <c r="DM3" s="268"/>
      <c r="DN3" s="268"/>
      <c r="DO3" s="268"/>
      <c r="DP3" s="268"/>
      <c r="DQ3" s="268"/>
      <c r="DR3" s="268"/>
      <c r="DS3" s="268"/>
      <c r="DT3" s="268"/>
      <c r="DU3" s="268"/>
    </row>
    <row r="4" spans="2:125" x14ac:dyDescent="0.15"/>
    <row r="5" spans="2:125" x14ac:dyDescent="0.15"/>
    <row r="6" spans="2:125" x14ac:dyDescent="0.15"/>
    <row r="7" spans="2:125" x14ac:dyDescent="0.15"/>
    <row r="8" spans="2:125" x14ac:dyDescent="0.15"/>
    <row r="9" spans="2:125" x14ac:dyDescent="0.15">
      <c r="DU9" s="26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8"/>
    </row>
    <row r="18" spans="125:125" x14ac:dyDescent="0.15"/>
    <row r="19" spans="125:125" x14ac:dyDescent="0.15"/>
    <row r="20" spans="125:125" x14ac:dyDescent="0.15">
      <c r="DU20" s="268"/>
    </row>
    <row r="21" spans="125:125" x14ac:dyDescent="0.15">
      <c r="DU21" s="26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8"/>
    </row>
    <row r="29" spans="125:125" x14ac:dyDescent="0.15"/>
    <row r="30" spans="125:125" x14ac:dyDescent="0.15"/>
    <row r="31" spans="125:125" x14ac:dyDescent="0.15"/>
    <row r="32" spans="125:125" x14ac:dyDescent="0.15"/>
    <row r="33" spans="2:125" x14ac:dyDescent="0.15">
      <c r="B33" s="268"/>
      <c r="G33" s="268"/>
      <c r="I33" s="268"/>
    </row>
    <row r="34" spans="2:125" x14ac:dyDescent="0.15">
      <c r="C34" s="268"/>
      <c r="P34" s="268"/>
      <c r="DE34" s="268"/>
      <c r="DH34" s="268"/>
    </row>
    <row r="35" spans="2:125" x14ac:dyDescent="0.15">
      <c r="D35" s="268"/>
      <c r="E35" s="268"/>
      <c r="DG35" s="268"/>
      <c r="DJ35" s="268"/>
      <c r="DP35" s="268"/>
      <c r="DQ35" s="268"/>
      <c r="DR35" s="268"/>
      <c r="DS35" s="268"/>
      <c r="DT35" s="268"/>
      <c r="DU35" s="268"/>
    </row>
    <row r="36" spans="2:125" x14ac:dyDescent="0.15">
      <c r="F36" s="268"/>
      <c r="H36" s="268"/>
      <c r="J36" s="268"/>
      <c r="K36" s="268"/>
      <c r="L36" s="268"/>
      <c r="M36" s="268"/>
      <c r="N36" s="268"/>
      <c r="O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8"/>
      <c r="AY36" s="268"/>
      <c r="AZ36" s="268"/>
      <c r="BA36" s="268"/>
      <c r="BB36" s="268"/>
      <c r="BC36" s="268"/>
      <c r="BD36" s="268"/>
      <c r="BE36" s="268"/>
      <c r="BF36" s="268"/>
      <c r="BG36" s="268"/>
      <c r="BH36" s="268"/>
      <c r="BI36" s="268"/>
      <c r="BJ36" s="268"/>
      <c r="BK36" s="268"/>
      <c r="BL36" s="268"/>
      <c r="BM36" s="268"/>
      <c r="BN36" s="268"/>
      <c r="BO36" s="268"/>
      <c r="BP36" s="268"/>
      <c r="BQ36" s="268"/>
      <c r="BR36" s="268"/>
      <c r="BS36" s="268"/>
      <c r="BT36" s="268"/>
      <c r="BU36" s="268"/>
      <c r="BV36" s="268"/>
      <c r="BW36" s="268"/>
      <c r="BX36" s="268"/>
      <c r="BY36" s="268"/>
      <c r="BZ36" s="268"/>
      <c r="CA36" s="268"/>
      <c r="CB36" s="268"/>
      <c r="CC36" s="268"/>
      <c r="CD36" s="268"/>
      <c r="CE36" s="268"/>
      <c r="CF36" s="268"/>
      <c r="CG36" s="268"/>
      <c r="CH36" s="268"/>
      <c r="CI36" s="268"/>
      <c r="CJ36" s="268"/>
      <c r="CK36" s="268"/>
      <c r="CL36" s="268"/>
      <c r="CM36" s="268"/>
      <c r="CN36" s="268"/>
      <c r="CO36" s="268"/>
      <c r="CP36" s="268"/>
      <c r="CQ36" s="268"/>
      <c r="CR36" s="268"/>
      <c r="CS36" s="268"/>
      <c r="CT36" s="268"/>
      <c r="CU36" s="268"/>
      <c r="CV36" s="268"/>
      <c r="CW36" s="268"/>
      <c r="CX36" s="268"/>
      <c r="CY36" s="268"/>
      <c r="CZ36" s="268"/>
      <c r="DA36" s="268"/>
      <c r="DB36" s="268"/>
      <c r="DC36" s="268"/>
      <c r="DD36" s="268"/>
      <c r="DF36" s="268"/>
      <c r="DI36" s="268"/>
      <c r="DK36" s="268"/>
      <c r="DL36" s="268"/>
      <c r="DM36" s="268"/>
      <c r="DN36" s="268"/>
      <c r="DO36" s="268"/>
      <c r="DP36" s="268"/>
      <c r="DQ36" s="268"/>
      <c r="DR36" s="268"/>
      <c r="DS36" s="268"/>
      <c r="DT36" s="268"/>
      <c r="DU36" s="268"/>
    </row>
    <row r="37" spans="2:125" x14ac:dyDescent="0.15">
      <c r="DU37" s="268"/>
    </row>
    <row r="38" spans="2:125" x14ac:dyDescent="0.15">
      <c r="DT38" s="268"/>
      <c r="DU38" s="268"/>
    </row>
    <row r="39" spans="2:125" x14ac:dyDescent="0.15"/>
    <row r="40" spans="2:125" x14ac:dyDescent="0.15">
      <c r="DH40" s="268"/>
    </row>
    <row r="41" spans="2:125" x14ac:dyDescent="0.15">
      <c r="DE41" s="268"/>
    </row>
    <row r="42" spans="2:125" x14ac:dyDescent="0.15">
      <c r="DG42" s="268"/>
      <c r="DJ42" s="268"/>
    </row>
    <row r="43" spans="2:125" x14ac:dyDescent="0.15">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8"/>
      <c r="AY43" s="268"/>
      <c r="AZ43" s="268"/>
      <c r="BA43" s="268"/>
      <c r="BB43" s="268"/>
      <c r="BC43" s="268"/>
      <c r="BD43" s="268"/>
      <c r="BE43" s="268"/>
      <c r="BF43" s="268"/>
      <c r="BG43" s="268"/>
      <c r="BH43" s="268"/>
      <c r="BI43" s="268"/>
      <c r="BJ43" s="268"/>
      <c r="BK43" s="268"/>
      <c r="BL43" s="268"/>
      <c r="BM43" s="268"/>
      <c r="BN43" s="268"/>
      <c r="BO43" s="268"/>
      <c r="BP43" s="268"/>
      <c r="BQ43" s="268"/>
      <c r="BR43" s="268"/>
      <c r="BS43" s="268"/>
      <c r="BT43" s="268"/>
      <c r="BU43" s="268"/>
      <c r="BV43" s="268"/>
      <c r="BW43" s="268"/>
      <c r="BX43" s="268"/>
      <c r="BY43" s="268"/>
      <c r="BZ43" s="268"/>
      <c r="CA43" s="268"/>
      <c r="CB43" s="268"/>
      <c r="CC43" s="268"/>
      <c r="CD43" s="268"/>
      <c r="CE43" s="268"/>
      <c r="CF43" s="268"/>
      <c r="CG43" s="268"/>
      <c r="CH43" s="268"/>
      <c r="CI43" s="268"/>
      <c r="CJ43" s="268"/>
      <c r="CK43" s="268"/>
      <c r="CL43" s="268"/>
      <c r="CM43" s="268"/>
      <c r="CN43" s="268"/>
      <c r="CO43" s="268"/>
      <c r="CP43" s="268"/>
      <c r="CQ43" s="268"/>
      <c r="CR43" s="268"/>
      <c r="CS43" s="268"/>
      <c r="CT43" s="268"/>
      <c r="CU43" s="268"/>
      <c r="CV43" s="268"/>
      <c r="CW43" s="268"/>
      <c r="CX43" s="268"/>
      <c r="CY43" s="268"/>
      <c r="CZ43" s="268"/>
      <c r="DA43" s="268"/>
      <c r="DB43" s="268"/>
      <c r="DC43" s="268"/>
      <c r="DD43" s="268"/>
      <c r="DF43" s="268"/>
      <c r="DI43" s="268"/>
      <c r="DK43" s="268"/>
      <c r="DL43" s="268"/>
      <c r="DM43" s="268"/>
      <c r="DN43" s="268"/>
      <c r="DO43" s="268"/>
      <c r="DP43" s="268"/>
      <c r="DQ43" s="268"/>
      <c r="DR43" s="268"/>
      <c r="DS43" s="268"/>
      <c r="DT43" s="268"/>
      <c r="DU43" s="268"/>
    </row>
    <row r="44" spans="2:125" x14ac:dyDescent="0.15">
      <c r="DU44" s="268"/>
    </row>
    <row r="45" spans="2:125" x14ac:dyDescent="0.15"/>
    <row r="46" spans="2:125" x14ac:dyDescent="0.15"/>
    <row r="47" spans="2:125" x14ac:dyDescent="0.15"/>
    <row r="48" spans="2:125" x14ac:dyDescent="0.15">
      <c r="DT48" s="268"/>
      <c r="DU48" s="268"/>
    </row>
    <row r="49" spans="120:125" x14ac:dyDescent="0.15">
      <c r="DU49" s="268"/>
    </row>
    <row r="50" spans="120:125" x14ac:dyDescent="0.15">
      <c r="DU50" s="268"/>
    </row>
    <row r="51" spans="120:125" x14ac:dyDescent="0.15">
      <c r="DP51" s="268"/>
      <c r="DQ51" s="268"/>
      <c r="DR51" s="268"/>
      <c r="DS51" s="268"/>
      <c r="DT51" s="268"/>
      <c r="DU51" s="268"/>
    </row>
    <row r="52" spans="120:125" x14ac:dyDescent="0.15"/>
    <row r="53" spans="120:125" x14ac:dyDescent="0.15"/>
    <row r="54" spans="120:125" x14ac:dyDescent="0.15">
      <c r="DU54" s="268"/>
    </row>
    <row r="55" spans="120:125" x14ac:dyDescent="0.15"/>
    <row r="56" spans="120:125" x14ac:dyDescent="0.15"/>
    <row r="57" spans="120:125" x14ac:dyDescent="0.15"/>
    <row r="58" spans="120:125" x14ac:dyDescent="0.15">
      <c r="DU58" s="268"/>
    </row>
    <row r="59" spans="120:125" x14ac:dyDescent="0.15"/>
    <row r="60" spans="120:125" x14ac:dyDescent="0.15"/>
    <row r="61" spans="120:125" x14ac:dyDescent="0.15"/>
    <row r="62" spans="120:125" x14ac:dyDescent="0.15"/>
    <row r="63" spans="120:125" x14ac:dyDescent="0.15">
      <c r="DU63" s="268"/>
    </row>
    <row r="64" spans="120:125" x14ac:dyDescent="0.15">
      <c r="DT64" s="268"/>
      <c r="DU64" s="268"/>
    </row>
    <row r="65" spans="123:125" x14ac:dyDescent="0.15"/>
    <row r="66" spans="123:125" x14ac:dyDescent="0.15"/>
    <row r="67" spans="123:125" x14ac:dyDescent="0.15"/>
    <row r="68" spans="123:125" x14ac:dyDescent="0.15"/>
    <row r="69" spans="123:125" x14ac:dyDescent="0.15">
      <c r="DS69" s="268"/>
      <c r="DT69" s="268"/>
      <c r="DU69" s="26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8"/>
    </row>
    <row r="83" spans="116:125" x14ac:dyDescent="0.15">
      <c r="DM83" s="268"/>
      <c r="DN83" s="268"/>
      <c r="DO83" s="268"/>
      <c r="DP83" s="268"/>
      <c r="DQ83" s="268"/>
      <c r="DR83" s="268"/>
      <c r="DS83" s="268"/>
      <c r="DT83" s="268"/>
      <c r="DU83" s="268"/>
    </row>
    <row r="84" spans="116:125" x14ac:dyDescent="0.15"/>
    <row r="85" spans="116:125" x14ac:dyDescent="0.15"/>
    <row r="86" spans="116:125" x14ac:dyDescent="0.15"/>
    <row r="87" spans="116:125" x14ac:dyDescent="0.15"/>
    <row r="88" spans="116:125" x14ac:dyDescent="0.15">
      <c r="DU88" s="26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8"/>
      <c r="DT94" s="268"/>
      <c r="DU94" s="268"/>
    </row>
    <row r="95" spans="116:125" ht="13.5" customHeight="1" x14ac:dyDescent="0.15">
      <c r="DU95" s="26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8"/>
    </row>
    <row r="102" spans="124:125" ht="13.5" customHeight="1" x14ac:dyDescent="0.15"/>
    <row r="103" spans="124:125" ht="13.5" customHeight="1" x14ac:dyDescent="0.15"/>
    <row r="104" spans="124:125" ht="13.5" customHeight="1" x14ac:dyDescent="0.15">
      <c r="DT104" s="268"/>
      <c r="DU104" s="26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8"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3XLkxhZK2OopBdwzo138KWReYtiVidIaCjggsBY12cAHD70ExIXQ5t6AzPMkZKV2uPJulHAt7ggDu/AxuMz1w==" saltValue="B3FDW1I9a+1ghglA/dFk1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69" customWidth="1"/>
    <col min="126" max="142" width="0" style="268" hidden="1" customWidth="1"/>
    <col min="143" max="16384" width="9" style="268" hidden="1"/>
  </cols>
  <sheetData>
    <row r="1" spans="1:125" ht="13.5" customHeight="1" x14ac:dyDescent="0.15">
      <c r="A1" s="268"/>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c r="BY1" s="268"/>
      <c r="BZ1" s="268"/>
      <c r="CA1" s="268"/>
      <c r="CB1" s="268"/>
      <c r="CC1" s="268"/>
      <c r="CD1" s="268"/>
      <c r="CE1" s="268"/>
      <c r="CF1" s="268"/>
      <c r="CG1" s="268"/>
      <c r="CH1" s="268"/>
      <c r="CI1" s="268"/>
      <c r="CJ1" s="268"/>
      <c r="CK1" s="268"/>
      <c r="CL1" s="268"/>
      <c r="CM1" s="268"/>
      <c r="CN1" s="268"/>
      <c r="CO1" s="268"/>
      <c r="CP1" s="268"/>
      <c r="CQ1" s="268"/>
      <c r="CR1" s="268"/>
      <c r="CS1" s="268"/>
      <c r="CT1" s="268"/>
      <c r="CU1" s="268"/>
      <c r="CV1" s="268"/>
      <c r="CW1" s="268"/>
      <c r="CX1" s="268"/>
      <c r="CY1" s="268"/>
      <c r="CZ1" s="268"/>
      <c r="DA1" s="268"/>
      <c r="DB1" s="268"/>
      <c r="DC1" s="268"/>
      <c r="DD1" s="268"/>
      <c r="DE1" s="268"/>
      <c r="DF1" s="268"/>
      <c r="DG1" s="268"/>
      <c r="DH1" s="268"/>
      <c r="DI1" s="268"/>
      <c r="DJ1" s="268"/>
      <c r="DK1" s="268"/>
      <c r="DL1" s="268"/>
      <c r="DM1" s="268"/>
      <c r="DN1" s="268"/>
      <c r="DO1" s="268"/>
      <c r="DP1" s="268"/>
      <c r="DQ1" s="268"/>
      <c r="DR1" s="268"/>
      <c r="DS1" s="268"/>
      <c r="DT1" s="268"/>
      <c r="DU1" s="268"/>
    </row>
    <row r="2" spans="1:125" x14ac:dyDescent="0.15">
      <c r="B2" s="268"/>
      <c r="T2" s="268"/>
    </row>
    <row r="3" spans="1:125" x14ac:dyDescent="0.15">
      <c r="C3" s="268"/>
      <c r="D3" s="268"/>
      <c r="E3" s="268"/>
      <c r="F3" s="268"/>
      <c r="G3" s="268"/>
      <c r="H3" s="268"/>
      <c r="I3" s="268"/>
      <c r="J3" s="268"/>
      <c r="K3" s="268"/>
      <c r="L3" s="268"/>
      <c r="M3" s="268"/>
      <c r="N3" s="268"/>
      <c r="O3" s="268"/>
      <c r="P3" s="268"/>
      <c r="Q3" s="268"/>
      <c r="R3" s="268"/>
      <c r="S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268"/>
      <c r="BX3" s="268"/>
      <c r="BY3" s="268"/>
      <c r="BZ3" s="268"/>
      <c r="CA3" s="268"/>
      <c r="CB3" s="268"/>
      <c r="CC3" s="268"/>
      <c r="CD3" s="268"/>
      <c r="CE3" s="268"/>
      <c r="CF3" s="268"/>
      <c r="CG3" s="268"/>
      <c r="CH3" s="268"/>
      <c r="CI3" s="268"/>
      <c r="CJ3" s="268"/>
      <c r="CK3" s="268"/>
      <c r="CL3" s="268"/>
      <c r="CM3" s="268"/>
      <c r="CN3" s="268"/>
      <c r="CO3" s="268"/>
      <c r="CP3" s="268"/>
      <c r="CQ3" s="268"/>
      <c r="CR3" s="268"/>
      <c r="CS3" s="268"/>
      <c r="CT3" s="268"/>
      <c r="CU3" s="268"/>
      <c r="CV3" s="268"/>
      <c r="CW3" s="268"/>
      <c r="CX3" s="268"/>
      <c r="CY3" s="268"/>
      <c r="CZ3" s="268"/>
      <c r="DA3" s="268"/>
      <c r="DB3" s="268"/>
      <c r="DC3" s="268"/>
      <c r="DD3" s="268"/>
      <c r="DE3" s="268"/>
      <c r="DF3" s="268"/>
      <c r="DG3" s="268"/>
      <c r="DH3" s="268"/>
      <c r="DI3" s="268"/>
      <c r="DJ3" s="268"/>
      <c r="DK3" s="268"/>
      <c r="DL3" s="268"/>
      <c r="DM3" s="268"/>
      <c r="DN3" s="268"/>
      <c r="DO3" s="268"/>
      <c r="DP3" s="268"/>
      <c r="DQ3" s="268"/>
      <c r="DR3" s="268"/>
      <c r="DS3" s="268"/>
      <c r="DT3" s="268"/>
      <c r="DU3" s="26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8"/>
      <c r="G33" s="268"/>
      <c r="I33" s="268"/>
    </row>
    <row r="34" spans="2:125" x14ac:dyDescent="0.15">
      <c r="C34" s="268"/>
      <c r="P34" s="268"/>
      <c r="R34" s="268"/>
      <c r="U34" s="268"/>
    </row>
    <row r="35" spans="2:125" x14ac:dyDescent="0.15">
      <c r="D35" s="268"/>
      <c r="E35" s="268"/>
      <c r="T35" s="268"/>
      <c r="W35" s="268"/>
      <c r="X35" s="268"/>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8"/>
      <c r="AY35" s="268"/>
      <c r="AZ35" s="268"/>
      <c r="BA35" s="268"/>
      <c r="BB35" s="268"/>
      <c r="BC35" s="268"/>
      <c r="BD35" s="268"/>
      <c r="BE35" s="268"/>
      <c r="BF35" s="268"/>
      <c r="BG35" s="268"/>
      <c r="BH35" s="268"/>
      <c r="BI35" s="268"/>
      <c r="BJ35" s="268"/>
      <c r="BK35" s="268"/>
      <c r="BL35" s="268"/>
      <c r="BM35" s="268"/>
      <c r="BN35" s="268"/>
      <c r="BO35" s="268"/>
      <c r="BP35" s="268"/>
      <c r="BQ35" s="268"/>
      <c r="BR35" s="268"/>
      <c r="BS35" s="268"/>
      <c r="BT35" s="268"/>
      <c r="BU35" s="268"/>
      <c r="BV35" s="268"/>
      <c r="BW35" s="268"/>
      <c r="BX35" s="268"/>
      <c r="BY35" s="268"/>
      <c r="BZ35" s="268"/>
      <c r="CA35" s="268"/>
      <c r="CB35" s="268"/>
      <c r="CC35" s="268"/>
      <c r="CD35" s="268"/>
      <c r="CE35" s="268"/>
      <c r="CF35" s="268"/>
      <c r="CG35" s="268"/>
      <c r="CH35" s="268"/>
      <c r="CI35" s="268"/>
      <c r="CJ35" s="268"/>
      <c r="CK35" s="268"/>
      <c r="CL35" s="268"/>
      <c r="CM35" s="268"/>
      <c r="CN35" s="268"/>
      <c r="CO35" s="268"/>
      <c r="CP35" s="268"/>
      <c r="CQ35" s="268"/>
      <c r="CR35" s="268"/>
      <c r="CS35" s="268"/>
      <c r="CT35" s="268"/>
      <c r="CU35" s="268"/>
      <c r="CV35" s="268"/>
      <c r="CW35" s="268"/>
      <c r="CX35" s="268"/>
      <c r="CY35" s="268"/>
      <c r="CZ35" s="268"/>
      <c r="DA35" s="268"/>
      <c r="DB35" s="268"/>
      <c r="DC35" s="268"/>
      <c r="DD35" s="268"/>
      <c r="DE35" s="268"/>
      <c r="DF35" s="268"/>
      <c r="DG35" s="268"/>
      <c r="DH35" s="268"/>
      <c r="DI35" s="268"/>
      <c r="DJ35" s="268"/>
      <c r="DK35" s="268"/>
      <c r="DL35" s="268"/>
      <c r="DM35" s="268"/>
      <c r="DN35" s="268"/>
      <c r="DO35" s="268"/>
      <c r="DP35" s="268"/>
      <c r="DQ35" s="268"/>
      <c r="DR35" s="268"/>
      <c r="DS35" s="268"/>
      <c r="DT35" s="268"/>
      <c r="DU35" s="268"/>
    </row>
    <row r="36" spans="2:125" x14ac:dyDescent="0.15">
      <c r="F36" s="268"/>
      <c r="H36" s="268"/>
      <c r="J36" s="268"/>
      <c r="K36" s="268"/>
      <c r="L36" s="268"/>
      <c r="M36" s="268"/>
      <c r="N36" s="268"/>
      <c r="O36" s="268"/>
      <c r="Q36" s="268"/>
      <c r="S36" s="268"/>
      <c r="V36" s="268"/>
    </row>
    <row r="37" spans="2:125" x14ac:dyDescent="0.15"/>
    <row r="38" spans="2:125" x14ac:dyDescent="0.15"/>
    <row r="39" spans="2:125" x14ac:dyDescent="0.15"/>
    <row r="40" spans="2:125" x14ac:dyDescent="0.15">
      <c r="U40" s="268"/>
    </row>
    <row r="41" spans="2:125" x14ac:dyDescent="0.15">
      <c r="R41" s="268"/>
    </row>
    <row r="42" spans="2:125" x14ac:dyDescent="0.15">
      <c r="T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8"/>
      <c r="BW42" s="268"/>
      <c r="BX42" s="268"/>
      <c r="BY42" s="268"/>
      <c r="BZ42" s="268"/>
      <c r="CA42" s="268"/>
      <c r="CB42" s="268"/>
      <c r="CC42" s="268"/>
      <c r="CD42" s="268"/>
      <c r="CE42" s="268"/>
      <c r="CF42" s="268"/>
      <c r="CG42" s="268"/>
      <c r="CH42" s="268"/>
      <c r="CI42" s="268"/>
      <c r="CJ42" s="268"/>
      <c r="CK42" s="268"/>
      <c r="CL42" s="268"/>
      <c r="CM42" s="268"/>
      <c r="CN42" s="268"/>
      <c r="CO42" s="268"/>
      <c r="CP42" s="268"/>
      <c r="CQ42" s="268"/>
      <c r="CR42" s="268"/>
      <c r="CS42" s="268"/>
      <c r="CT42" s="268"/>
      <c r="CU42" s="268"/>
      <c r="CV42" s="268"/>
      <c r="CW42" s="268"/>
      <c r="CX42" s="268"/>
      <c r="CY42" s="268"/>
      <c r="CZ42" s="268"/>
      <c r="DA42" s="268"/>
      <c r="DB42" s="268"/>
      <c r="DC42" s="268"/>
      <c r="DD42" s="268"/>
      <c r="DE42" s="268"/>
      <c r="DF42" s="268"/>
      <c r="DG42" s="268"/>
      <c r="DH42" s="268"/>
      <c r="DI42" s="268"/>
      <c r="DJ42" s="268"/>
      <c r="DK42" s="268"/>
      <c r="DL42" s="268"/>
      <c r="DM42" s="268"/>
      <c r="DN42" s="268"/>
      <c r="DO42" s="268"/>
      <c r="DP42" s="268"/>
      <c r="DQ42" s="268"/>
      <c r="DR42" s="268"/>
      <c r="DS42" s="268"/>
      <c r="DT42" s="268"/>
      <c r="DU42" s="268"/>
    </row>
    <row r="43" spans="2:125" x14ac:dyDescent="0.15">
      <c r="Q43" s="268"/>
      <c r="S43" s="268"/>
      <c r="V43" s="26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rfEMZNAwrqGb/IsaQiPUK87N42iTkaVLe3Xp0L3A4mo2eod1ZRAxyYoPkI+YMGw1Iqzb/i41yJAltqDSMUtBw==" saltValue="qxaZTHQk5sYlYw3fyfprh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3" t="s">
        <v>3</v>
      </c>
      <c r="D47" s="1213"/>
      <c r="E47" s="1214"/>
      <c r="F47" s="11">
        <v>86.27</v>
      </c>
      <c r="G47" s="12">
        <v>88.37</v>
      </c>
      <c r="H47" s="12">
        <v>84.02</v>
      </c>
      <c r="I47" s="12">
        <v>90.02</v>
      </c>
      <c r="J47" s="13">
        <v>98.05</v>
      </c>
    </row>
    <row r="48" spans="2:10" ht="57.75" customHeight="1" x14ac:dyDescent="0.15">
      <c r="B48" s="14"/>
      <c r="C48" s="1215" t="s">
        <v>4</v>
      </c>
      <c r="D48" s="1215"/>
      <c r="E48" s="1216"/>
      <c r="F48" s="15">
        <v>7.29</v>
      </c>
      <c r="G48" s="16">
        <v>7.84</v>
      </c>
      <c r="H48" s="16">
        <v>8.7899999999999991</v>
      </c>
      <c r="I48" s="16">
        <v>10.64</v>
      </c>
      <c r="J48" s="17">
        <v>6.74</v>
      </c>
    </row>
    <row r="49" spans="2:10" ht="57.75" customHeight="1" thickBot="1" x14ac:dyDescent="0.2">
      <c r="B49" s="18"/>
      <c r="C49" s="1217" t="s">
        <v>5</v>
      </c>
      <c r="D49" s="1217"/>
      <c r="E49" s="1218"/>
      <c r="F49" s="19" t="s">
        <v>552</v>
      </c>
      <c r="G49" s="20">
        <v>0.38</v>
      </c>
      <c r="H49" s="20">
        <v>1.35</v>
      </c>
      <c r="I49" s="20">
        <v>2.23</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fJhdcPs10zdqWLSzGAtCR5cGL/gOAR1UVazBpsAYZWcALQIS5Usrhy/apMFlb016n2gI9AB88ROOAlZGrBFag==" saltValue="vrbT0FFzbnB3QkYX6xcv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2019-03-18T04:06:06Z</cp:lastPrinted>
  <dcterms:created xsi:type="dcterms:W3CDTF">2019-02-14T03:59:26Z</dcterms:created>
  <dcterms:modified xsi:type="dcterms:W3CDTF">2019-10-30T08:37:06Z</dcterms:modified>
  <cp:category/>
</cp:coreProperties>
</file>