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_tsuji\AppData\Local\Microsoft\Windows\INetCache\Content.Outlook\ZQGNQNNX\"/>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<sst xmlns="http://schemas.openxmlformats.org/spreadsheetml/2006/main" count="1119" uniqueCount="604">
  <si>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</si>
  <si>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</si>
  <si>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</si>
  <si>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</si>
  <si>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</si>
  <si>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</si>
  <si>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</si>
  <si>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</si>
  <si>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</si>
  <si>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</si>
  <si>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</si>
  <si>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</si>
  <si>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</si>
  <si>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</si>
  <si>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</si>
  <si>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</si>
  <si>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</si>
  <si>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</si>
  <si>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</si>
  <si>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</si>
  <si>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</si>
  <si>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</si>
  <si>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</si>
  <si>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</si>
  <si>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</si>
  <si>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</si>
  <si>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</si>
  <si>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</si>
  <si>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</si>
  <si>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</si>
  <si>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</si>
  <si>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</si>
  <si>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</si>
  <si>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</si>
  <si>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</si>
  <si>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</si>
  <si>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</si>
  <si>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</si>
  <si>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</si>
  <si>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</si>
  <si>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</si>
  <si>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</si>
  <si>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</si>
  <si>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</si>
  <si>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</si>
  <si>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</si>
  <si>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</si>
  <si>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</si>
  <si>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</si>
  <si>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</si>
  <si>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</si>
  <si>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</si>
  <si>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</si>
  <si>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</si>
  <si>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</si>
  <si>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</si>
  <si>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</si>
  <si>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</si>
  <si>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</si>
  <si>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</si>
  <si>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</si>
  <si>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</si>
  <si>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</si>
  <si>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</si>
  <si>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</si>
  <si>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</si>
  <si>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</si>
  <si>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</si>
  <si>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</si>
  <si>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</si>
  <si>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</si>
  <si>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</si>
  <si>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</si>
  <si>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</si>
  <si>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</si>
  <si>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</si>
  <si>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</si>
  <si>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</si>
  <si>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</si>
  <si>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</si>
  <si>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</si>
  <si>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</si>
  <si>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</si>
  <si>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</si>
  <si>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</si>
  <si>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</si>
  <si>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</si>
  <si>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</si>
  <si>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</si>
  <si>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</si>
  <si>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</si>
  <si>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</si>
  <si>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</si>
  <si>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</si>
  <si>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</si>
  <si>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</si>
  <si>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</si>
  <si>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</si>
  <si>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</si>
  <si>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</si>
  <si>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</si>
  <si>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</si>
  <si>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</si>
  <si>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</si>
  <si>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</si>
  <si>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</si>
  <si>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</si>
  <si>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</si>
  <si>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</si>
  <si>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</si>
  <si>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</si>
  <si>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</si>
  <si>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</si>
  <si>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</si>
  <si>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</si>
  <si>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</si>
  <si>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</si>
  <si>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</si>
  <si>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</si>
  <si>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</si>
  <si>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</si>
  <si>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</si>
  <si>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</si>
  <si>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</si>
  <si>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</si>
  <si>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</si>
  <si>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</si>
  <si>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</si>
  <si>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</si>
  <si>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</si>
  <si>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</si>
  <si>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</si>
  <si>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</si>
  <si>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</si>
  <si>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</si>
  <si>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</si>
  <si>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</si>
  <si>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</si>
  <si>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</si>
  <si>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</si>
  <si>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</si>
  <si>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</si>
  <si>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</si>
  <si>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</si>
  <si>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</si>
  <si>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</si>
  <si>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</si>
  <si>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</si>
  <si>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</si>
  <si>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</si>
  <si>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</si>
  <si>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</si>
  <si>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</si>
  <si>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</si>
  <si>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</si>
  <si>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</si>
  <si>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</si>
  <si>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</si>
  <si>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</si>
  <si>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</si>
  <si>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</si>
  <si>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</si>
  <si>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</si>
  <si>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</si>
  <si>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</si>
  <si>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</si>
  <si>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</si>
  <si>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</si>
  <si>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</si>
  <si>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</si>
  <si>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</si>
  <si>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</si>
  <si>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</si>
  <si>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</si>
  <si>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</si>
  <si>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</si>
  <si>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</si>
  <si>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</si>
  <si>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</si>
  <si>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</si>
  <si>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</si>
  <si>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</si>
  <si>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</si>
  <si>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</si>
  <si>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</si>
  <si>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</si>
  <si>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</si>
  <si>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</si>
  <si>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</si>
  <si>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</si>
  <si>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</si>
  <si>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</si>
  <si>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</si>
  <si>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</si>
  <si>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</si>
  <si>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</si>
  <si>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</si>
  <si>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</si>
  <si>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</si>
  <si>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</si>
  <si>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</si>
  <si>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</si>
  <si>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</si>
  <si>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</si>
  <si>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</si>
  <si>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</si>
  <si>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</si>
  <si>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</si>
  <si>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</si>
  <si>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</si>
  <si>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</si>
  <si>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</si>
  <si>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</si>
  <si>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</si>
  <si>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</si>
  <si>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</si>
  <si>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</si>
  <si>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奈良県王寺町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</si>
  <si>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</si>
  <si>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</si>
  <si>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</si>
  <si>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</si>
  <si>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</si>
  <si>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</si>
  <si>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</si>
  <si>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</si>
  <si>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</si>
  <si>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</si>
  <si>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</si>
  <si>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</si>
  <si>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</si>
  <si>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</si>
  <si>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</si>
  <si>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</si>
  <si>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</si>
  <si>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</si>
  <si>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</si>
  <si>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</si>
  <si>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</si>
  <si>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</si>
  <si>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</si>
  <si>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</si>
  <si>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</si>
  <si>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</si>
  <si>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</si>
  <si>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</si>
  <si>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</si>
  <si>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</si>
  <si>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</si>
  <si>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</si>
  <si>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</si>
  <si>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</si>
  <si>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</si>
  <si>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</si>
  <si>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</si>
  <si>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</si>
  <si>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</si>
  <si>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</si>
  <si>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</si>
  <si>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</si>
  <si>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</si>
  <si>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</si>
  <si>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</si>
  <si>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</si>
  <si>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</si>
  <si>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</si>
  <si>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</si>
  <si>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</si>
  <si>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</si>
  <si>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</si>
  <si>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</si>
  <si>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</si>
  <si>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</si>
  <si>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</si>
  <si>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</si>
  <si>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</si>
  <si>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</si>
  <si>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</si>
  <si>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</si>
  <si>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</si>
  <si>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</si>
  <si>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</si>
  <si>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</si>
  <si>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</si>
  <si>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</si>
  <si>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</si>
  <si>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</si>
  <si>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</si>
  <si>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</si>
  <si>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</si>
  <si>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</si>
  <si>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</si>
  <si>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</si>
  <si>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</si>
  <si>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</si>
  <si>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</si>
  <si>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</si>
  <si>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</si>
  <si>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</si>
  <si>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</si>
  <si>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</si>
  <si>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</si>
  <si>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</si>
  <si>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</si>
  <si>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</si>
  <si>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</si>
  <si>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</si>
  <si>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</si>
  <si>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</si>
  <si>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</si>
  <si>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</si>
  <si>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</si>
  <si>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</si>
  <si>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</si>
  <si>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</si>
  <si>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</si>
  <si>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</si>
  <si>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</si>
  <si>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</si>
  <si>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</si>
  <si>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</si>
  <si>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</si>
  <si>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</si>
  <si>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</si>
  <si>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</si>
  <si>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</si>
  <si>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</si>
  <si>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</si>
  <si>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</si>
  <si>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</si>
  <si>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</si>
  <si>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</si>
  <si>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</si>
  <si>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</si>
  <si>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</si>
  <si>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</si>
  <si>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</si>
  <si>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駐車場整備</t>
    <phoneticPr fontId="5"/>
  </si>
  <si>
    <t>加入世帯数(世帯)</t>
  </si>
  <si>
    <t>　　うち一部事務組合負担金</t>
    <phoneticPr fontId="5"/>
  </si>
  <si>
    <t>歳入合計</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</si>
  <si>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</si>
  <si>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</si>
  <si>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</si>
  <si>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</si>
  <si>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</si>
  <si>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</si>
  <si>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</si>
  <si>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</si>
  <si>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</si>
  <si>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</si>
  <si>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</si>
  <si>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</si>
  <si>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</si>
  <si>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</si>
  <si>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</si>
  <si>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</si>
  <si>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</si>
  <si>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</si>
  <si>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</si>
  <si>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</si>
  <si>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</si>
  <si>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</si>
  <si>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</si>
  <si>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</si>
  <si>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</si>
  <si>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</si>
  <si>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</si>
  <si>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奈良県王寺町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</si>
  <si>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</si>
  <si>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</si>
  <si>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</si>
  <si>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</si>
  <si>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</si>
  <si>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</si>
  <si>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</si>
  <si>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</si>
  <si>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</si>
  <si>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</si>
  <si>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</si>
  <si>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</si>
  <si>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</si>
  <si>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</si>
  <si>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</si>
  <si>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</si>
  <si>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</si>
  <si>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</si>
  <si>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</si>
  <si>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</si>
  <si>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</si>
  <si>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</si>
  <si>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</si>
  <si>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</si>
  <si>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</si>
  <si>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</si>
  <si>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</si>
  <si>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</si>
  <si>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</si>
  <si>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</si>
  <si>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</si>
  <si>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</si>
  <si>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</si>
  <si>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</si>
  <si>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</si>
  <si>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</si>
  <si>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</si>
  <si>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</si>
  <si>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</si>
  <si>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</si>
  <si>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</si>
  <si>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</si>
  <si>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</si>
  <si>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</si>
  <si>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</si>
  <si>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</si>
  <si>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</si>
  <si>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</si>
  <si>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</si>
  <si>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</si>
  <si>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</si>
  <si>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</si>
  <si>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</si>
  <si>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</si>
  <si>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</si>
  <si>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</si>
  <si>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</si>
  <si>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</si>
  <si>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</si>
  <si>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</si>
  <si>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</si>
  <si>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</si>
  <si>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</si>
  <si>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</si>
  <si>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</si>
  <si>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</si>
  <si>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</si>
  <si>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</si>
  <si>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</si>
  <si>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</si>
  <si>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</si>
  <si>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</si>
  <si>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</si>
  <si>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</si>
  <si>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</si>
  <si>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</si>
  <si>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</si>
  <si>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</si>
  <si>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</si>
  <si>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</si>
  <si>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</si>
  <si>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</si>
  <si>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</si>
  <si>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</si>
  <si>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</si>
  <si>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</si>
  <si>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</si>
  <si>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</si>
  <si>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</si>
  <si>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</si>
  <si>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</si>
  <si>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</si>
  <si>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</si>
  <si>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</si>
  <si>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</si>
  <si>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</si>
  <si>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</si>
  <si>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</si>
  <si>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</si>
  <si>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</si>
  <si>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</si>
  <si>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</si>
  <si>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</si>
  <si>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</si>
  <si>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</si>
  <si>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</si>
  <si>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</si>
  <si>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</si>
  <si>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</si>
  <si>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</si>
  <si>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</si>
  <si>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</si>
  <si>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</si>
  <si>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</si>
  <si>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</si>
  <si>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</si>
  <si>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</si>
  <si>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</si>
  <si>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</si>
  <si>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</si>
  <si>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</si>
  <si>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</si>
  <si>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</si>
  <si>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</si>
  <si>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</si>
  <si>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</si>
  <si>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</si>
  <si>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</si>
  <si>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</si>
  <si>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</si>
  <si>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</si>
  <si>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</si>
  <si>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</si>
  <si>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</si>
  <si>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</si>
  <si>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</si>
  <si>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</si>
  <si>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</si>
  <si>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</si>
  <si>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</si>
  <si>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</si>
  <si>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</si>
  <si>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</si>
  <si>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</si>
  <si>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</si>
  <si>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</si>
  <si>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</si>
  <si>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</si>
  <si>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</si>
  <si>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</si>
  <si>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</si>
  <si>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</si>
  <si>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</si>
  <si>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</si>
  <si>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</si>
  <si>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</si>
  <si>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</si>
  <si>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</si>
  <si>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</si>
  <si>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</si>
  <si>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</si>
  <si>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</si>
  <si>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</si>
  <si>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</si>
  <si>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</si>
  <si>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</si>
  <si>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</si>
  <si>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</si>
  <si>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</si>
  <si>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</si>
  <si>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</si>
  <si>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</si>
  <si>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</si>
  <si>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</si>
  <si>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</si>
  <si>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</si>
  <si>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</si>
  <si>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</si>
  <si>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</si>
  <si>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</si>
  <si>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</si>
  <si>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</si>
  <si>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</si>
  <si>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</si>
  <si>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一般会計</t>
  </si>
  <si>
    <t>介護保険特別会計</t>
  </si>
  <si>
    <t>▲ 0.16</t>
  </si>
  <si>
    <t>国民健康保険特別会計</t>
  </si>
  <si>
    <t>下水道事業特別会計</t>
  </si>
  <si>
    <t>後期高齢者医療特別会計</t>
  </si>
  <si>
    <t>介護サービス事業特別会計</t>
  </si>
  <si>
    <t>王寺駅南駐車場特別会計</t>
  </si>
  <si>
    <t>その他会計（赤字）</t>
  </si>
  <si>
    <t>その他会計（黒字）</t>
  </si>
  <si>
    <t>H25末</t>
    <phoneticPr fontId="5"/>
  </si>
  <si>
    <t>H26末</t>
    <phoneticPr fontId="5"/>
  </si>
  <si>
    <t>H27末</t>
    <phoneticPr fontId="5"/>
  </si>
  <si>
    <t>H28末</t>
    <phoneticPr fontId="5"/>
  </si>
  <si>
    <t>H29末</t>
    <phoneticPr fontId="5"/>
  </si>
  <si>
    <t>-</t>
    <phoneticPr fontId="2"/>
  </si>
  <si>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</si>
  <si>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</si>
  <si>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</si>
  <si>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香芝・王寺環境施設組合</t>
    <rPh sb="0" eb="2">
      <t>カシバ</t>
    </rPh>
    <rPh sb="3" eb="5">
      <t>オウジ</t>
    </rPh>
    <rPh sb="5" eb="7">
      <t>カンキョウ</t>
    </rPh>
    <rPh sb="7" eb="9">
      <t>シセツ</t>
    </rPh>
    <rPh sb="9" eb="11">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</si>
  <si>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</si>
  <si>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3">
      <t>セイカエン</t>
    </rPh>
    <rPh sb="3" eb="5">
      <t>カンキョウ</t>
    </rPh>
    <rPh sb="5" eb="7">
      <t>シセツ</t>
    </rPh>
    <rPh sb="7" eb="9">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</si>
  <si>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</si>
  <si>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</si>
  <si>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</si>
  <si>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王寺都市開発株式会社</t>
    <rPh sb="0" eb="2">
      <t>オウジ</t>
    </rPh>
    <rPh sb="2" eb="4">
      <t>トシ</t>
    </rPh>
    <rPh sb="4" eb="6">
      <t>カイハツ</t>
    </rPh>
    <rPh sb="6" eb="8">
      <t>カブシキ</t>
    </rPh>
    <rPh sb="8" eb="10">
      <t>カイシャ</t>
    </rPh>
    <phoneticPr fontId="2"/>
  </si>
  <si>
    <t>王寺町土地開発公社</t>
    <rPh sb="0" eb="2">
      <t>オウジ</t>
    </rPh>
    <rPh sb="2" eb="3">
      <t>チョウ</t>
    </rPh>
    <rPh sb="3" eb="5">
      <t>トチ</t>
    </rPh>
    <rPh sb="5" eb="7">
      <t>カイハツ</t>
    </rPh>
    <rPh sb="7" eb="9">
      <t>コウシャ</t>
    </rPh>
    <phoneticPr fontId="2"/>
  </si>
  <si>
    <t>王寺地域振興株式会社</t>
    <rPh sb="0" eb="2">
      <t>オウジ</t>
    </rPh>
    <rPh sb="2" eb="4">
      <t>チイキ</t>
    </rPh>
    <rPh sb="4" eb="6">
      <t>シンコウ</t>
    </rPh>
    <rPh sb="6" eb="8">
      <t>カブシキ</t>
    </rPh>
    <rPh sb="8" eb="10">
      <t>カイシャ</t>
    </rPh>
    <phoneticPr fontId="2"/>
  </si>
  <si>
    <t>公共施設整備基金</t>
    <rPh sb="0" eb="2">
      <t>コウキョウ</t>
    </rPh>
    <rPh sb="2" eb="4">
      <t>シセツ</t>
    </rPh>
    <rPh sb="4" eb="6">
      <t>セイビ</t>
    </rPh>
    <rPh sb="6" eb="8">
      <t>キキン</t>
    </rPh>
    <phoneticPr fontId="18"/>
  </si>
  <si>
    <t>地域振興基金</t>
    <rPh sb="0" eb="2">
      <t>チイキ</t>
    </rPh>
    <rPh sb="2" eb="4">
      <t>シンコウ</t>
    </rPh>
    <rPh sb="4" eb="6">
      <t>キキン</t>
    </rPh>
    <phoneticPr fontId="2"/>
  </si>
  <si>
    <t>ふるさと創生基金</t>
    <rPh sb="4" eb="6">
      <t>ソウセイ</t>
    </rPh>
    <rPh sb="6" eb="8">
      <t>キキン</t>
    </rPh>
    <phoneticPr fontId="2"/>
  </si>
  <si>
    <t>美しヶ丘地域公共施設等維持管理基金</t>
    <rPh sb="0" eb="1">
      <t>ウツク</t>
    </rPh>
    <rPh sb="3" eb="4">
      <t>オカ</t>
    </rPh>
    <rPh sb="4" eb="6">
      <t>チイキ</t>
    </rPh>
    <rPh sb="6" eb="8">
      <t>コウキョウ</t>
    </rPh>
    <rPh sb="8" eb="11">
      <t>シセツトウ</t>
    </rPh>
    <rPh sb="11" eb="13">
      <t>イジ</t>
    </rPh>
    <rPh sb="13" eb="15">
      <t>カンリ</t>
    </rPh>
    <rPh sb="15" eb="17">
      <t>キキン</t>
    </rPh>
    <phoneticPr fontId="2"/>
  </si>
  <si>
    <t>王寺町立図書館基金</t>
    <rPh sb="0" eb="4">
      <t>オウジチョウリツ</t>
    </rPh>
    <rPh sb="4" eb="7">
      <t>トショカン</t>
    </rPh>
    <rPh sb="7" eb="9">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</si>
  <si>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</si>
  <si>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</si>
  <si>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</si>
  <si>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</si>
  <si>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</si>
  <si>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30年度の将来負担比率については、前年度に引き続き充当可能財源等が将来負担額を上回っているが、この将来負担額には公共施設等の将来的な長寿命化や更新等に係る費用が含まれていない。一方、資産の老朽化が進んだことにより有形固定資産減価償却率は上昇傾向にあることから老朽化対策という将来負担が潜在しているといえる。そのため、長期的な視点を持って公共施設等の点検・修繕等予防保全に努め、機能的な改善を図ることにより長寿命化を推進するなど適正管理に努める。</t>
    <rPh sb="0" eb="2">
      <t>ヘイセイ</t>
    </rPh>
    <rPh sb="4" eb="6">
      <t>ネンド</t>
    </rPh>
    <rPh sb="7" eb="9">
      <t>ショウライ</t>
    </rPh>
    <rPh sb="9" eb="11">
      <t>フタン</t>
    </rPh>
    <rPh sb="11" eb="13">
      <t>ヒリツ</t>
    </rPh>
    <rPh sb="19" eb="22">
      <t>ゼンネンド</t>
    </rPh>
    <rPh sb="23" eb="24">
      <t>ヒ</t>
    </rPh>
    <rPh sb="25" eb="26">
      <t>ツヅ</t>
    </rPh>
    <rPh sb="27" eb="29">
      <t>ジュウトウ</t>
    </rPh>
    <rPh sb="29" eb="31">
      <t>カノウ</t>
    </rPh>
    <rPh sb="31" eb="33">
      <t>ザイゲン</t>
    </rPh>
    <rPh sb="33" eb="34">
      <t>トウ</t>
    </rPh>
    <rPh sb="35" eb="37">
      <t>ショウライ</t>
    </rPh>
    <rPh sb="37" eb="39">
      <t>フタン</t>
    </rPh>
    <rPh sb="39" eb="40">
      <t>ガク</t>
    </rPh>
    <rPh sb="41" eb="43">
      <t>ウワマワ</t>
    </rPh>
    <rPh sb="51" eb="53">
      <t>ショウライ</t>
    </rPh>
    <rPh sb="53" eb="55">
      <t>フタン</t>
    </rPh>
    <rPh sb="55" eb="56">
      <t>ガク</t>
    </rPh>
    <rPh sb="58" eb="60">
      <t>コウキョウ</t>
    </rPh>
    <rPh sb="60" eb="62">
      <t>シセツ</t>
    </rPh>
    <rPh sb="62" eb="63">
      <t>トウ</t>
    </rPh>
    <rPh sb="64" eb="67">
      <t>ショウライテキ</t>
    </rPh>
    <rPh sb="68" eb="72">
      <t>チョウジュミョウカ</t>
    </rPh>
    <rPh sb="73" eb="75">
      <t>コウシン</t>
    </rPh>
    <rPh sb="75" eb="76">
      <t>トウ</t>
    </rPh>
    <rPh sb="77" eb="78">
      <t>カカ</t>
    </rPh>
    <rPh sb="79" eb="81">
      <t>ヒヨウ</t>
    </rPh>
    <rPh sb="82" eb="83">
      <t>フク</t>
    </rPh>
    <rPh sb="90" eb="92">
      <t>イッポウ</t>
    </rPh>
    <rPh sb="93" eb="95">
      <t>シサン</t>
    </rPh>
    <rPh sb="96" eb="99">
      <t>ロウキュウカ</t>
    </rPh>
    <rPh sb="100" eb="101">
      <t>スス</t>
    </rPh>
    <rPh sb="108" eb="110">
      <t>ユウケイ</t>
    </rPh>
    <rPh sb="110" eb="112">
      <t>コテイ</t>
    </rPh>
    <rPh sb="112" eb="114">
      <t>シサン</t>
    </rPh>
    <rPh sb="114" eb="116">
      <t>ゲンカ</t>
    </rPh>
    <rPh sb="116" eb="118">
      <t>ショウキャク</t>
    </rPh>
    <rPh sb="118" eb="119">
      <t>リツ</t>
    </rPh>
    <rPh sb="120" eb="122">
      <t>ジョウショウ</t>
    </rPh>
    <rPh sb="122" eb="124">
      <t>ケイコウ</t>
    </rPh>
    <rPh sb="131" eb="134">
      <t>ロウキュウカ</t>
    </rPh>
    <rPh sb="134" eb="136">
      <t>タイサク</t>
    </rPh>
    <rPh sb="139" eb="141">
      <t>ショウライ</t>
    </rPh>
    <rPh sb="141" eb="143">
      <t>フタン</t>
    </rPh>
    <rPh sb="144" eb="146">
      <t>センザイ</t>
    </rPh>
    <rPh sb="160" eb="163">
      <t>チョウキテキ</t>
    </rPh>
    <rPh sb="164" eb="166">
      <t>シテン</t>
    </rPh>
    <rPh sb="167" eb="168">
      <t>モ</t>
    </rPh>
    <rPh sb="170" eb="172">
      <t>コウキョウ</t>
    </rPh>
    <rPh sb="172" eb="174">
      <t>シセツ</t>
    </rPh>
    <rPh sb="174" eb="175">
      <t>トウ</t>
    </rPh>
    <rPh sb="176" eb="178">
      <t>テンケン</t>
    </rPh>
    <rPh sb="179" eb="181">
      <t>シュウゼン</t>
    </rPh>
    <rPh sb="181" eb="182">
      <t>トウ</t>
    </rPh>
    <rPh sb="182" eb="184">
      <t>ヨボウ</t>
    </rPh>
    <rPh sb="184" eb="186">
      <t>ホゼン</t>
    </rPh>
    <rPh sb="187" eb="188">
      <t>ツト</t>
    </rPh>
    <rPh sb="190" eb="193">
      <t>キノウテキ</t>
    </rPh>
    <rPh sb="194" eb="196">
      <t>カイゼン</t>
    </rPh>
    <rPh sb="197" eb="198">
      <t>ハカ</t>
    </rPh>
    <rPh sb="204" eb="208">
      <t>チョウジュミョウカ</t>
    </rPh>
    <rPh sb="209" eb="211">
      <t>スイシン</t>
    </rPh>
    <rPh sb="215" eb="217">
      <t>テキセイ</t>
    </rPh>
    <rPh sb="217" eb="219">
      <t>カンリ</t>
    </rPh>
    <rPh sb="220" eb="221">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</si>
  <si>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</si>
  <si>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</si>
  <si>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</si>
  <si>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</si>
  <si>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</si>
  <si>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</si>
  <si>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</si>
  <si>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30年度の実質公債費比率は、類似団体内平均値よりも低い水準にある。また、将来負担比率については、充当可能財源等が将来負担額を上回っている。今後も将来負担に配慮した計画的な地方債発行や、交付税措置のある地方債を優先活用するなど公債費負担の軽減に努める。</t>
    <rPh sb="0" eb="2">
      <t>ヘイセイ</t>
    </rPh>
    <rPh sb="4" eb="6">
      <t>ネンド</t>
    </rPh>
    <rPh sb="7" eb="9">
      <t>ジッシツ</t>
    </rPh>
    <rPh sb="9" eb="12">
      <t>コウサイヒ</t>
    </rPh>
    <rPh sb="12" eb="14">
      <t>ヒリツ</t>
    </rPh>
    <rPh sb="16" eb="18">
      <t>ルイジ</t>
    </rPh>
    <rPh sb="18" eb="20">
      <t>ダンタイ</t>
    </rPh>
    <rPh sb="20" eb="21">
      <t>ナイ</t>
    </rPh>
    <rPh sb="21" eb="23">
      <t>ヘイキン</t>
    </rPh>
    <rPh sb="23" eb="24">
      <t>チ</t>
    </rPh>
    <rPh sb="27" eb="28">
      <t>ヒク</t>
    </rPh>
    <rPh sb="29" eb="31">
      <t>スイジュン</t>
    </rPh>
    <rPh sb="38" eb="40">
      <t>ショウライ</t>
    </rPh>
    <rPh sb="40" eb="42">
      <t>フタン</t>
    </rPh>
    <rPh sb="42" eb="44">
      <t>ヒリツ</t>
    </rPh>
    <rPh sb="50" eb="52">
      <t>ジュウトウ</t>
    </rPh>
    <rPh sb="52" eb="54">
      <t>カノウ</t>
    </rPh>
    <rPh sb="54" eb="56">
      <t>ザイゲン</t>
    </rPh>
    <rPh sb="56" eb="57">
      <t>トウ</t>
    </rPh>
    <rPh sb="58" eb="60">
      <t>ショウライ</t>
    </rPh>
    <rPh sb="60" eb="62">
      <t>フタン</t>
    </rPh>
    <rPh sb="62" eb="63">
      <t>ガク</t>
    </rPh>
    <rPh sb="64" eb="66">
      <t>ウワマワ</t>
    </rPh>
    <rPh sb="71" eb="73">
      <t>コンゴ</t>
    </rPh>
    <rPh sb="74" eb="76">
      <t>ショウライ</t>
    </rPh>
    <rPh sb="76" eb="78">
      <t>フタン</t>
    </rPh>
    <rPh sb="79" eb="81">
      <t>ハイリョ</t>
    </rPh>
    <rPh sb="83" eb="86">
      <t>ケイカクテキ</t>
    </rPh>
    <rPh sb="87" eb="90">
      <t>チホウサイ</t>
    </rPh>
    <rPh sb="90" eb="92">
      <t>ハッコウ</t>
    </rPh>
    <rPh sb="94" eb="97">
      <t>コウフゼイ</t>
    </rPh>
    <rPh sb="97" eb="99">
      <t>ソチ</t>
    </rPh>
    <rPh sb="102" eb="105">
      <t>チホウサイ</t>
    </rPh>
    <rPh sb="106" eb="108">
      <t>ユウセン</t>
    </rPh>
    <rPh sb="108" eb="110">
      <t>カツヨウ</t>
    </rPh>
    <rPh sb="114" eb="117">
      <t>コウサイヒ</t>
    </rPh>
    <rPh sb="117" eb="119">
      <t>フタン</t>
    </rPh>
    <rPh sb="120" eb="122">
      <t>ケイゲン</t>
    </rPh>
    <rPh sb="123" eb="124">
      <t>ツト</t>
    </rPh>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</si>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</sst>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DE21-40CE-BC8B-5575B369B4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23575</c:v>
                </c:pt>
                <c:pt idx="1">
                  <c:v>22690</c:v>
                </c:pt>
                <c:pt idx="2">
                  <c:v>21710</c:v>
                </c:pt>
                <c:pt idx="3">
                  <c:v>49478</c:v>
                </c:pt>
                <c:pt idx="4">
                  <c:v>65577</c:v>
                </c:pt>
              </c:numCache>
            </c:numRef>
          </c:val>
          <c:smooth val="0"/>
          <c:extLst>
            <c:ext xmlns:c16="http://schemas.microsoft.com/office/drawing/2014/chart" uri="{C3380CC4-5D6E-409C-BE32-E72D297353CC}">
              <c16:uniqueId val="{00000001-DE21-40CE-BC8B-5575B369B418}"/>
            </c:ext>
          </c:extLst>
        </c:ser>
        <c:dLbls>
          <c:showLegendKey val="0"/>
          <c:showVal val="0"/>
          <c:showCatName val="0"/>
          <c:showSerName val="0"/>
          <c:showPercent val="0"/>
          <c:showBubbleSize val="0"/>
        </c:dLbls>
        <c:marker val="1"/>
        <c:smooth val="0"/>
        <c:axId val="364814184"/>
        <c:axId val="364815752"/>
      </c:lineChart>
      <c:catAx>
        <c:axId val="364814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4815752"/>
        <c:crosses val="autoZero"/>
        <c:auto val="1"/>
        <c:lblAlgn val="ctr"/>
        <c:lblOffset val="100"/>
        <c:tickLblSkip val="1"/>
        <c:tickMarkSkip val="1"/>
        <c:noMultiLvlLbl val="0"/>
      </c:catAx>
      <c:valAx>
        <c:axId val="3648157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4814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5.14</c:v>
                </c:pt>
                <c:pt idx="1">
                  <c:v>4.83</c:v>
                </c:pt>
                <c:pt idx="2">
                  <c:v>7</c:v>
                </c:pt>
                <c:pt idx="3">
                  <c:v>5.47</c:v>
                </c:pt>
                <c:pt idx="4">
                  <c:v>5.56</c:v>
                </c:pt>
              </c:numCache>
            </c:numRef>
          </c:val>
          <c:extLst>
            <c:ext xmlns:c16="http://schemas.microsoft.com/office/drawing/2014/chart" uri="{C3380CC4-5D6E-409C-BE32-E72D297353CC}">
              <c16:uniqueId val="{00000000-EE5D-4158-939D-0A7314E244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48.98</c:v>
                </c:pt>
                <c:pt idx="1">
                  <c:v>51.54</c:v>
                </c:pt>
                <c:pt idx="2">
                  <c:v>54.78</c:v>
                </c:pt>
                <c:pt idx="3">
                  <c:v>63.26</c:v>
                </c:pt>
                <c:pt idx="4">
                  <c:v>69.59</c:v>
                </c:pt>
              </c:numCache>
            </c:numRef>
          </c:val>
          <c:extLst>
            <c:ext xmlns:c16="http://schemas.microsoft.com/office/drawing/2014/chart" uri="{C3380CC4-5D6E-409C-BE32-E72D297353CC}">
              <c16:uniqueId val="{00000001-EE5D-4158-939D-0A7314E244FC}"/>
            </c:ext>
          </c:extLst>
        </c:ser>
        <c:dLbls>
          <c:showLegendKey val="0"/>
          <c:showVal val="0"/>
          <c:showCatName val="0"/>
          <c:showSerName val="0"/>
          <c:showPercent val="0"/>
          <c:showBubbleSize val="0"/>
        </c:dLbls>
        <c:gapWidth val="250"/>
        <c:overlap val="100"/>
        <c:axId val="364812616"/>
        <c:axId val="537213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5.25</c:v>
                </c:pt>
                <c:pt idx="1">
                  <c:v>2.46</c:v>
                </c:pt>
                <c:pt idx="2">
                  <c:v>6.25</c:v>
                </c:pt>
                <c:pt idx="3">
                  <c:v>6.28</c:v>
                </c:pt>
                <c:pt idx="4">
                  <c:v>7.77</c:v>
                </c:pt>
              </c:numCache>
            </c:numRef>
          </c:val>
          <c:smooth val="0"/>
          <c:extLst>
            <c:ext xmlns:c16="http://schemas.microsoft.com/office/drawing/2014/chart" uri="{C3380CC4-5D6E-409C-BE32-E72D297353CC}">
              <c16:uniqueId val="{00000002-EE5D-4158-939D-0A7314E244FC}"/>
            </c:ext>
          </c:extLst>
        </c:ser>
        <c:dLbls>
          <c:showLegendKey val="0"/>
          <c:showVal val="0"/>
          <c:showCatName val="0"/>
          <c:showSerName val="0"/>
          <c:showPercent val="0"/>
          <c:showBubbleSize val="0"/>
        </c:dLbls>
        <c:marker val="1"/>
        <c:smooth val="0"/>
        <c:axId val="364812616"/>
        <c:axId val="537213456"/>
      </c:lineChart>
      <c:catAx>
        <c:axId val="364812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7213456"/>
        <c:crosses val="autoZero"/>
        <c:auto val="1"/>
        <c:lblAlgn val="ctr"/>
        <c:lblOffset val="100"/>
        <c:tickLblSkip val="1"/>
        <c:tickMarkSkip val="1"/>
        <c:noMultiLvlLbl val="0"/>
      </c:catAx>
      <c:valAx>
        <c:axId val="537213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812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6BE8-4992-9BD6-BB0877CCA0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E8-4992-9BD6-BB0877CCA084}"/>
            </c:ext>
          </c:extLst>
        </c:ser>
        <c:ser>
          <c:idx val="2"/>
          <c:order val="2"/>
          <c:tx>
            <c:strRef>
              <c:f>データシート!$A$29</c:f>
              <c:strCache>
                <c:ptCount val="1"/>
                <c:pt idx="0">
                  <c:v>王寺駅南駐車場特別会計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BE8-4992-9BD6-BB0877CCA084}"/>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3-6BE8-4992-9BD6-BB0877CCA08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0.02</c:v>
                </c:pt>
                <c:pt idx="4">
                  <c:v>#N/A</c:v>
                </c:pt>
                <c:pt idx="5">
                  <c:v>0.15</c:v>
                </c:pt>
                <c:pt idx="6">
                  <c:v>#N/A</c:v>
                </c:pt>
                <c:pt idx="7">
                  <c:v>0.01</c:v>
                </c:pt>
                <c:pt idx="8">
                  <c:v>#N/A</c:v>
                </c:pt>
                <c:pt idx="9">
                  <c:v>0.01</c:v>
                </c:pt>
              </c:numCache>
            </c:numRef>
          </c:val>
          <c:extLst>
            <c:ext xmlns:c16="http://schemas.microsoft.com/office/drawing/2014/chart" uri="{C3380CC4-5D6E-409C-BE32-E72D297353CC}">
              <c16:uniqueId val="{00000004-6BE8-4992-9BD6-BB0877CCA084}"/>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c:v>
                </c:pt>
                <c:pt idx="2">
                  <c:v>#N/A</c:v>
                </c:pt>
                <c:pt idx="3">
                  <c:v>0.28999999999999998</c:v>
                </c:pt>
                <c:pt idx="4">
                  <c:v>#N/A</c:v>
                </c:pt>
                <c:pt idx="5">
                  <c:v>0.5</c:v>
                </c:pt>
                <c:pt idx="6">
                  <c:v>#N/A</c:v>
                </c:pt>
                <c:pt idx="7">
                  <c:v>0.85</c:v>
                </c:pt>
                <c:pt idx="8">
                  <c:v>#N/A</c:v>
                </c:pt>
                <c:pt idx="9">
                  <c:v>0.16</c:v>
                </c:pt>
              </c:numCache>
            </c:numRef>
          </c:val>
          <c:extLst>
            <c:ext xmlns:c16="http://schemas.microsoft.com/office/drawing/2014/chart" uri="{C3380CC4-5D6E-409C-BE32-E72D297353CC}">
              <c16:uniqueId val="{00000005-6BE8-4992-9BD6-BB0877CCA08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c:v>
                </c:pt>
                <c:pt idx="2">
                  <c:v>#N/A</c:v>
                </c:pt>
                <c:pt idx="3">
                  <c:v>0.04</c:v>
                </c:pt>
                <c:pt idx="4">
                  <c:v>#N/A</c:v>
                </c:pt>
                <c:pt idx="5">
                  <c:v>0</c:v>
                </c:pt>
                <c:pt idx="6">
                  <c:v>#N/A</c:v>
                </c:pt>
                <c:pt idx="7">
                  <c:v>2.4500000000000002</c:v>
                </c:pt>
                <c:pt idx="8">
                  <c:v>#N/A</c:v>
                </c:pt>
                <c:pt idx="9">
                  <c:v>0.74</c:v>
                </c:pt>
              </c:numCache>
            </c:numRef>
          </c:val>
          <c:extLst>
            <c:ext xmlns:c16="http://schemas.microsoft.com/office/drawing/2014/chart" uri="{C3380CC4-5D6E-409C-BE32-E72D297353CC}">
              <c16:uniqueId val="{00000006-6BE8-4992-9BD6-BB0877CCA08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0.16</c:v>
                </c:pt>
                <c:pt idx="1">
                  <c:v>#N/A</c:v>
                </c:pt>
                <c:pt idx="2">
                  <c:v>#N/A</c:v>
                </c:pt>
                <c:pt idx="3">
                  <c:v>0.05</c:v>
                </c:pt>
                <c:pt idx="4">
                  <c:v>#N/A</c:v>
                </c:pt>
                <c:pt idx="5">
                  <c:v>0.55000000000000004</c:v>
                </c:pt>
                <c:pt idx="6">
                  <c:v>#N/A</c:v>
                </c:pt>
                <c:pt idx="7">
                  <c:v>0.94</c:v>
                </c:pt>
                <c:pt idx="8">
                  <c:v>#N/A</c:v>
                </c:pt>
                <c:pt idx="9">
                  <c:v>0.79</c:v>
                </c:pt>
              </c:numCache>
            </c:numRef>
          </c:val>
          <c:extLst>
            <c:ext xmlns:c16="http://schemas.microsoft.com/office/drawing/2014/chart" uri="{C3380CC4-5D6E-409C-BE32-E72D297353CC}">
              <c16:uniqueId val="{00000007-6BE8-4992-9BD6-BB0877CCA0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5.21</c:v>
                </c:pt>
                <c:pt idx="2">
                  <c:v>#N/A</c:v>
                </c:pt>
                <c:pt idx="3">
                  <c:v>4.83</c:v>
                </c:pt>
                <c:pt idx="4">
                  <c:v>#N/A</c:v>
                </c:pt>
                <c:pt idx="5">
                  <c:v>7</c:v>
                </c:pt>
                <c:pt idx="6">
                  <c:v>#N/A</c:v>
                </c:pt>
                <c:pt idx="7">
                  <c:v>5.46</c:v>
                </c:pt>
                <c:pt idx="8">
                  <c:v>#N/A</c:v>
                </c:pt>
                <c:pt idx="9">
                  <c:v>5.55</c:v>
                </c:pt>
              </c:numCache>
            </c:numRef>
          </c:val>
          <c:extLst>
            <c:ext xmlns:c16="http://schemas.microsoft.com/office/drawing/2014/chart" uri="{C3380CC4-5D6E-409C-BE32-E72D297353CC}">
              <c16:uniqueId val="{00000008-6BE8-4992-9BD6-BB0877CCA08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28.37</c:v>
                </c:pt>
                <c:pt idx="2">
                  <c:v>#N/A</c:v>
                </c:pt>
                <c:pt idx="3">
                  <c:v>28.36</c:v>
                </c:pt>
                <c:pt idx="4">
                  <c:v>#N/A</c:v>
                </c:pt>
                <c:pt idx="5">
                  <c:v>28.85</c:v>
                </c:pt>
                <c:pt idx="6">
                  <c:v>#N/A</c:v>
                </c:pt>
                <c:pt idx="7">
                  <c:v>28.45</c:v>
                </c:pt>
                <c:pt idx="8">
                  <c:v>#N/A</c:v>
                </c:pt>
                <c:pt idx="9">
                  <c:v>28.25</c:v>
                </c:pt>
              </c:numCache>
            </c:numRef>
          </c:val>
          <c:extLst>
            <c:ext xmlns:c16="http://schemas.microsoft.com/office/drawing/2014/chart" uri="{C3380CC4-5D6E-409C-BE32-E72D297353CC}">
              <c16:uniqueId val="{00000009-6BE8-4992-9BD6-BB0877CCA084}"/>
            </c:ext>
          </c:extLst>
        </c:ser>
        <c:dLbls>
          <c:showLegendKey val="0"/>
          <c:showVal val="0"/>
          <c:showCatName val="0"/>
          <c:showSerName val="0"/>
          <c:showPercent val="0"/>
          <c:showBubbleSize val="0"/>
        </c:dLbls>
        <c:gapWidth val="150"/>
        <c:overlap val="100"/>
        <c:axId val="537209536"/>
        <c:axId val="537213848"/>
      </c:barChart>
      <c:catAx>
        <c:axId val="53720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7213848"/>
        <c:crosses val="autoZero"/>
        <c:auto val="1"/>
        <c:lblAlgn val="ctr"/>
        <c:lblOffset val="100"/>
        <c:tickLblSkip val="1"/>
        <c:tickMarkSkip val="1"/>
        <c:noMultiLvlLbl val="0"/>
      </c:catAx>
      <c:valAx>
        <c:axId val="537213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209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1187</c:v>
                </c:pt>
                <c:pt idx="5">
                  <c:v>1093</c:v>
                </c:pt>
                <c:pt idx="8">
                  <c:v>1084</c:v>
                </c:pt>
                <c:pt idx="11">
                  <c:v>997</c:v>
                </c:pt>
                <c:pt idx="14">
                  <c:v>1015</c:v>
                </c:pt>
              </c:numCache>
            </c:numRef>
          </c:val>
          <c:extLst>
            <c:ext xmlns:c16="http://schemas.microsoft.com/office/drawing/2014/chart" uri="{C3380CC4-5D6E-409C-BE32-E72D297353CC}">
              <c16:uniqueId val="{00000000-BCE3-4834-AA86-271C824E3A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E3-4834-AA86-271C824E3A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E3-4834-AA86-271C824E3A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148</c:v>
                </c:pt>
                <c:pt idx="3">
                  <c:v>145</c:v>
                </c:pt>
                <c:pt idx="6">
                  <c:v>132</c:v>
                </c:pt>
                <c:pt idx="9">
                  <c:v>110</c:v>
                </c:pt>
                <c:pt idx="12">
                  <c:v>85</c:v>
                </c:pt>
              </c:numCache>
            </c:numRef>
          </c:val>
          <c:extLst>
            <c:ext xmlns:c16="http://schemas.microsoft.com/office/drawing/2014/chart" uri="{C3380CC4-5D6E-409C-BE32-E72D297353CC}">
              <c16:uniqueId val="{00000003-BCE3-4834-AA86-271C824E3A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372</c:v>
                </c:pt>
                <c:pt idx="3">
                  <c:v>369</c:v>
                </c:pt>
                <c:pt idx="6">
                  <c:v>338</c:v>
                </c:pt>
                <c:pt idx="9">
                  <c:v>308</c:v>
                </c:pt>
                <c:pt idx="12">
                  <c:v>243</c:v>
                </c:pt>
              </c:numCache>
            </c:numRef>
          </c:val>
          <c:extLst>
            <c:ext xmlns:c16="http://schemas.microsoft.com/office/drawing/2014/chart" uri="{C3380CC4-5D6E-409C-BE32-E72D297353CC}">
              <c16:uniqueId val="{00000004-BCE3-4834-AA86-271C824E3A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E3-4834-AA86-271C824E3A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E3-4834-AA86-271C824E3A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857</c:v>
                </c:pt>
                <c:pt idx="3">
                  <c:v>734</c:v>
                </c:pt>
                <c:pt idx="6">
                  <c:v>771</c:v>
                </c:pt>
                <c:pt idx="9">
                  <c:v>784</c:v>
                </c:pt>
                <c:pt idx="12">
                  <c:v>855</c:v>
                </c:pt>
              </c:numCache>
            </c:numRef>
          </c:val>
          <c:extLst>
            <c:ext xmlns:c16="http://schemas.microsoft.com/office/drawing/2014/chart" uri="{C3380CC4-5D6E-409C-BE32-E72D297353CC}">
              <c16:uniqueId val="{00000007-BCE3-4834-AA86-271C824E3AF1}"/>
            </c:ext>
          </c:extLst>
        </c:ser>
        <c:dLbls>
          <c:showLegendKey val="0"/>
          <c:showVal val="0"/>
          <c:showCatName val="0"/>
          <c:showSerName val="0"/>
          <c:showPercent val="0"/>
          <c:showBubbleSize val="0"/>
        </c:dLbls>
        <c:gapWidth val="100"/>
        <c:overlap val="100"/>
        <c:axId val="537209928"/>
        <c:axId val="537214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190</c:v>
                </c:pt>
                <c:pt idx="2">
                  <c:v>#N/A</c:v>
                </c:pt>
                <c:pt idx="3">
                  <c:v>#N/A</c:v>
                </c:pt>
                <c:pt idx="4">
                  <c:v>155</c:v>
                </c:pt>
                <c:pt idx="5">
                  <c:v>#N/A</c:v>
                </c:pt>
                <c:pt idx="6">
                  <c:v>#N/A</c:v>
                </c:pt>
                <c:pt idx="7">
                  <c:v>157</c:v>
                </c:pt>
                <c:pt idx="8">
                  <c:v>#N/A</c:v>
                </c:pt>
                <c:pt idx="9">
                  <c:v>#N/A</c:v>
                </c:pt>
                <c:pt idx="10">
                  <c:v>205</c:v>
                </c:pt>
                <c:pt idx="11">
                  <c:v>#N/A</c:v>
                </c:pt>
                <c:pt idx="12">
                  <c:v>#N/A</c:v>
                </c:pt>
                <c:pt idx="13">
                  <c:v>168</c:v>
                </c:pt>
                <c:pt idx="14">
                  <c:v>#N/A</c:v>
                </c:pt>
              </c:numCache>
            </c:numRef>
          </c:val>
          <c:smooth val="0"/>
          <c:extLst>
            <c:ext xmlns:c16="http://schemas.microsoft.com/office/drawing/2014/chart" uri="{C3380CC4-5D6E-409C-BE32-E72D297353CC}">
              <c16:uniqueId val="{00000008-BCE3-4834-AA86-271C824E3AF1}"/>
            </c:ext>
          </c:extLst>
        </c:ser>
        <c:dLbls>
          <c:showLegendKey val="0"/>
          <c:showVal val="0"/>
          <c:showCatName val="0"/>
          <c:showSerName val="0"/>
          <c:showPercent val="0"/>
          <c:showBubbleSize val="0"/>
        </c:dLbls>
        <c:marker val="1"/>
        <c:smooth val="0"/>
        <c:axId val="537209928"/>
        <c:axId val="537214240"/>
      </c:lineChart>
      <c:catAx>
        <c:axId val="537209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7214240"/>
        <c:crosses val="autoZero"/>
        <c:auto val="1"/>
        <c:lblAlgn val="ctr"/>
        <c:lblOffset val="100"/>
        <c:tickLblSkip val="1"/>
        <c:tickMarkSkip val="1"/>
        <c:noMultiLvlLbl val="0"/>
      </c:catAx>
      <c:valAx>
        <c:axId val="53721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209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9759</c:v>
                </c:pt>
                <c:pt idx="5">
                  <c:v>8854</c:v>
                </c:pt>
                <c:pt idx="8">
                  <c:v>9311</c:v>
                </c:pt>
                <c:pt idx="11">
                  <c:v>9840</c:v>
                </c:pt>
                <c:pt idx="14">
                  <c:v>9841</c:v>
                </c:pt>
              </c:numCache>
            </c:numRef>
          </c:val>
          <c:extLst>
            <c:ext xmlns:c16="http://schemas.microsoft.com/office/drawing/2014/chart" uri="{C3380CC4-5D6E-409C-BE32-E72D297353CC}">
              <c16:uniqueId val="{00000000-0CEC-47F9-91E0-3E21BF3D25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3192</c:v>
                </c:pt>
                <c:pt idx="5">
                  <c:v>2999</c:v>
                </c:pt>
                <c:pt idx="8">
                  <c:v>2792</c:v>
                </c:pt>
                <c:pt idx="11">
                  <c:v>2729</c:v>
                </c:pt>
                <c:pt idx="14">
                  <c:v>2676</c:v>
                </c:pt>
              </c:numCache>
            </c:numRef>
          </c:val>
          <c:extLst>
            <c:ext xmlns:c16="http://schemas.microsoft.com/office/drawing/2014/chart" uri="{C3380CC4-5D6E-409C-BE32-E72D297353CC}">
              <c16:uniqueId val="{00000001-0CEC-47F9-91E0-3E21BF3D25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5692</c:v>
                </c:pt>
                <c:pt idx="5">
                  <c:v>5795</c:v>
                </c:pt>
                <c:pt idx="8">
                  <c:v>6226</c:v>
                </c:pt>
                <c:pt idx="11">
                  <c:v>6637</c:v>
                </c:pt>
                <c:pt idx="14">
                  <c:v>7103</c:v>
                </c:pt>
              </c:numCache>
            </c:numRef>
          </c:val>
          <c:extLst>
            <c:ext xmlns:c16="http://schemas.microsoft.com/office/drawing/2014/chart" uri="{C3380CC4-5D6E-409C-BE32-E72D297353CC}">
              <c16:uniqueId val="{00000002-0CEC-47F9-91E0-3E21BF3D25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EC-47F9-91E0-3E21BF3D25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EC-47F9-91E0-3E21BF3D25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539</c:v>
                </c:pt>
                <c:pt idx="3">
                  <c:v>585</c:v>
                </c:pt>
                <c:pt idx="6">
                  <c:v>584</c:v>
                </c:pt>
                <c:pt idx="9">
                  <c:v>549</c:v>
                </c:pt>
                <c:pt idx="12">
                  <c:v>509</c:v>
                </c:pt>
              </c:numCache>
            </c:numRef>
          </c:val>
          <c:extLst>
            <c:ext xmlns:c16="http://schemas.microsoft.com/office/drawing/2014/chart" uri="{C3380CC4-5D6E-409C-BE32-E72D297353CC}">
              <c16:uniqueId val="{00000005-0CEC-47F9-91E0-3E21BF3D25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1191</c:v>
                </c:pt>
                <c:pt idx="3">
                  <c:v>1158</c:v>
                </c:pt>
                <c:pt idx="6">
                  <c:v>1134</c:v>
                </c:pt>
                <c:pt idx="9">
                  <c:v>1090</c:v>
                </c:pt>
                <c:pt idx="12">
                  <c:v>1020</c:v>
                </c:pt>
              </c:numCache>
            </c:numRef>
          </c:val>
          <c:extLst>
            <c:ext xmlns:c16="http://schemas.microsoft.com/office/drawing/2014/chart" uri="{C3380CC4-5D6E-409C-BE32-E72D297353CC}">
              <c16:uniqueId val="{00000006-0CEC-47F9-91E0-3E21BF3D25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797</c:v>
                </c:pt>
                <c:pt idx="3">
                  <c:v>693</c:v>
                </c:pt>
                <c:pt idx="6">
                  <c:v>566</c:v>
                </c:pt>
                <c:pt idx="9">
                  <c:v>480</c:v>
                </c:pt>
                <c:pt idx="12">
                  <c:v>397</c:v>
                </c:pt>
              </c:numCache>
            </c:numRef>
          </c:val>
          <c:extLst>
            <c:ext xmlns:c16="http://schemas.microsoft.com/office/drawing/2014/chart" uri="{C3380CC4-5D6E-409C-BE32-E72D297353CC}">
              <c16:uniqueId val="{00000007-0CEC-47F9-91E0-3E21BF3D25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5467</c:v>
                </c:pt>
                <c:pt idx="3">
                  <c:v>5131</c:v>
                </c:pt>
                <c:pt idx="6">
                  <c:v>4883</c:v>
                </c:pt>
                <c:pt idx="9">
                  <c:v>4660</c:v>
                </c:pt>
                <c:pt idx="12">
                  <c:v>4159</c:v>
                </c:pt>
              </c:numCache>
            </c:numRef>
          </c:val>
          <c:extLst>
            <c:ext xmlns:c16="http://schemas.microsoft.com/office/drawing/2014/chart" uri="{C3380CC4-5D6E-409C-BE32-E72D297353CC}">
              <c16:uniqueId val="{00000008-0CEC-47F9-91E0-3E21BF3D25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EC-47F9-91E0-3E21BF3D25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6860</c:v>
                </c:pt>
                <c:pt idx="3">
                  <c:v>6365</c:v>
                </c:pt>
                <c:pt idx="6">
                  <c:v>6145</c:v>
                </c:pt>
                <c:pt idx="9">
                  <c:v>6677</c:v>
                </c:pt>
                <c:pt idx="12">
                  <c:v>7373</c:v>
                </c:pt>
              </c:numCache>
            </c:numRef>
          </c:val>
          <c:extLst>
            <c:ext xmlns:c16="http://schemas.microsoft.com/office/drawing/2014/chart" uri="{C3380CC4-5D6E-409C-BE32-E72D297353CC}">
              <c16:uniqueId val="{0000000A-0CEC-47F9-91E0-3E21BF3D254E}"/>
            </c:ext>
          </c:extLst>
        </c:ser>
        <c:dLbls>
          <c:showLegendKey val="0"/>
          <c:showVal val="0"/>
          <c:showCatName val="0"/>
          <c:showSerName val="0"/>
          <c:showPercent val="0"/>
          <c:showBubbleSize val="0"/>
        </c:dLbls>
        <c:gapWidth val="100"/>
        <c:overlap val="100"/>
        <c:axId val="537210712"/>
        <c:axId val="537211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EC-47F9-91E0-3E21BF3D254E}"/>
            </c:ext>
          </c:extLst>
        </c:ser>
        <c:dLbls>
          <c:showLegendKey val="0"/>
          <c:showVal val="0"/>
          <c:showCatName val="0"/>
          <c:showSerName val="0"/>
          <c:showPercent val="0"/>
          <c:showBubbleSize val="0"/>
        </c:dLbls>
        <c:marker val="1"/>
        <c:smooth val="0"/>
        <c:axId val="537210712"/>
        <c:axId val="537211104"/>
      </c:lineChart>
      <c:catAx>
        <c:axId val="537210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7211104"/>
        <c:crosses val="autoZero"/>
        <c:auto val="1"/>
        <c:lblAlgn val="ctr"/>
        <c:lblOffset val="100"/>
        <c:tickLblSkip val="1"/>
        <c:tickMarkSkip val="1"/>
        <c:noMultiLvlLbl val="0"/>
      </c:catAx>
      <c:valAx>
        <c:axId val="537211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210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2824</c:v>
                </c:pt>
                <c:pt idx="1">
                  <c:v>3226</c:v>
                </c:pt>
                <c:pt idx="2">
                  <c:v>3620</c:v>
                </c:pt>
              </c:numCache>
            </c:numRef>
          </c:val>
          <c:extLst>
            <c:ext xmlns:c16="http://schemas.microsoft.com/office/drawing/2014/chart" uri="{C3380CC4-5D6E-409C-BE32-E72D297353CC}">
              <c16:uniqueId val="{00000000-8119-4EAC-9D15-DC8D8C7BE7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1382</c:v>
                </c:pt>
                <c:pt idx="1">
                  <c:v>1388</c:v>
                </c:pt>
                <c:pt idx="2">
                  <c:v>1391</c:v>
                </c:pt>
              </c:numCache>
            </c:numRef>
          </c:val>
          <c:extLst>
            <c:ext xmlns:c16="http://schemas.microsoft.com/office/drawing/2014/chart" uri="{C3380CC4-5D6E-409C-BE32-E72D297353CC}">
              <c16:uniqueId val="{00000001-8119-4EAC-9D15-DC8D8C7BE7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2136</c:v>
                </c:pt>
                <c:pt idx="1">
                  <c:v>2059</c:v>
                </c:pt>
                <c:pt idx="2">
                  <c:v>1995</c:v>
                </c:pt>
              </c:numCache>
            </c:numRef>
          </c:val>
          <c:extLst>
            <c:ext xmlns:c16="http://schemas.microsoft.com/office/drawing/2014/chart" uri="{C3380CC4-5D6E-409C-BE32-E72D297353CC}">
              <c16:uniqueId val="{00000002-8119-4EAC-9D15-DC8D8C7BE724}"/>
            </c:ext>
          </c:extLst>
        </c:ser>
        <c:dLbls>
          <c:showLegendKey val="0"/>
          <c:showVal val="0"/>
          <c:showCatName val="0"/>
          <c:showSerName val="0"/>
          <c:showPercent val="0"/>
          <c:showBubbleSize val="0"/>
        </c:dLbls>
        <c:gapWidth val="120"/>
        <c:overlap val="100"/>
        <c:axId val="537211888"/>
        <c:axId val="537211496"/>
      </c:barChart>
      <c:catAx>
        <c:axId val="53721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7211496"/>
        <c:crosses val="autoZero"/>
        <c:auto val="1"/>
        <c:lblAlgn val="ctr"/>
        <c:lblOffset val="100"/>
        <c:tickLblSkip val="1"/>
        <c:tickMarkSkip val="1"/>
        <c:noMultiLvlLbl val="0"/>
      </c:catAx>
      <c:valAx>
        <c:axId val="537211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721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{ED4C3FB8-E451-4FA6-9F30-2B86CC86FDC2}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9D8-47D5-BA7C-867A0591F9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{5DA10473-0DE4-4BFA-8D93-FB06AD9518E2}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D8-47D5-BA7C-867A0591F9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{16FA329A-0939-4BF7-BEDA-74D4EB236F19}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D8-47D5-BA7C-867A0591F9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{29A94446-FD21-422E-BF79-B1CDB3842E9A}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D8-47D5-BA7C-867A0591F9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{CF75874C-FB03-43F1-BE21-689FCB9B4D57}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D8-47D5-BA7C-867A0591F91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{FA0A7A42-B9A3-4E4C-A970-EF4F7FF348FB}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9D8-47D5-BA7C-867A0591F91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{F7BF78F0-A70B-451D-866F-6C9644D4F6EE}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9D8-47D5-BA7C-867A0591F91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{BDD93C4A-8A7D-4168-80D6-0EBB6678F8B4}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9D8-47D5-BA7C-867A0591F91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{3923EA00-6B48-4FD5-B900-3EEA638C2B8F}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9D8-47D5-BA7C-867A0591F9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c:v>
                </c:pt>
                <c:pt idx="16">
                  <c:v>58.8</c:v>
                </c:pt>
                <c:pt idx="24">
                  <c:v>60.5</c:v>
                </c:pt>
                <c:pt idx="32">
                  <c:v>59.3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9D8-47D5-BA7C-867A0591F9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{B3455927-AFF8-40FB-8F81-7030D185F84B}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9D8-47D5-BA7C-867A0591F9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{E225DC21-4279-4CF5-B2E1-AFA966D1A127}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D8-47D5-BA7C-867A0591F9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{5D1FC2E1-5336-4B30-9EED-747FAF37BBFB}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D8-47D5-BA7C-867A0591F9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{6297AF96-201C-4AE2-93AE-7DCDC1838172}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D8-47D5-BA7C-867A0591F9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{A4FDF275-675C-4BC8-A4A8-999F20163C8A}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D8-47D5-BA7C-867A0591F91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{28AB279F-08B3-4916-BF3C-0C53788EB824}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9D8-47D5-BA7C-867A0591F91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{457ADA36-0311-4C3C-BDEA-851A415F7B0E}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9D8-47D5-BA7C-867A0591F91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{95C8E4C0-C867-448C-A203-D93E8C2A9D9B}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9D8-47D5-BA7C-867A0591F91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{1080AB28-B428-4A2F-A50A-65A20962AED3}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9D8-47D5-BA7C-867A0591F9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29D8-47D5-BA7C-867A0591F91E}"/>
            </c:ext>
          </c:extLst>
        </c:ser>
        <c:dLbls>
          <c:showLegendKey val="0"/>
          <c:showVal val="1"/>
          <c:showCatName val="0"/>
          <c:showSerName val="0"/>
          <c:showPercent val="0"/>
          <c:showBubbleSize val="0"/>
        </c:dLbls>
        <c:axId val="46179840"/>
        <c:axId val="46181760"/>
      </c:scatterChart>
      <c:valAx>
        <c:axId val="46179840"/>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{192B31BA-EE8E-41CE-A47A-379AB5DDB2F3}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964-4447-A5EF-2B987DE859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{9784A667-2351-479F-BF85-654A97635201}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64-4447-A5EF-2B987DE859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{8E8A5394-3243-4F7C-A7C1-090419436F1F}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64-4447-A5EF-2B987DE859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{15221000-4B7E-471C-A6E3-69640F3A888C}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64-4447-A5EF-2B987DE859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{752AFCE8-B3B1-4EF5-8869-E70920B22C1D}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64-4447-A5EF-2B987DE859C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{8ECC7872-3A08-40EB-A542-59D1D40613B5}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964-4447-A5EF-2B987DE859C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{D39B907C-7968-4C52-AB13-88D4DC9EE123}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964-4447-A5EF-2B987DE859C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{8EA20F28-7BD8-4B03-AE06-60F9DA2F749E}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964-4447-A5EF-2B987DE859C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{12A47A7A-5154-4B70-BB91-8150387F7308}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964-4447-A5EF-2B987DE859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5.5</c:v>
                </c:pt>
                <c:pt idx="16">
                  <c:v>3.9</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964-4447-A5EF-2B987DE859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{6D42C114-A030-402E-8324-F14300825539}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964-4447-A5EF-2B987DE859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{E437400F-85BB-468C-A0CD-787CB952D4DC}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64-4447-A5EF-2B987DE859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{2BDC40E1-21F0-4314-A410-E4F49F4B98E6}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64-4447-A5EF-2B987DE859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{AA99399C-3C61-4FD4-9CE0-A4E7BB6AA71C}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64-4447-A5EF-2B987DE859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{A241C548-08F0-4E89-8839-998ACA143662}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64-4447-A5EF-2B987DE859C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{38DEF712-E6DA-45F4-8DEF-22DA3DC4D89D}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964-4447-A5EF-2B987DE859C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{27DD6160-9A74-4842-8600-DAC86BD3750A}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964-4447-A5EF-2B987DE859C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{1C71F223-049E-4A18-8025-ECDD5A644D90}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964-4447-A5EF-2B987DE859C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{6453DCAB-BD64-4F59-A40E-7042D3E112C0}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964-4447-A5EF-2B987DE859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D964-4447-A5EF-2B987DE859CE}"/>
            </c:ext>
          </c:extLst>
        </c:ser>
        <c:dLbls>
          <c:showLegendKey val="0"/>
          <c:showVal val="1"/>
          <c:showCatName val="0"/>
          <c:showSerName val="0"/>
          <c:showPercent val="0"/>
          <c:showBubbleSize val="0"/>
        </c:dLbls>
        <c:axId val="84219776"/>
        <c:axId val="84234240"/>
      </c:scatterChart>
      <c:valAx>
        <c:axId val="8421977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実質公債費比率（分子）の構造については、元利償還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も増加している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している。今後、急激な上昇を防ぐため、交付税算入のある起債に限定するなど、起債に大きく頼ることのない財政運営に努める。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分子）の構造については、将来負担額の内訳として、「一般会計等に係る地方債の現在高」及び「公営企業債等繰入見込額」の２項目が大半を占めている。また、充当可能財源等の内訳として、「充当可能基金」及び「基準財政需要額算入見込額」の２項目が大半を占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王寺町においては、充当可能財源等が将来負担額を上回っているため、将来負担比率が０となっているが、今後の財政需要に対応するため、引き続き経常経費の削減による基金の積立に加えて、交付税算入率の高い起債を有効活用するなど、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奈良県王寺町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繰越金等の余剰金を財政調整基金に約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４千万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円積み立てた一方、財源不足分として約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５千万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円取り崩したこと、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義務教育学校</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建設等に伴い公共施設整備基金を約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千万円取り崩したこと等により、基金全体としては、約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３億３千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万円の増額となった。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短期的には増加傾向にあるが、施設の老朽化等に伴う資金需要に伴い、中長期的には減少していく見込み。</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公共施設整備基金、美しヶ丘地域公共施設等維持管理基金：公共施設の整備及び維持管理に要する経費</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地域振興基金：本格的な高齢化社会の到来に備え、王寺町における福祉活動の促進、快適な生活環境の形成等を図る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ふるさと創生基金：地理的特性を生かしたイベント等の実施により、地域アイデンティティを確立することで、活力あるふるさとづくりを推進</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王寺町立図書館基金：図書館及び図書の充実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文化財保護基金：町民の財産である文化財の保存及び活用を図る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義務教育学校建設等に伴い、公共</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施設整備基金を約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千万円取崩、地域イベント（盆踊り大会、ミルキーウェイ）等のためふるさと創生基金を約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百万円取崩、文化財修復のため文化財保護基金を約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１千４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百万円取崩した一方、ふるさと納税による寄附により文化財保護基金を約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万円積立した。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文化財保護基金：ふるさと納税の推進により基金の積立を行う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全ての基金：有利な基金運用を行うことで、基金の積立を行う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繰越金等の余剰金による積立（約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４千万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円）及び財源不足分による取崩（約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５千万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円）により、約４億円の増額となった。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短期的には増加傾向にあるが、施設の老朽化等に伴う資金需要に伴い、中長期的には減少していく見込み。</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基金運用収入分の積立を行った。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起債額及び借入利率の増加による公債費の負担増に備え、積極的な基金運用を行い、積立額の増加を図る。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24,223
24,005
7.01
9,599,946
9,200,737
289,179
5,201,954
7,372,876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59.3</a:t>
          </a:r>
          <a:r>
            <a:rPr kumimoji="1" lang="ja-JP" altLang="en-US" sz="1100">
              <a:latin typeface="ＭＳ Ｐゴシック" panose="020B0600070205080204" pitchFamily="50" charset="-128"/>
              <a:ea typeface="ＭＳ Ｐゴシック" panose="020B0600070205080204" pitchFamily="50" charset="-128"/>
            </a:rPr>
            <a:t>％で前年度から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減価償却額が新規取得額を上回ったため、資産が減少しており老朽化が進んでいるといえるが、平成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月に策定した王寺町公共施設等総合管理計画に基づき、点検・修繕等予防保全に努め、機能的な改善を図ることにより長寿命化を推進するなど公共施設の適正管理に努める。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5" name="直線コネクタ 74"/>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6"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7" name="直線コネクタ 76"/>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80"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フローチャート: 判断 80"/>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82" name="フローチャート: 判断 81"/>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3" name="フローチャート: 判断 82"/>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4" name="フローチャート: 判断 83"/>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71029</xdr:rowOff>
    </xdr:from>
    <xdr:to>
      <xdr:col>23</xdr:col>
      <xdr:colOff>136525</xdr:colOff>
      <xdr:row>32</xdr:row>
      <xdr:rowOff>1179</xdr:rowOff>
    </xdr:to>
    <xdr:sp macro="" textlink="">
      <xdr:nvSpPr>
        <xdr:cNvPr id="90" name="楕円 89"/>
        <xdr:cNvSpPr/>
      </xdr:nvSpPr>
      <xdr:spPr>
        <a:xfrm>
          <a:off x="47117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93906</xdr:rowOff>
    </xdr:from>
    <xdr:ext cx="405111" cy="259045"/>
    <xdr:sp macro="" textlink="">
      <xdr:nvSpPr>
        <xdr:cNvPr id="91" name="有形固定資産減価償却率該当値テキスト"/>
        <xdr:cNvSpPr txBox="1"/>
      </xdr:nvSpPr>
      <xdr:spPr>
        <a:xfrm>
          <a:off x="4813300" y="6008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34018</xdr:rowOff>
    </xdr:from>
    <xdr:to>
      <xdr:col>19</xdr:col>
      <xdr:colOff>187325</xdr:colOff>
      <xdr:row>31</xdr:row>
      <xdr:rowOff>135618</xdr:rowOff>
    </xdr:to>
    <xdr:sp macro="" textlink="">
      <xdr:nvSpPr>
        <xdr:cNvPr id="92" name="楕円 91"/>
        <xdr:cNvSpPr/>
      </xdr:nvSpPr>
      <xdr:spPr>
        <a:xfrm>
          <a:off x="40005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84818</xdr:rowOff>
    </xdr:from>
    <xdr:to>
      <xdr:col>23</xdr:col>
      <xdr:colOff>85725</xdr:colOff>
      <xdr:row>31</xdr:row>
      <xdr:rowOff>121829</xdr:rowOff>
    </xdr:to>
    <xdr:cxnSp macro="">
      <xdr:nvCxnSpPr>
        <xdr:cNvPr id="93" name="直線コネクタ 92"/>
        <xdr:cNvCxnSpPr/>
      </xdr:nvCxnSpPr>
      <xdr:spPr>
        <a:xfrm>
          <a:off x="4051300" y="6171293"/>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86451</xdr:rowOff>
    </xdr:from>
    <xdr:to>
      <xdr:col>15</xdr:col>
      <xdr:colOff>187325</xdr:colOff>
      <xdr:row>32</xdr:row>
      <xdr:rowOff>16601</xdr:rowOff>
    </xdr:to>
    <xdr:sp macro="" textlink="">
      <xdr:nvSpPr>
        <xdr:cNvPr id="94" name="楕円 93"/>
        <xdr:cNvSpPr/>
      </xdr:nvSpPr>
      <xdr:spPr>
        <a:xfrm>
          <a:off x="3238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84818</xdr:rowOff>
    </xdr:from>
    <xdr:to>
      <xdr:col>19</xdr:col>
      <xdr:colOff>136525</xdr:colOff>
      <xdr:row>31</xdr:row>
      <xdr:rowOff>137251</xdr:rowOff>
    </xdr:to>
    <xdr:cxnSp macro="">
      <xdr:nvCxnSpPr>
        <xdr:cNvPr id="95" name="直線コネクタ 94"/>
        <xdr:cNvCxnSpPr/>
      </xdr:nvCxnSpPr>
      <xdr:spPr>
        <a:xfrm flipV="1">
          <a:off x="3289300" y="617129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14968</xdr:rowOff>
    </xdr:from>
    <xdr:to>
      <xdr:col>11</xdr:col>
      <xdr:colOff>187325</xdr:colOff>
      <xdr:row>33</xdr:row>
      <xdr:rowOff>116568</xdr:rowOff>
    </xdr:to>
    <xdr:sp macro="" textlink="">
      <xdr:nvSpPr>
        <xdr:cNvPr id="96" name="楕円 95"/>
        <xdr:cNvSpPr/>
      </xdr:nvSpPr>
      <xdr:spPr>
        <a:xfrm>
          <a:off x="24765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137251</xdr:rowOff>
    </xdr:from>
    <xdr:to>
      <xdr:col>15</xdr:col>
      <xdr:colOff>136525</xdr:colOff>
      <xdr:row>33</xdr:row>
      <xdr:rowOff>65768</xdr:rowOff>
    </xdr:to>
    <xdr:cxnSp macro="">
      <xdr:nvCxnSpPr>
        <xdr:cNvPr id="97" name="直線コネクタ 96"/>
        <xdr:cNvCxnSpPr/>
      </xdr:nvCxnSpPr>
      <xdr:spPr>
        <a:xfrm flipV="1">
          <a:off x="2527300" y="6223726"/>
          <a:ext cx="762000" cy="27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98"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9"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100"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152145</xdr:rowOff>
    </xdr:from>
    <xdr:ext cx="405111" cy="259045"/>
    <xdr:sp macro="" textlink="">
      <xdr:nvSpPr>
        <xdr:cNvPr id="101" name="n_1mainValue有形固定資産減価償却率"/>
        <xdr:cNvSpPr txBox="1"/>
      </xdr:nvSpPr>
      <xdr:spPr>
        <a:xfrm>
          <a:off x="3836044" y="589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33128</xdr:rowOff>
    </xdr:from>
    <xdr:ext cx="405111" cy="259045"/>
    <xdr:sp macro="" textlink="">
      <xdr:nvSpPr>
        <xdr:cNvPr id="102" name="n_2mainValue有形固定資産減価償却率"/>
        <xdr:cNvSpPr txBox="1"/>
      </xdr:nvSpPr>
      <xdr:spPr>
        <a:xfrm>
          <a:off x="3086744" y="594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107695</xdr:rowOff>
    </xdr:from>
    <xdr:ext cx="405111" cy="259045"/>
    <xdr:sp macro="" textlink="">
      <xdr:nvSpPr>
        <xdr:cNvPr id="103" name="n_3mainValue有形固定資産減価償却率"/>
        <xdr:cNvSpPr txBox="1"/>
      </xdr:nvSpPr>
      <xdr:spPr>
        <a:xfrm>
          <a:off x="2324744" y="653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293.5</a:t>
          </a:r>
          <a:r>
            <a:rPr kumimoji="1" lang="ja-JP" altLang="en-US" sz="1100">
              <a:latin typeface="ＭＳ Ｐゴシック" panose="020B0600070205080204" pitchFamily="50" charset="-128"/>
              <a:ea typeface="ＭＳ Ｐゴシック" panose="020B0600070205080204" pitchFamily="50" charset="-128"/>
            </a:rPr>
            <a:t>％で類似団体内平均や奈良県平均よりも低い比率となっている。引き続き、事業の計画的な執行により、地方債の新規発行を極力抑制するとともに、事務事業の見直し等により債務償還比率が上昇しないよ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30" name="直線コネクタ 129"/>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33"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4" name="直線コネクタ 133"/>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5"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6" name="フローチャート: 判断 135"/>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7" name="フローチャート: 判断 136"/>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118008</xdr:rowOff>
    </xdr:from>
    <xdr:to>
      <xdr:col>76</xdr:col>
      <xdr:colOff>73025</xdr:colOff>
      <xdr:row>33</xdr:row>
      <xdr:rowOff>48158</xdr:rowOff>
    </xdr:to>
    <xdr:sp macro="" textlink="">
      <xdr:nvSpPr>
        <xdr:cNvPr id="143" name="楕円 142"/>
        <xdr:cNvSpPr/>
      </xdr:nvSpPr>
      <xdr:spPr>
        <a:xfrm>
          <a:off x="14744700" y="63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96435</xdr:rowOff>
    </xdr:from>
    <xdr:ext cx="469744" cy="259045"/>
    <xdr:sp macro="" textlink="">
      <xdr:nvSpPr>
        <xdr:cNvPr id="144" name="債務償還比率該当値テキスト"/>
        <xdr:cNvSpPr txBox="1"/>
      </xdr:nvSpPr>
      <xdr:spPr>
        <a:xfrm>
          <a:off x="14846300" y="635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80614</xdr:rowOff>
    </xdr:from>
    <xdr:to>
      <xdr:col>72</xdr:col>
      <xdr:colOff>123825</xdr:colOff>
      <xdr:row>33</xdr:row>
      <xdr:rowOff>10764</xdr:rowOff>
    </xdr:to>
    <xdr:sp macro="" textlink="">
      <xdr:nvSpPr>
        <xdr:cNvPr id="145" name="楕円 144"/>
        <xdr:cNvSpPr/>
      </xdr:nvSpPr>
      <xdr:spPr>
        <a:xfrm>
          <a:off x="14033500" y="63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131414</xdr:rowOff>
    </xdr:from>
    <xdr:to>
      <xdr:col>76</xdr:col>
      <xdr:colOff>22225</xdr:colOff>
      <xdr:row>32</xdr:row>
      <xdr:rowOff>168808</xdr:rowOff>
    </xdr:to>
    <xdr:cxnSp macro="">
      <xdr:nvCxnSpPr>
        <xdr:cNvPr id="146" name="直線コネクタ 145"/>
        <xdr:cNvCxnSpPr/>
      </xdr:nvCxnSpPr>
      <xdr:spPr>
        <a:xfrm>
          <a:off x="14084300" y="6389339"/>
          <a:ext cx="711200" cy="3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7"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1891</xdr:rowOff>
    </xdr:from>
    <xdr:ext cx="469744" cy="259045"/>
    <xdr:sp macro="" textlink="">
      <xdr:nvSpPr>
        <xdr:cNvPr id="148" name="n_1mainValue債務償還比率"/>
        <xdr:cNvSpPr txBox="1"/>
      </xdr:nvSpPr>
      <xdr:spPr>
        <a:xfrm>
          <a:off x="13836727" y="643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24,223
24,005
7.01
9,599,946
9,200,737
289,179
5,201,954
7,372,876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1" name="楕円 70"/>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110507</xdr:rowOff>
    </xdr:from>
    <xdr:ext cx="405111" cy="259045"/>
    <xdr:sp macro="" textlink="">
      <xdr:nvSpPr>
        <xdr:cNvPr id="72" name="【道路】&#10;有形固定資産減価償却率該当値テキスト"/>
        <xdr:cNvSpPr txBox="1"/>
      </xdr:nvSpPr>
      <xdr:spPr>
        <a:xfrm>
          <a:off x="4673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3" name="楕円 72"/>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36195</xdr:rowOff>
    </xdr:to>
    <xdr:cxnSp macro="">
      <xdr:nvCxnSpPr>
        <xdr:cNvPr id="74" name="直線コネクタ 73"/>
        <xdr:cNvCxnSpPr/>
      </xdr:nvCxnSpPr>
      <xdr:spPr>
        <a:xfrm flipV="1">
          <a:off x="3797300" y="65265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21590</xdr:rowOff>
    </xdr:from>
    <xdr:to>
      <xdr:col>15</xdr:col>
      <xdr:colOff>101600</xdr:colOff>
      <xdr:row>38</xdr:row>
      <xdr:rowOff>123190</xdr:rowOff>
    </xdr:to>
    <xdr:sp macro="" textlink="">
      <xdr:nvSpPr>
        <xdr:cNvPr id="75" name="楕円 74"/>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72390</xdr:rowOff>
    </xdr:to>
    <xdr:cxnSp macro="">
      <xdr:nvCxnSpPr>
        <xdr:cNvPr id="76" name="直線コネクタ 75"/>
        <xdr:cNvCxnSpPr/>
      </xdr:nvCxnSpPr>
      <xdr:spPr>
        <a:xfrm flipV="1">
          <a:off x="2908300" y="6551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17780</xdr:rowOff>
    </xdr:from>
    <xdr:to>
      <xdr:col>10</xdr:col>
      <xdr:colOff>165100</xdr:colOff>
      <xdr:row>38</xdr:row>
      <xdr:rowOff>119380</xdr:rowOff>
    </xdr:to>
    <xdr:sp macro="" textlink="">
      <xdr:nvSpPr>
        <xdr:cNvPr id="77" name="楕円 76"/>
        <xdr:cNvSpPr/>
      </xdr:nvSpPr>
      <xdr:spPr>
        <a:xfrm>
          <a:off x="196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72390</xdr:rowOff>
    </xdr:to>
    <xdr:cxnSp macro="">
      <xdr:nvCxnSpPr>
        <xdr:cNvPr id="78" name="直線コネクタ 77"/>
        <xdr:cNvCxnSpPr/>
      </xdr:nvCxnSpPr>
      <xdr:spPr>
        <a:xfrm>
          <a:off x="2019300" y="6583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78122</xdr:rowOff>
    </xdr:from>
    <xdr:ext cx="405111" cy="259045"/>
    <xdr:sp macro="" textlink="">
      <xdr:nvSpPr>
        <xdr:cNvPr id="82" name="n_1mainValue【道路】&#10;有形固定資産減価償却率"/>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3" name="n_2main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4" name="n_3mainValue【道路】&#10;有形固定資産減価償却率"/>
        <xdr:cNvSpPr txBox="1"/>
      </xdr:nvSpPr>
      <xdr:spPr>
        <a:xfrm>
          <a:off x="1816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32029</xdr:rowOff>
    </xdr:from>
    <xdr:to>
      <xdr:col>55</xdr:col>
      <xdr:colOff>50800</xdr:colOff>
      <xdr:row>40</xdr:row>
      <xdr:rowOff>133629</xdr:rowOff>
    </xdr:to>
    <xdr:sp macro="" textlink="">
      <xdr:nvSpPr>
        <xdr:cNvPr id="121" name="楕円 120"/>
        <xdr:cNvSpPr/>
      </xdr:nvSpPr>
      <xdr:spPr>
        <a:xfrm>
          <a:off x="10426700" y="689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10456</xdr:rowOff>
    </xdr:from>
    <xdr:ext cx="469744" cy="259045"/>
    <xdr:sp macro="" textlink="">
      <xdr:nvSpPr>
        <xdr:cNvPr id="122" name="【道路】&#10;一人当たり延長該当値テキスト"/>
        <xdr:cNvSpPr txBox="1"/>
      </xdr:nvSpPr>
      <xdr:spPr>
        <a:xfrm>
          <a:off x="10515600" y="686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30338</xdr:rowOff>
    </xdr:from>
    <xdr:to>
      <xdr:col>50</xdr:col>
      <xdr:colOff>165100</xdr:colOff>
      <xdr:row>40</xdr:row>
      <xdr:rowOff>131938</xdr:rowOff>
    </xdr:to>
    <xdr:sp macro="" textlink="">
      <xdr:nvSpPr>
        <xdr:cNvPr id="123" name="楕円 122"/>
        <xdr:cNvSpPr/>
      </xdr:nvSpPr>
      <xdr:spPr>
        <a:xfrm>
          <a:off x="9588500" y="68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81138</xdr:rowOff>
    </xdr:from>
    <xdr:to>
      <xdr:col>55</xdr:col>
      <xdr:colOff>0</xdr:colOff>
      <xdr:row>40</xdr:row>
      <xdr:rowOff>82829</xdr:rowOff>
    </xdr:to>
    <xdr:cxnSp macro="">
      <xdr:nvCxnSpPr>
        <xdr:cNvPr id="124" name="直線コネクタ 123"/>
        <xdr:cNvCxnSpPr/>
      </xdr:nvCxnSpPr>
      <xdr:spPr>
        <a:xfrm>
          <a:off x="9639300" y="6939138"/>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26681</xdr:rowOff>
    </xdr:from>
    <xdr:to>
      <xdr:col>46</xdr:col>
      <xdr:colOff>38100</xdr:colOff>
      <xdr:row>40</xdr:row>
      <xdr:rowOff>128281</xdr:rowOff>
    </xdr:to>
    <xdr:sp macro="" textlink="">
      <xdr:nvSpPr>
        <xdr:cNvPr id="125" name="楕円 124"/>
        <xdr:cNvSpPr/>
      </xdr:nvSpPr>
      <xdr:spPr>
        <a:xfrm>
          <a:off x="8699500" y="68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77481</xdr:rowOff>
    </xdr:from>
    <xdr:to>
      <xdr:col>50</xdr:col>
      <xdr:colOff>114300</xdr:colOff>
      <xdr:row>40</xdr:row>
      <xdr:rowOff>81138</xdr:rowOff>
    </xdr:to>
    <xdr:cxnSp macro="">
      <xdr:nvCxnSpPr>
        <xdr:cNvPr id="126" name="直線コネクタ 125"/>
        <xdr:cNvCxnSpPr/>
      </xdr:nvCxnSpPr>
      <xdr:spPr>
        <a:xfrm>
          <a:off x="8750300" y="693548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27915</xdr:rowOff>
    </xdr:from>
    <xdr:to>
      <xdr:col>41</xdr:col>
      <xdr:colOff>101600</xdr:colOff>
      <xdr:row>40</xdr:row>
      <xdr:rowOff>129515</xdr:rowOff>
    </xdr:to>
    <xdr:sp macro="" textlink="">
      <xdr:nvSpPr>
        <xdr:cNvPr id="127" name="楕円 126"/>
        <xdr:cNvSpPr/>
      </xdr:nvSpPr>
      <xdr:spPr>
        <a:xfrm>
          <a:off x="7810500" y="68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77481</xdr:rowOff>
    </xdr:from>
    <xdr:to>
      <xdr:col>45</xdr:col>
      <xdr:colOff>177800</xdr:colOff>
      <xdr:row>40</xdr:row>
      <xdr:rowOff>78715</xdr:rowOff>
    </xdr:to>
    <xdr:cxnSp macro="">
      <xdr:nvCxnSpPr>
        <xdr:cNvPr id="128" name="直線コネクタ 127"/>
        <xdr:cNvCxnSpPr/>
      </xdr:nvCxnSpPr>
      <xdr:spPr>
        <a:xfrm flipV="1">
          <a:off x="7861300" y="6935481"/>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123065</xdr:rowOff>
    </xdr:from>
    <xdr:ext cx="469744" cy="259045"/>
    <xdr:sp macro="" textlink="">
      <xdr:nvSpPr>
        <xdr:cNvPr id="132" name="n_1mainValue【道路】&#10;一人当たり延長"/>
        <xdr:cNvSpPr txBox="1"/>
      </xdr:nvSpPr>
      <xdr:spPr>
        <a:xfrm>
          <a:off x="9391727" y="698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119408</xdr:rowOff>
    </xdr:from>
    <xdr:ext cx="469744" cy="259045"/>
    <xdr:sp macro="" textlink="">
      <xdr:nvSpPr>
        <xdr:cNvPr id="133" name="n_2mainValue【道路】&#10;一人当たり延長"/>
        <xdr:cNvSpPr txBox="1"/>
      </xdr:nvSpPr>
      <xdr:spPr>
        <a:xfrm>
          <a:off x="8515427" y="697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120642</xdr:rowOff>
    </xdr:from>
    <xdr:ext cx="469744" cy="259045"/>
    <xdr:sp macro="" textlink="">
      <xdr:nvSpPr>
        <xdr:cNvPr id="134" name="n_3mainValue【道路】&#10;一人当たり延長"/>
        <xdr:cNvSpPr txBox="1"/>
      </xdr:nvSpPr>
      <xdr:spPr>
        <a:xfrm>
          <a:off x="7626427" y="69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65"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5" name="楕円 174"/>
        <xdr:cNvSpPr/>
      </xdr:nvSpPr>
      <xdr:spPr>
        <a:xfrm>
          <a:off x="4584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76" name="【橋りょう・トンネル】&#10;有形固定資産減価償却率該当値テキスト"/>
        <xdr:cNvSpPr txBox="1"/>
      </xdr:nvSpPr>
      <xdr:spPr>
        <a:xfrm>
          <a:off x="4673600"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96157</xdr:rowOff>
    </xdr:from>
    <xdr:to>
      <xdr:col>20</xdr:col>
      <xdr:colOff>38100</xdr:colOff>
      <xdr:row>62</xdr:row>
      <xdr:rowOff>26307</xdr:rowOff>
    </xdr:to>
    <xdr:sp macro="" textlink="">
      <xdr:nvSpPr>
        <xdr:cNvPr id="177" name="楕円 176"/>
        <xdr:cNvSpPr/>
      </xdr:nvSpPr>
      <xdr:spPr>
        <a:xfrm>
          <a:off x="3746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146957</xdr:rowOff>
    </xdr:to>
    <xdr:cxnSp macro="">
      <xdr:nvCxnSpPr>
        <xdr:cNvPr id="178" name="直線コネクタ 177"/>
        <xdr:cNvCxnSpPr/>
      </xdr:nvCxnSpPr>
      <xdr:spPr>
        <a:xfrm flipV="1">
          <a:off x="3797300" y="105776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79" name="楕円 178"/>
        <xdr:cNvSpPr/>
      </xdr:nvSpPr>
      <xdr:spPr>
        <a:xfrm>
          <a:off x="2857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146957</xdr:rowOff>
    </xdr:from>
    <xdr:to>
      <xdr:col>19</xdr:col>
      <xdr:colOff>177800</xdr:colOff>
      <xdr:row>62</xdr:row>
      <xdr:rowOff>3266</xdr:rowOff>
    </xdr:to>
    <xdr:cxnSp macro="">
      <xdr:nvCxnSpPr>
        <xdr:cNvPr id="180" name="直線コネクタ 179"/>
        <xdr:cNvCxnSpPr/>
      </xdr:nvCxnSpPr>
      <xdr:spPr>
        <a:xfrm flipV="1">
          <a:off x="2908300" y="106054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1" name="楕円 180"/>
        <xdr:cNvSpPr/>
      </xdr:nvSpPr>
      <xdr:spPr>
        <a:xfrm>
          <a:off x="1968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3266</xdr:rowOff>
    </xdr:from>
    <xdr:to>
      <xdr:col>15</xdr:col>
      <xdr:colOff>50800</xdr:colOff>
      <xdr:row>62</xdr:row>
      <xdr:rowOff>31024</xdr:rowOff>
    </xdr:to>
    <xdr:cxnSp macro="">
      <xdr:nvCxnSpPr>
        <xdr:cNvPr id="182" name="直線コネクタ 181"/>
        <xdr:cNvCxnSpPr/>
      </xdr:nvCxnSpPr>
      <xdr:spPr>
        <a:xfrm flipV="1">
          <a:off x="2019300" y="106331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83"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84"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5"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17434</xdr:rowOff>
    </xdr:from>
    <xdr:ext cx="405111" cy="259045"/>
    <xdr:sp macro="" textlink="">
      <xdr:nvSpPr>
        <xdr:cNvPr id="186" name="n_1mainValue【橋りょう・トンネル】&#10;有形固定資産減価償却率"/>
        <xdr:cNvSpPr txBox="1"/>
      </xdr:nvSpPr>
      <xdr:spPr>
        <a:xfrm>
          <a:off x="35820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187" name="n_2mainValue【橋りょう・トンネル】&#10;有形固定資産減価償却率"/>
        <xdr:cNvSpPr txBox="1"/>
      </xdr:nvSpPr>
      <xdr:spPr>
        <a:xfrm>
          <a:off x="2705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88" name="n_3mainValue【橋りょう・トンネル】&#10;有形固定資産減価償却率"/>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42002</xdr:rowOff>
    </xdr:from>
    <xdr:to>
      <xdr:col>55</xdr:col>
      <xdr:colOff>50800</xdr:colOff>
      <xdr:row>64</xdr:row>
      <xdr:rowOff>143602</xdr:rowOff>
    </xdr:to>
    <xdr:sp macro="" textlink="">
      <xdr:nvSpPr>
        <xdr:cNvPr id="229" name="楕円 228"/>
        <xdr:cNvSpPr/>
      </xdr:nvSpPr>
      <xdr:spPr>
        <a:xfrm>
          <a:off x="10426700" y="110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30" name="【橋りょう・トンネル】&#10;一人当たり有形固定資産（償却資産）額該当値テキスト"/>
        <xdr:cNvSpPr txBox="1"/>
      </xdr:nvSpPr>
      <xdr:spPr>
        <a:xfrm>
          <a:off x="10515600" y="109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41714</xdr:rowOff>
    </xdr:from>
    <xdr:to>
      <xdr:col>50</xdr:col>
      <xdr:colOff>165100</xdr:colOff>
      <xdr:row>64</xdr:row>
      <xdr:rowOff>143314</xdr:rowOff>
    </xdr:to>
    <xdr:sp macro="" textlink="">
      <xdr:nvSpPr>
        <xdr:cNvPr id="231" name="楕円 230"/>
        <xdr:cNvSpPr/>
      </xdr:nvSpPr>
      <xdr:spPr>
        <a:xfrm>
          <a:off x="9588500" y="110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92514</xdr:rowOff>
    </xdr:from>
    <xdr:to>
      <xdr:col>55</xdr:col>
      <xdr:colOff>0</xdr:colOff>
      <xdr:row>64</xdr:row>
      <xdr:rowOff>92802</xdr:rowOff>
    </xdr:to>
    <xdr:cxnSp macro="">
      <xdr:nvCxnSpPr>
        <xdr:cNvPr id="232" name="直線コネクタ 231"/>
        <xdr:cNvCxnSpPr/>
      </xdr:nvCxnSpPr>
      <xdr:spPr>
        <a:xfrm>
          <a:off x="9639300" y="11065314"/>
          <a:ext cx="8382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41089</xdr:rowOff>
    </xdr:from>
    <xdr:to>
      <xdr:col>46</xdr:col>
      <xdr:colOff>38100</xdr:colOff>
      <xdr:row>64</xdr:row>
      <xdr:rowOff>142689</xdr:rowOff>
    </xdr:to>
    <xdr:sp macro="" textlink="">
      <xdr:nvSpPr>
        <xdr:cNvPr id="233" name="楕円 232"/>
        <xdr:cNvSpPr/>
      </xdr:nvSpPr>
      <xdr:spPr>
        <a:xfrm>
          <a:off x="8699500" y="110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91889</xdr:rowOff>
    </xdr:from>
    <xdr:to>
      <xdr:col>50</xdr:col>
      <xdr:colOff>114300</xdr:colOff>
      <xdr:row>64</xdr:row>
      <xdr:rowOff>92514</xdr:rowOff>
    </xdr:to>
    <xdr:cxnSp macro="">
      <xdr:nvCxnSpPr>
        <xdr:cNvPr id="234" name="直線コネクタ 233"/>
        <xdr:cNvCxnSpPr/>
      </xdr:nvCxnSpPr>
      <xdr:spPr>
        <a:xfrm>
          <a:off x="8750300" y="11064689"/>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40822</xdr:rowOff>
    </xdr:from>
    <xdr:to>
      <xdr:col>41</xdr:col>
      <xdr:colOff>101600</xdr:colOff>
      <xdr:row>64</xdr:row>
      <xdr:rowOff>142422</xdr:rowOff>
    </xdr:to>
    <xdr:sp macro="" textlink="">
      <xdr:nvSpPr>
        <xdr:cNvPr id="235" name="楕円 234"/>
        <xdr:cNvSpPr/>
      </xdr:nvSpPr>
      <xdr:spPr>
        <a:xfrm>
          <a:off x="7810500" y="1101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91622</xdr:rowOff>
    </xdr:from>
    <xdr:to>
      <xdr:col>45</xdr:col>
      <xdr:colOff>177800</xdr:colOff>
      <xdr:row>64</xdr:row>
      <xdr:rowOff>91889</xdr:rowOff>
    </xdr:to>
    <xdr:cxnSp macro="">
      <xdr:nvCxnSpPr>
        <xdr:cNvPr id="236" name="直線コネクタ 235"/>
        <xdr:cNvCxnSpPr/>
      </xdr:nvCxnSpPr>
      <xdr:spPr>
        <a:xfrm>
          <a:off x="7861300" y="1106442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134441</xdr:rowOff>
    </xdr:from>
    <xdr:ext cx="599010" cy="259045"/>
    <xdr:sp macro="" textlink="">
      <xdr:nvSpPr>
        <xdr:cNvPr id="240" name="n_1mainValue【橋りょう・トンネル】&#10;一人当たり有形固定資産（償却資産）額"/>
        <xdr:cNvSpPr txBox="1"/>
      </xdr:nvSpPr>
      <xdr:spPr>
        <a:xfrm>
          <a:off x="9327095" y="1110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133816</xdr:rowOff>
    </xdr:from>
    <xdr:ext cx="599010" cy="259045"/>
    <xdr:sp macro="" textlink="">
      <xdr:nvSpPr>
        <xdr:cNvPr id="241" name="n_2mainValue【橋りょう・トンネル】&#10;一人当たり有形固定資産（償却資産）額"/>
        <xdr:cNvSpPr txBox="1"/>
      </xdr:nvSpPr>
      <xdr:spPr>
        <a:xfrm>
          <a:off x="8450795" y="1110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133549</xdr:rowOff>
    </xdr:from>
    <xdr:ext cx="599010" cy="259045"/>
    <xdr:sp macro="" textlink="">
      <xdr:nvSpPr>
        <xdr:cNvPr id="242" name="n_3mainValue【橋りょう・トンネル】&#10;一人当たり有形固定資産（償却資産）額"/>
        <xdr:cNvSpPr txBox="1"/>
      </xdr:nvSpPr>
      <xdr:spPr>
        <a:xfrm>
          <a:off x="7561795" y="1110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73"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16692</xdr:rowOff>
    </xdr:from>
    <xdr:to>
      <xdr:col>24</xdr:col>
      <xdr:colOff>114300</xdr:colOff>
      <xdr:row>80</xdr:row>
      <xdr:rowOff>118292</xdr:rowOff>
    </xdr:to>
    <xdr:sp macro="" textlink="">
      <xdr:nvSpPr>
        <xdr:cNvPr id="283" name="楕円 282"/>
        <xdr:cNvSpPr/>
      </xdr:nvSpPr>
      <xdr:spPr>
        <a:xfrm>
          <a:off x="45847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39569</xdr:rowOff>
    </xdr:from>
    <xdr:ext cx="405111" cy="259045"/>
    <xdr:sp macro="" textlink="">
      <xdr:nvSpPr>
        <xdr:cNvPr id="284" name="【公営住宅】&#10;有形固定資産減価償却率該当値テキスト"/>
        <xdr:cNvSpPr txBox="1"/>
      </xdr:nvSpPr>
      <xdr:spPr>
        <a:xfrm>
          <a:off x="4673600" y="1358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54248</xdr:rowOff>
    </xdr:from>
    <xdr:to>
      <xdr:col>20</xdr:col>
      <xdr:colOff>38100</xdr:colOff>
      <xdr:row>80</xdr:row>
      <xdr:rowOff>155848</xdr:rowOff>
    </xdr:to>
    <xdr:sp macro="" textlink="">
      <xdr:nvSpPr>
        <xdr:cNvPr id="285" name="楕円 284"/>
        <xdr:cNvSpPr/>
      </xdr:nvSpPr>
      <xdr:spPr>
        <a:xfrm>
          <a:off x="3746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67492</xdr:rowOff>
    </xdr:from>
    <xdr:to>
      <xdr:col>24</xdr:col>
      <xdr:colOff>63500</xdr:colOff>
      <xdr:row>80</xdr:row>
      <xdr:rowOff>105048</xdr:rowOff>
    </xdr:to>
    <xdr:cxnSp macro="">
      <xdr:nvCxnSpPr>
        <xdr:cNvPr id="286" name="直線コネクタ 285"/>
        <xdr:cNvCxnSpPr/>
      </xdr:nvCxnSpPr>
      <xdr:spPr>
        <a:xfrm flipV="1">
          <a:off x="3797300" y="1378349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88537</xdr:rowOff>
    </xdr:from>
    <xdr:to>
      <xdr:col>15</xdr:col>
      <xdr:colOff>101600</xdr:colOff>
      <xdr:row>81</xdr:row>
      <xdr:rowOff>18687</xdr:rowOff>
    </xdr:to>
    <xdr:sp macro="" textlink="">
      <xdr:nvSpPr>
        <xdr:cNvPr id="287" name="楕円 286"/>
        <xdr:cNvSpPr/>
      </xdr:nvSpPr>
      <xdr:spPr>
        <a:xfrm>
          <a:off x="2857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105048</xdr:rowOff>
    </xdr:from>
    <xdr:to>
      <xdr:col>19</xdr:col>
      <xdr:colOff>177800</xdr:colOff>
      <xdr:row>80</xdr:row>
      <xdr:rowOff>139337</xdr:rowOff>
    </xdr:to>
    <xdr:cxnSp macro="">
      <xdr:nvCxnSpPr>
        <xdr:cNvPr id="288" name="直線コネクタ 287"/>
        <xdr:cNvCxnSpPr/>
      </xdr:nvCxnSpPr>
      <xdr:spPr>
        <a:xfrm flipV="1">
          <a:off x="2908300" y="138210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89" name="楕円 288"/>
        <xdr:cNvSpPr/>
      </xdr:nvSpPr>
      <xdr:spPr>
        <a:xfrm>
          <a:off x="1968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139337</xdr:rowOff>
    </xdr:from>
    <xdr:to>
      <xdr:col>15</xdr:col>
      <xdr:colOff>50800</xdr:colOff>
      <xdr:row>81</xdr:row>
      <xdr:rowOff>3811</xdr:rowOff>
    </xdr:to>
    <xdr:cxnSp macro="">
      <xdr:nvCxnSpPr>
        <xdr:cNvPr id="290" name="直線コネクタ 289"/>
        <xdr:cNvCxnSpPr/>
      </xdr:nvCxnSpPr>
      <xdr:spPr>
        <a:xfrm flipV="1">
          <a:off x="2019300" y="138553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92"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3"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925</xdr:rowOff>
    </xdr:from>
    <xdr:ext cx="405111" cy="259045"/>
    <xdr:sp macro="" textlink="">
      <xdr:nvSpPr>
        <xdr:cNvPr id="294" name="n_1mainValue【公営住宅】&#10;有形固定資産減価償却率"/>
        <xdr:cNvSpPr txBox="1"/>
      </xdr:nvSpPr>
      <xdr:spPr>
        <a:xfrm>
          <a:off x="35820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35214</xdr:rowOff>
    </xdr:from>
    <xdr:ext cx="405111" cy="259045"/>
    <xdr:sp macro="" textlink="">
      <xdr:nvSpPr>
        <xdr:cNvPr id="295" name="n_2mainValue【公営住宅】&#10;有形固定資産減価償却率"/>
        <xdr:cNvSpPr txBox="1"/>
      </xdr:nvSpPr>
      <xdr:spPr>
        <a:xfrm>
          <a:off x="2705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45738</xdr:rowOff>
    </xdr:from>
    <xdr:ext cx="405111" cy="259045"/>
    <xdr:sp macro="" textlink="">
      <xdr:nvSpPr>
        <xdr:cNvPr id="296" name="n_3mainValue【公営住宅】&#10;有形固定資産減価償却率"/>
        <xdr:cNvSpPr txBox="1"/>
      </xdr:nvSpPr>
      <xdr:spPr>
        <a:xfrm>
          <a:off x="1816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27"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161362</xdr:rowOff>
    </xdr:from>
    <xdr:to>
      <xdr:col>55</xdr:col>
      <xdr:colOff>50800</xdr:colOff>
      <xdr:row>86</xdr:row>
      <xdr:rowOff>91512</xdr:rowOff>
    </xdr:to>
    <xdr:sp macro="" textlink="">
      <xdr:nvSpPr>
        <xdr:cNvPr id="337" name="楕円 336"/>
        <xdr:cNvSpPr/>
      </xdr:nvSpPr>
      <xdr:spPr>
        <a:xfrm>
          <a:off x="10426700" y="14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120739</xdr:rowOff>
    </xdr:from>
    <xdr:ext cx="469744" cy="259045"/>
    <xdr:sp macro="" textlink="">
      <xdr:nvSpPr>
        <xdr:cNvPr id="338" name="【公営住宅】&#10;一人当たり面積該当値テキスト"/>
        <xdr:cNvSpPr txBox="1"/>
      </xdr:nvSpPr>
      <xdr:spPr>
        <a:xfrm>
          <a:off x="10515600" y="1452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160382</xdr:rowOff>
    </xdr:from>
    <xdr:to>
      <xdr:col>50</xdr:col>
      <xdr:colOff>165100</xdr:colOff>
      <xdr:row>86</xdr:row>
      <xdr:rowOff>90532</xdr:rowOff>
    </xdr:to>
    <xdr:sp macro="" textlink="">
      <xdr:nvSpPr>
        <xdr:cNvPr id="339" name="楕円 338"/>
        <xdr:cNvSpPr/>
      </xdr:nvSpPr>
      <xdr:spPr>
        <a:xfrm>
          <a:off x="9588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39732</xdr:rowOff>
    </xdr:from>
    <xdr:to>
      <xdr:col>55</xdr:col>
      <xdr:colOff>0</xdr:colOff>
      <xdr:row>86</xdr:row>
      <xdr:rowOff>40712</xdr:rowOff>
    </xdr:to>
    <xdr:cxnSp macro="">
      <xdr:nvCxnSpPr>
        <xdr:cNvPr id="340" name="直線コネクタ 339"/>
        <xdr:cNvCxnSpPr/>
      </xdr:nvCxnSpPr>
      <xdr:spPr>
        <a:xfrm>
          <a:off x="9639300" y="14784432"/>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158260</xdr:rowOff>
    </xdr:from>
    <xdr:to>
      <xdr:col>46</xdr:col>
      <xdr:colOff>38100</xdr:colOff>
      <xdr:row>86</xdr:row>
      <xdr:rowOff>88410</xdr:rowOff>
    </xdr:to>
    <xdr:sp macro="" textlink="">
      <xdr:nvSpPr>
        <xdr:cNvPr id="341" name="楕円 340"/>
        <xdr:cNvSpPr/>
      </xdr:nvSpPr>
      <xdr:spPr>
        <a:xfrm>
          <a:off x="8699500" y="14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37610</xdr:rowOff>
    </xdr:from>
    <xdr:to>
      <xdr:col>50</xdr:col>
      <xdr:colOff>114300</xdr:colOff>
      <xdr:row>86</xdr:row>
      <xdr:rowOff>39732</xdr:rowOff>
    </xdr:to>
    <xdr:cxnSp macro="">
      <xdr:nvCxnSpPr>
        <xdr:cNvPr id="342" name="直線コネクタ 341"/>
        <xdr:cNvCxnSpPr/>
      </xdr:nvCxnSpPr>
      <xdr:spPr>
        <a:xfrm>
          <a:off x="8750300" y="14782310"/>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157443</xdr:rowOff>
    </xdr:from>
    <xdr:to>
      <xdr:col>41</xdr:col>
      <xdr:colOff>101600</xdr:colOff>
      <xdr:row>86</xdr:row>
      <xdr:rowOff>87593</xdr:rowOff>
    </xdr:to>
    <xdr:sp macro="" textlink="">
      <xdr:nvSpPr>
        <xdr:cNvPr id="343" name="楕円 342"/>
        <xdr:cNvSpPr/>
      </xdr:nvSpPr>
      <xdr:spPr>
        <a:xfrm>
          <a:off x="7810500" y="14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36793</xdr:rowOff>
    </xdr:from>
    <xdr:to>
      <xdr:col>45</xdr:col>
      <xdr:colOff>177800</xdr:colOff>
      <xdr:row>86</xdr:row>
      <xdr:rowOff>37610</xdr:rowOff>
    </xdr:to>
    <xdr:cxnSp macro="">
      <xdr:nvCxnSpPr>
        <xdr:cNvPr id="344" name="直線コネクタ 343"/>
        <xdr:cNvCxnSpPr/>
      </xdr:nvCxnSpPr>
      <xdr:spPr>
        <a:xfrm>
          <a:off x="7861300" y="14781493"/>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45" name="n_1aveValue【公営住宅】&#10;一人当たり面積"/>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46" name="n_2aveValue【公営住宅】&#10;一人当たり面積"/>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47" name="n_3aveValue【公営住宅】&#10;一人当たり面積"/>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107059</xdr:rowOff>
    </xdr:from>
    <xdr:ext cx="469744" cy="259045"/>
    <xdr:sp macro="" textlink="">
      <xdr:nvSpPr>
        <xdr:cNvPr id="348" name="n_1mainValue【公営住宅】&#10;一人当たり面積"/>
        <xdr:cNvSpPr txBox="1"/>
      </xdr:nvSpPr>
      <xdr:spPr>
        <a:xfrm>
          <a:off x="9391727" y="1450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104937</xdr:rowOff>
    </xdr:from>
    <xdr:ext cx="469744" cy="259045"/>
    <xdr:sp macro="" textlink="">
      <xdr:nvSpPr>
        <xdr:cNvPr id="349" name="n_2mainValue【公営住宅】&#10;一人当たり面積"/>
        <xdr:cNvSpPr txBox="1"/>
      </xdr:nvSpPr>
      <xdr:spPr>
        <a:xfrm>
          <a:off x="8515427" y="14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104120</xdr:rowOff>
    </xdr:from>
    <xdr:ext cx="469744" cy="259045"/>
    <xdr:sp macro="" textlink="">
      <xdr:nvSpPr>
        <xdr:cNvPr id="350" name="n_3mainValue【公営住宅】&#10;一人当たり面積"/>
        <xdr:cNvSpPr txBox="1"/>
      </xdr:nvSpPr>
      <xdr:spPr>
        <a:xfrm>
          <a:off x="7626427" y="1450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7"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142966</xdr:rowOff>
    </xdr:from>
    <xdr:to>
      <xdr:col>85</xdr:col>
      <xdr:colOff>177800</xdr:colOff>
      <xdr:row>37</xdr:row>
      <xdr:rowOff>73116</xdr:rowOff>
    </xdr:to>
    <xdr:sp macro="" textlink="">
      <xdr:nvSpPr>
        <xdr:cNvPr id="407" name="楕円 406"/>
        <xdr:cNvSpPr/>
      </xdr:nvSpPr>
      <xdr:spPr>
        <a:xfrm>
          <a:off x="162687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165843</xdr:rowOff>
    </xdr:from>
    <xdr:ext cx="405111" cy="259045"/>
    <xdr:sp macro="" textlink="">
      <xdr:nvSpPr>
        <xdr:cNvPr id="408" name="【認定こども園・幼稚園・保育所】&#10;有形固定資産減価償却率該当値テキスト"/>
        <xdr:cNvSpPr txBox="1"/>
      </xdr:nvSpPr>
      <xdr:spPr>
        <a:xfrm>
          <a:off x="16357600" y="616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149497</xdr:rowOff>
    </xdr:from>
    <xdr:to>
      <xdr:col>81</xdr:col>
      <xdr:colOff>101600</xdr:colOff>
      <xdr:row>37</xdr:row>
      <xdr:rowOff>79647</xdr:rowOff>
    </xdr:to>
    <xdr:sp macro="" textlink="">
      <xdr:nvSpPr>
        <xdr:cNvPr id="409" name="楕円 408"/>
        <xdr:cNvSpPr/>
      </xdr:nvSpPr>
      <xdr:spPr>
        <a:xfrm>
          <a:off x="15430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22316</xdr:rowOff>
    </xdr:from>
    <xdr:to>
      <xdr:col>85</xdr:col>
      <xdr:colOff>127000</xdr:colOff>
      <xdr:row>37</xdr:row>
      <xdr:rowOff>28847</xdr:rowOff>
    </xdr:to>
    <xdr:cxnSp macro="">
      <xdr:nvCxnSpPr>
        <xdr:cNvPr id="410" name="直線コネクタ 409"/>
        <xdr:cNvCxnSpPr/>
      </xdr:nvCxnSpPr>
      <xdr:spPr>
        <a:xfrm flipV="1">
          <a:off x="15481300" y="63659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9072</xdr:rowOff>
    </xdr:from>
    <xdr:to>
      <xdr:col>76</xdr:col>
      <xdr:colOff>165100</xdr:colOff>
      <xdr:row>37</xdr:row>
      <xdr:rowOff>110672</xdr:rowOff>
    </xdr:to>
    <xdr:sp macro="" textlink="">
      <xdr:nvSpPr>
        <xdr:cNvPr id="411" name="楕円 410"/>
        <xdr:cNvSpPr/>
      </xdr:nvSpPr>
      <xdr:spPr>
        <a:xfrm>
          <a:off x="14541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59872</xdr:rowOff>
    </xdr:to>
    <xdr:cxnSp macro="">
      <xdr:nvCxnSpPr>
        <xdr:cNvPr id="412" name="直線コネクタ 411"/>
        <xdr:cNvCxnSpPr/>
      </xdr:nvCxnSpPr>
      <xdr:spPr>
        <a:xfrm flipV="1">
          <a:off x="14592300" y="637249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38463</xdr:rowOff>
    </xdr:from>
    <xdr:to>
      <xdr:col>72</xdr:col>
      <xdr:colOff>38100</xdr:colOff>
      <xdr:row>37</xdr:row>
      <xdr:rowOff>140063</xdr:rowOff>
    </xdr:to>
    <xdr:sp macro="" textlink="">
      <xdr:nvSpPr>
        <xdr:cNvPr id="413" name="楕円 412"/>
        <xdr:cNvSpPr/>
      </xdr:nvSpPr>
      <xdr:spPr>
        <a:xfrm>
          <a:off x="13652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59872</xdr:rowOff>
    </xdr:from>
    <xdr:to>
      <xdr:col>76</xdr:col>
      <xdr:colOff>114300</xdr:colOff>
      <xdr:row>37</xdr:row>
      <xdr:rowOff>89263</xdr:rowOff>
    </xdr:to>
    <xdr:cxnSp macro="">
      <xdr:nvCxnSpPr>
        <xdr:cNvPr id="414" name="直線コネクタ 413"/>
        <xdr:cNvCxnSpPr/>
      </xdr:nvCxnSpPr>
      <xdr:spPr>
        <a:xfrm flipV="1">
          <a:off x="13703300" y="64035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1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416"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17"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96174</xdr:rowOff>
    </xdr:from>
    <xdr:ext cx="405111" cy="259045"/>
    <xdr:sp macro="" textlink="">
      <xdr:nvSpPr>
        <xdr:cNvPr id="418" name="n_1mainValue【認定こども園・幼稚園・保育所】&#10;有形固定資産減価償却率"/>
        <xdr:cNvSpPr txBox="1"/>
      </xdr:nvSpPr>
      <xdr:spPr>
        <a:xfrm>
          <a:off x="152660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101799</xdr:rowOff>
    </xdr:from>
    <xdr:ext cx="405111" cy="259045"/>
    <xdr:sp macro="" textlink="">
      <xdr:nvSpPr>
        <xdr:cNvPr id="419" name="n_2mainValue【認定こども園・幼稚園・保育所】&#10;有形固定資産減価償却率"/>
        <xdr:cNvSpPr txBox="1"/>
      </xdr:nvSpPr>
      <xdr:spPr>
        <a:xfrm>
          <a:off x="14389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131190</xdr:rowOff>
    </xdr:from>
    <xdr:ext cx="405111" cy="259045"/>
    <xdr:sp macro="" textlink="">
      <xdr:nvSpPr>
        <xdr:cNvPr id="420" name="n_3mainValue【認定こども園・幼稚園・保育所】&#10;有形固定資産減価償却率"/>
        <xdr:cNvSpPr txBox="1"/>
      </xdr:nvSpPr>
      <xdr:spPr>
        <a:xfrm>
          <a:off x="13500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49"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459" name="楕円 458"/>
        <xdr:cNvSpPr/>
      </xdr:nvSpPr>
      <xdr:spPr>
        <a:xfrm>
          <a:off x="22110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21607</xdr:rowOff>
    </xdr:from>
    <xdr:ext cx="469744" cy="259045"/>
    <xdr:sp macro="" textlink="">
      <xdr:nvSpPr>
        <xdr:cNvPr id="460" name="【認定こども園・幼稚園・保育所】&#10;一人当たり面積該当値テキスト"/>
        <xdr:cNvSpPr txBox="1"/>
      </xdr:nvSpPr>
      <xdr:spPr>
        <a:xfrm>
          <a:off x="221996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166370</xdr:rowOff>
    </xdr:from>
    <xdr:to>
      <xdr:col>112</xdr:col>
      <xdr:colOff>38100</xdr:colOff>
      <xdr:row>39</xdr:row>
      <xdr:rowOff>96520</xdr:rowOff>
    </xdr:to>
    <xdr:sp macro="" textlink="">
      <xdr:nvSpPr>
        <xdr:cNvPr id="461" name="楕円 460"/>
        <xdr:cNvSpPr/>
      </xdr:nvSpPr>
      <xdr:spPr>
        <a:xfrm>
          <a:off x="2127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45720</xdr:rowOff>
    </xdr:from>
    <xdr:to>
      <xdr:col>116</xdr:col>
      <xdr:colOff>63500</xdr:colOff>
      <xdr:row>39</xdr:row>
      <xdr:rowOff>49530</xdr:rowOff>
    </xdr:to>
    <xdr:cxnSp macro="">
      <xdr:nvCxnSpPr>
        <xdr:cNvPr id="462" name="直線コネクタ 461"/>
        <xdr:cNvCxnSpPr/>
      </xdr:nvCxnSpPr>
      <xdr:spPr>
        <a:xfrm>
          <a:off x="21323300" y="6732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158750</xdr:rowOff>
    </xdr:from>
    <xdr:to>
      <xdr:col>107</xdr:col>
      <xdr:colOff>101600</xdr:colOff>
      <xdr:row>39</xdr:row>
      <xdr:rowOff>88900</xdr:rowOff>
    </xdr:to>
    <xdr:sp macro="" textlink="">
      <xdr:nvSpPr>
        <xdr:cNvPr id="463" name="楕円 462"/>
        <xdr:cNvSpPr/>
      </xdr:nvSpPr>
      <xdr:spPr>
        <a:xfrm>
          <a:off x="2038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38100</xdr:rowOff>
    </xdr:from>
    <xdr:to>
      <xdr:col>111</xdr:col>
      <xdr:colOff>177800</xdr:colOff>
      <xdr:row>39</xdr:row>
      <xdr:rowOff>45720</xdr:rowOff>
    </xdr:to>
    <xdr:cxnSp macro="">
      <xdr:nvCxnSpPr>
        <xdr:cNvPr id="464" name="直線コネクタ 463"/>
        <xdr:cNvCxnSpPr/>
      </xdr:nvCxnSpPr>
      <xdr:spPr>
        <a:xfrm>
          <a:off x="20434300" y="6724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65" name="楕円 464"/>
        <xdr:cNvSpPr/>
      </xdr:nvSpPr>
      <xdr:spPr>
        <a:xfrm>
          <a:off x="19494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34290</xdr:rowOff>
    </xdr:from>
    <xdr:to>
      <xdr:col>107</xdr:col>
      <xdr:colOff>50800</xdr:colOff>
      <xdr:row>39</xdr:row>
      <xdr:rowOff>38100</xdr:rowOff>
    </xdr:to>
    <xdr:cxnSp macro="">
      <xdr:nvCxnSpPr>
        <xdr:cNvPr id="466" name="直線コネクタ 465"/>
        <xdr:cNvCxnSpPr/>
      </xdr:nvCxnSpPr>
      <xdr:spPr>
        <a:xfrm>
          <a:off x="19545300" y="6720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67"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69"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113047</xdr:rowOff>
    </xdr:from>
    <xdr:ext cx="469744" cy="259045"/>
    <xdr:sp macro="" textlink="">
      <xdr:nvSpPr>
        <xdr:cNvPr id="470" name="n_1mainValue【認定こども園・幼稚園・保育所】&#10;一人当たり面積"/>
        <xdr:cNvSpPr txBox="1"/>
      </xdr:nvSpPr>
      <xdr:spPr>
        <a:xfrm>
          <a:off x="210757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80027</xdr:rowOff>
    </xdr:from>
    <xdr:ext cx="469744" cy="259045"/>
    <xdr:sp macro="" textlink="">
      <xdr:nvSpPr>
        <xdr:cNvPr id="471" name="n_2mainValue【認定こども園・幼稚園・保育所】&#10;一人当たり面積"/>
        <xdr:cNvSpPr txBox="1"/>
      </xdr:nvSpPr>
      <xdr:spPr>
        <a:xfrm>
          <a:off x="20199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472" name="n_3mainValue【認定こども園・幼稚園・保育所】&#10;一人当たり面積"/>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502"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145415</xdr:rowOff>
    </xdr:from>
    <xdr:to>
      <xdr:col>85</xdr:col>
      <xdr:colOff>177800</xdr:colOff>
      <xdr:row>57</xdr:row>
      <xdr:rowOff>75565</xdr:rowOff>
    </xdr:to>
    <xdr:sp macro="" textlink="">
      <xdr:nvSpPr>
        <xdr:cNvPr id="512" name="楕円 511"/>
        <xdr:cNvSpPr/>
      </xdr:nvSpPr>
      <xdr:spPr>
        <a:xfrm>
          <a:off x="162687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60342</xdr:rowOff>
    </xdr:from>
    <xdr:ext cx="405111" cy="259045"/>
    <xdr:sp macro="" textlink="">
      <xdr:nvSpPr>
        <xdr:cNvPr id="513" name="【学校施設】&#10;有形固定資産減価償却率該当値テキスト"/>
        <xdr:cNvSpPr txBox="1"/>
      </xdr:nvSpPr>
      <xdr:spPr>
        <a:xfrm>
          <a:off x="16357600" y="966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10160</xdr:rowOff>
    </xdr:from>
    <xdr:to>
      <xdr:col>81</xdr:col>
      <xdr:colOff>101600</xdr:colOff>
      <xdr:row>57</xdr:row>
      <xdr:rowOff>111760</xdr:rowOff>
    </xdr:to>
    <xdr:sp macro="" textlink="">
      <xdr:nvSpPr>
        <xdr:cNvPr id="514" name="楕円 513"/>
        <xdr:cNvSpPr/>
      </xdr:nvSpPr>
      <xdr:spPr>
        <a:xfrm>
          <a:off x="15430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24765</xdr:rowOff>
    </xdr:from>
    <xdr:to>
      <xdr:col>85</xdr:col>
      <xdr:colOff>127000</xdr:colOff>
      <xdr:row>57</xdr:row>
      <xdr:rowOff>60960</xdr:rowOff>
    </xdr:to>
    <xdr:cxnSp macro="">
      <xdr:nvCxnSpPr>
        <xdr:cNvPr id="515" name="直線コネクタ 514"/>
        <xdr:cNvCxnSpPr/>
      </xdr:nvCxnSpPr>
      <xdr:spPr>
        <a:xfrm flipV="1">
          <a:off x="15481300" y="97974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40640</xdr:rowOff>
    </xdr:from>
    <xdr:to>
      <xdr:col>76</xdr:col>
      <xdr:colOff>165100</xdr:colOff>
      <xdr:row>57</xdr:row>
      <xdr:rowOff>142240</xdr:rowOff>
    </xdr:to>
    <xdr:sp macro="" textlink="">
      <xdr:nvSpPr>
        <xdr:cNvPr id="516" name="楕円 515"/>
        <xdr:cNvSpPr/>
      </xdr:nvSpPr>
      <xdr:spPr>
        <a:xfrm>
          <a:off x="1454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60960</xdr:rowOff>
    </xdr:from>
    <xdr:to>
      <xdr:col>81</xdr:col>
      <xdr:colOff>50800</xdr:colOff>
      <xdr:row>57</xdr:row>
      <xdr:rowOff>91440</xdr:rowOff>
    </xdr:to>
    <xdr:cxnSp macro="">
      <xdr:nvCxnSpPr>
        <xdr:cNvPr id="517" name="直線コネクタ 516"/>
        <xdr:cNvCxnSpPr/>
      </xdr:nvCxnSpPr>
      <xdr:spPr>
        <a:xfrm flipV="1">
          <a:off x="14592300" y="98336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73025</xdr:rowOff>
    </xdr:from>
    <xdr:to>
      <xdr:col>72</xdr:col>
      <xdr:colOff>38100</xdr:colOff>
      <xdr:row>58</xdr:row>
      <xdr:rowOff>3175</xdr:rowOff>
    </xdr:to>
    <xdr:sp macro="" textlink="">
      <xdr:nvSpPr>
        <xdr:cNvPr id="518" name="楕円 517"/>
        <xdr:cNvSpPr/>
      </xdr:nvSpPr>
      <xdr:spPr>
        <a:xfrm>
          <a:off x="13652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123825</xdr:rowOff>
    </xdr:to>
    <xdr:cxnSp macro="">
      <xdr:nvCxnSpPr>
        <xdr:cNvPr id="519" name="直線コネクタ 518"/>
        <xdr:cNvCxnSpPr/>
      </xdr:nvCxnSpPr>
      <xdr:spPr>
        <a:xfrm flipV="1">
          <a:off x="13703300" y="9864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20"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21"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22"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128287</xdr:rowOff>
    </xdr:from>
    <xdr:ext cx="405111" cy="259045"/>
    <xdr:sp macro="" textlink="">
      <xdr:nvSpPr>
        <xdr:cNvPr id="523" name="n_1mainValue【学校施設】&#10;有形固定資産減価償却率"/>
        <xdr:cNvSpPr txBox="1"/>
      </xdr:nvSpPr>
      <xdr:spPr>
        <a:xfrm>
          <a:off x="152660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158767</xdr:rowOff>
    </xdr:from>
    <xdr:ext cx="405111" cy="259045"/>
    <xdr:sp macro="" textlink="">
      <xdr:nvSpPr>
        <xdr:cNvPr id="524" name="n_2mainValue【学校施設】&#10;有形固定資産減価償却率"/>
        <xdr:cNvSpPr txBox="1"/>
      </xdr:nvSpPr>
      <xdr:spPr>
        <a:xfrm>
          <a:off x="14389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19702</xdr:rowOff>
    </xdr:from>
    <xdr:ext cx="405111" cy="259045"/>
    <xdr:sp macro="" textlink="">
      <xdr:nvSpPr>
        <xdr:cNvPr id="525" name="n_3mainValue【学校施設】&#10;有形固定資産減価償却率"/>
        <xdr:cNvSpPr txBox="1"/>
      </xdr:nvSpPr>
      <xdr:spPr>
        <a:xfrm>
          <a:off x="13500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53"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108763</xdr:rowOff>
    </xdr:from>
    <xdr:to>
      <xdr:col>116</xdr:col>
      <xdr:colOff>114300</xdr:colOff>
      <xdr:row>63</xdr:row>
      <xdr:rowOff>38913</xdr:rowOff>
    </xdr:to>
    <xdr:sp macro="" textlink="">
      <xdr:nvSpPr>
        <xdr:cNvPr id="563" name="楕円 562"/>
        <xdr:cNvSpPr/>
      </xdr:nvSpPr>
      <xdr:spPr>
        <a:xfrm>
          <a:off x="22110700" y="107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87190</xdr:rowOff>
    </xdr:from>
    <xdr:ext cx="469744" cy="259045"/>
    <xdr:sp macro="" textlink="">
      <xdr:nvSpPr>
        <xdr:cNvPr id="564" name="【学校施設】&#10;一人当たり面積該当値テキスト"/>
        <xdr:cNvSpPr txBox="1"/>
      </xdr:nvSpPr>
      <xdr:spPr>
        <a:xfrm>
          <a:off x="22199600" y="1071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103734</xdr:rowOff>
    </xdr:from>
    <xdr:to>
      <xdr:col>112</xdr:col>
      <xdr:colOff>38100</xdr:colOff>
      <xdr:row>63</xdr:row>
      <xdr:rowOff>33884</xdr:rowOff>
    </xdr:to>
    <xdr:sp macro="" textlink="">
      <xdr:nvSpPr>
        <xdr:cNvPr id="565" name="楕円 564"/>
        <xdr:cNvSpPr/>
      </xdr:nvSpPr>
      <xdr:spPr>
        <a:xfrm>
          <a:off x="21272500" y="107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154534</xdr:rowOff>
    </xdr:from>
    <xdr:to>
      <xdr:col>116</xdr:col>
      <xdr:colOff>63500</xdr:colOff>
      <xdr:row>62</xdr:row>
      <xdr:rowOff>159563</xdr:rowOff>
    </xdr:to>
    <xdr:cxnSp macro="">
      <xdr:nvCxnSpPr>
        <xdr:cNvPr id="566" name="直線コネクタ 565"/>
        <xdr:cNvCxnSpPr/>
      </xdr:nvCxnSpPr>
      <xdr:spPr>
        <a:xfrm>
          <a:off x="21323300" y="1078443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93218</xdr:rowOff>
    </xdr:from>
    <xdr:to>
      <xdr:col>107</xdr:col>
      <xdr:colOff>101600</xdr:colOff>
      <xdr:row>63</xdr:row>
      <xdr:rowOff>23368</xdr:rowOff>
    </xdr:to>
    <xdr:sp macro="" textlink="">
      <xdr:nvSpPr>
        <xdr:cNvPr id="567" name="楕円 566"/>
        <xdr:cNvSpPr/>
      </xdr:nvSpPr>
      <xdr:spPr>
        <a:xfrm>
          <a:off x="20383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144018</xdr:rowOff>
    </xdr:from>
    <xdr:to>
      <xdr:col>111</xdr:col>
      <xdr:colOff>177800</xdr:colOff>
      <xdr:row>62</xdr:row>
      <xdr:rowOff>154534</xdr:rowOff>
    </xdr:to>
    <xdr:cxnSp macro="">
      <xdr:nvCxnSpPr>
        <xdr:cNvPr id="568" name="直線コネクタ 567"/>
        <xdr:cNvCxnSpPr/>
      </xdr:nvCxnSpPr>
      <xdr:spPr>
        <a:xfrm>
          <a:off x="20434300" y="1077391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569" name="楕円 568"/>
        <xdr:cNvSpPr/>
      </xdr:nvSpPr>
      <xdr:spPr>
        <a:xfrm>
          <a:off x="19494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139446</xdr:rowOff>
    </xdr:from>
    <xdr:to>
      <xdr:col>107</xdr:col>
      <xdr:colOff>50800</xdr:colOff>
      <xdr:row>62</xdr:row>
      <xdr:rowOff>144018</xdr:rowOff>
    </xdr:to>
    <xdr:cxnSp macro="">
      <xdr:nvCxnSpPr>
        <xdr:cNvPr id="570" name="直線コネクタ 569"/>
        <xdr:cNvCxnSpPr/>
      </xdr:nvCxnSpPr>
      <xdr:spPr>
        <a:xfrm>
          <a:off x="19545300" y="107693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71"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72"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73"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25011</xdr:rowOff>
    </xdr:from>
    <xdr:ext cx="469744" cy="259045"/>
    <xdr:sp macro="" textlink="">
      <xdr:nvSpPr>
        <xdr:cNvPr id="574" name="n_1mainValue【学校施設】&#10;一人当たり面積"/>
        <xdr:cNvSpPr txBox="1"/>
      </xdr:nvSpPr>
      <xdr:spPr>
        <a:xfrm>
          <a:off x="21075727" y="1082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14495</xdr:rowOff>
    </xdr:from>
    <xdr:ext cx="469744" cy="259045"/>
    <xdr:sp macro="" textlink="">
      <xdr:nvSpPr>
        <xdr:cNvPr id="575" name="n_2mainValue【学校施設】&#10;一人当たり面積"/>
        <xdr:cNvSpPr txBox="1"/>
      </xdr:nvSpPr>
      <xdr:spPr>
        <a:xfrm>
          <a:off x="20199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576" name="n_3mainValue【学校施設】&#10;一人当たり面積"/>
        <xdr:cNvSpPr txBox="1"/>
      </xdr:nvSpPr>
      <xdr:spPr>
        <a:xfrm>
          <a:off x="19310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18" name="直線コネクタ 61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1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20" name="直線コネクタ 61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2" name="直線コネクタ 62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2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24" name="フローチャート: 判断 62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25" name="フローチャート: 判断 62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26" name="フローチャート: 判断 62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27" name="フローチャート: 判断 62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159294</xdr:rowOff>
    </xdr:from>
    <xdr:to>
      <xdr:col>85</xdr:col>
      <xdr:colOff>177800</xdr:colOff>
      <xdr:row>101</xdr:row>
      <xdr:rowOff>89444</xdr:rowOff>
    </xdr:to>
    <xdr:sp macro="" textlink="">
      <xdr:nvSpPr>
        <xdr:cNvPr id="633" name="楕円 632"/>
        <xdr:cNvSpPr/>
      </xdr:nvSpPr>
      <xdr:spPr>
        <a:xfrm>
          <a:off x="162687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10721</xdr:rowOff>
    </xdr:from>
    <xdr:ext cx="405111" cy="259045"/>
    <xdr:sp macro="" textlink="">
      <xdr:nvSpPr>
        <xdr:cNvPr id="634" name="【公民館】&#10;有形固定資産減価償却率該当値テキスト"/>
        <xdr:cNvSpPr txBox="1"/>
      </xdr:nvSpPr>
      <xdr:spPr>
        <a:xfrm>
          <a:off x="16357600" y="1715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20501</xdr:rowOff>
    </xdr:from>
    <xdr:to>
      <xdr:col>81</xdr:col>
      <xdr:colOff>101600</xdr:colOff>
      <xdr:row>101</xdr:row>
      <xdr:rowOff>122101</xdr:rowOff>
    </xdr:to>
    <xdr:sp macro="" textlink="">
      <xdr:nvSpPr>
        <xdr:cNvPr id="635" name="楕円 634"/>
        <xdr:cNvSpPr/>
      </xdr:nvSpPr>
      <xdr:spPr>
        <a:xfrm>
          <a:off x="154305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38644</xdr:rowOff>
    </xdr:from>
    <xdr:to>
      <xdr:col>85</xdr:col>
      <xdr:colOff>127000</xdr:colOff>
      <xdr:row>101</xdr:row>
      <xdr:rowOff>71301</xdr:rowOff>
    </xdr:to>
    <xdr:cxnSp macro="">
      <xdr:nvCxnSpPr>
        <xdr:cNvPr id="636" name="直線コネクタ 635"/>
        <xdr:cNvCxnSpPr/>
      </xdr:nvCxnSpPr>
      <xdr:spPr>
        <a:xfrm flipV="1">
          <a:off x="15481300" y="173550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53158</xdr:rowOff>
    </xdr:from>
    <xdr:to>
      <xdr:col>76</xdr:col>
      <xdr:colOff>165100</xdr:colOff>
      <xdr:row>101</xdr:row>
      <xdr:rowOff>154758</xdr:rowOff>
    </xdr:to>
    <xdr:sp macro="" textlink="">
      <xdr:nvSpPr>
        <xdr:cNvPr id="637" name="楕円 636"/>
        <xdr:cNvSpPr/>
      </xdr:nvSpPr>
      <xdr:spPr>
        <a:xfrm>
          <a:off x="14541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71301</xdr:rowOff>
    </xdr:from>
    <xdr:to>
      <xdr:col>81</xdr:col>
      <xdr:colOff>50800</xdr:colOff>
      <xdr:row>101</xdr:row>
      <xdr:rowOff>103958</xdr:rowOff>
    </xdr:to>
    <xdr:cxnSp macro="">
      <xdr:nvCxnSpPr>
        <xdr:cNvPr id="638" name="直線コネクタ 637"/>
        <xdr:cNvCxnSpPr/>
      </xdr:nvCxnSpPr>
      <xdr:spPr>
        <a:xfrm flipV="1">
          <a:off x="14592300" y="173877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85816</xdr:rowOff>
    </xdr:from>
    <xdr:to>
      <xdr:col>72</xdr:col>
      <xdr:colOff>38100</xdr:colOff>
      <xdr:row>102</xdr:row>
      <xdr:rowOff>15966</xdr:rowOff>
    </xdr:to>
    <xdr:sp macro="" textlink="">
      <xdr:nvSpPr>
        <xdr:cNvPr id="639" name="楕円 638"/>
        <xdr:cNvSpPr/>
      </xdr:nvSpPr>
      <xdr:spPr>
        <a:xfrm>
          <a:off x="13652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103958</xdr:rowOff>
    </xdr:from>
    <xdr:to>
      <xdr:col>76</xdr:col>
      <xdr:colOff>114300</xdr:colOff>
      <xdr:row>101</xdr:row>
      <xdr:rowOff>136616</xdr:rowOff>
    </xdr:to>
    <xdr:cxnSp macro="">
      <xdr:nvCxnSpPr>
        <xdr:cNvPr id="640" name="直線コネクタ 639"/>
        <xdr:cNvCxnSpPr/>
      </xdr:nvCxnSpPr>
      <xdr:spPr>
        <a:xfrm flipV="1">
          <a:off x="13703300" y="174204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41"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42"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643"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138628</xdr:rowOff>
    </xdr:from>
    <xdr:ext cx="405111" cy="259045"/>
    <xdr:sp macro="" textlink="">
      <xdr:nvSpPr>
        <xdr:cNvPr id="644" name="n_1mainValue【公民館】&#10;有形固定資産減価償却率"/>
        <xdr:cNvSpPr txBox="1"/>
      </xdr:nvSpPr>
      <xdr:spPr>
        <a:xfrm>
          <a:off x="152660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171285</xdr:rowOff>
    </xdr:from>
    <xdr:ext cx="405111" cy="259045"/>
    <xdr:sp macro="" textlink="">
      <xdr:nvSpPr>
        <xdr:cNvPr id="645" name="n_2mainValue【公民館】&#10;有形固定資産減価償却率"/>
        <xdr:cNvSpPr txBox="1"/>
      </xdr:nvSpPr>
      <xdr:spPr>
        <a:xfrm>
          <a:off x="143897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32493</xdr:rowOff>
    </xdr:from>
    <xdr:ext cx="405111" cy="259045"/>
    <xdr:sp macro="" textlink="">
      <xdr:nvSpPr>
        <xdr:cNvPr id="646" name="n_3mainValue【公民館】&#10;有形固定資産減価償却率"/>
        <xdr:cNvSpPr txBox="1"/>
      </xdr:nvSpPr>
      <xdr:spPr>
        <a:xfrm>
          <a:off x="135007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72" name="直線コネクタ 671"/>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7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74" name="直線コネクタ 67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75"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76" name="直線コネクタ 67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677"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78" name="フローチャート: 判断 67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79" name="フローチャート: 判断 678"/>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80" name="フローチャート: 判断 67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81" name="フローチャート: 判断 680"/>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687" name="楕円 686"/>
        <xdr:cNvSpPr/>
      </xdr:nvSpPr>
      <xdr:spPr>
        <a:xfrm>
          <a:off x="22110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131190</xdr:rowOff>
    </xdr:from>
    <xdr:ext cx="469744" cy="259045"/>
    <xdr:sp macro="" textlink="">
      <xdr:nvSpPr>
        <xdr:cNvPr id="688" name="【公民館】&#10;一人当たり面積該当値テキスト"/>
        <xdr:cNvSpPr txBox="1"/>
      </xdr:nvSpPr>
      <xdr:spPr>
        <a:xfrm>
          <a:off x="22199600"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149498</xdr:rowOff>
    </xdr:from>
    <xdr:to>
      <xdr:col>112</xdr:col>
      <xdr:colOff>38100</xdr:colOff>
      <xdr:row>107</xdr:row>
      <xdr:rowOff>79648</xdr:rowOff>
    </xdr:to>
    <xdr:sp macro="" textlink="">
      <xdr:nvSpPr>
        <xdr:cNvPr id="689" name="楕円 688"/>
        <xdr:cNvSpPr/>
      </xdr:nvSpPr>
      <xdr:spPr>
        <a:xfrm>
          <a:off x="2127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28848</xdr:rowOff>
    </xdr:from>
    <xdr:to>
      <xdr:col>116</xdr:col>
      <xdr:colOff>63500</xdr:colOff>
      <xdr:row>107</xdr:row>
      <xdr:rowOff>32113</xdr:rowOff>
    </xdr:to>
    <xdr:cxnSp macro="">
      <xdr:nvCxnSpPr>
        <xdr:cNvPr id="690" name="直線コネクタ 689"/>
        <xdr:cNvCxnSpPr/>
      </xdr:nvCxnSpPr>
      <xdr:spPr>
        <a:xfrm>
          <a:off x="21323300" y="183739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91" name="楕円 690"/>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22316</xdr:rowOff>
    </xdr:from>
    <xdr:to>
      <xdr:col>111</xdr:col>
      <xdr:colOff>177800</xdr:colOff>
      <xdr:row>107</xdr:row>
      <xdr:rowOff>28848</xdr:rowOff>
    </xdr:to>
    <xdr:cxnSp macro="">
      <xdr:nvCxnSpPr>
        <xdr:cNvPr id="692" name="直線コネクタ 691"/>
        <xdr:cNvCxnSpPr/>
      </xdr:nvCxnSpPr>
      <xdr:spPr>
        <a:xfrm>
          <a:off x="20434300" y="18367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693" name="楕円 692"/>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22316</xdr:rowOff>
    </xdr:to>
    <xdr:cxnSp macro="">
      <xdr:nvCxnSpPr>
        <xdr:cNvPr id="694" name="直線コネクタ 693"/>
        <xdr:cNvCxnSpPr/>
      </xdr:nvCxnSpPr>
      <xdr:spPr>
        <a:xfrm>
          <a:off x="19545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695"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96"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97"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70775</xdr:rowOff>
    </xdr:from>
    <xdr:ext cx="469744" cy="259045"/>
    <xdr:sp macro="" textlink="">
      <xdr:nvSpPr>
        <xdr:cNvPr id="698" name="n_1mainValue【公民館】&#10;一人当たり面積"/>
        <xdr:cNvSpPr txBox="1"/>
      </xdr:nvSpPr>
      <xdr:spPr>
        <a:xfrm>
          <a:off x="210757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699" name="n_2main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700" name="n_3mainValue【公民館】&#10;一人当たり面積"/>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類似団体内平均と比較して特に有形固定資産減価償却率が高くなっている施設類型は、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であり、特に低くなっている施設は、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については、王寺小学校、王寺北小学校、王寺中学校の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校については、いすれも有形固定資産減価償却率は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％を超えており老朽化が進んでいるが、この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校を統合して施設一体型の義務教育学校として整備する。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については、泉の広場公民館の敷地内に防災拠点としての機能を兼ね備えた施設を新たに建設</a:t>
          </a:r>
          <a:r>
            <a:rPr kumimoji="1" lang="ja-JP" altLang="en-US" sz="1100">
              <a:solidFill>
                <a:schemeClr val="dk1"/>
              </a:solidFill>
              <a:effectLst/>
              <a:latin typeface="+mn-lt"/>
              <a:ea typeface="+mn-ea"/>
              <a:cs typeface="+mn-cs"/>
            </a:rPr>
            <a:t>し、老朽</a:t>
          </a:r>
          <a:r>
            <a:rPr kumimoji="1" lang="ja-JP" altLang="ja-JP" sz="1100">
              <a:solidFill>
                <a:schemeClr val="dk1"/>
              </a:solidFill>
              <a:effectLst/>
              <a:latin typeface="+mn-lt"/>
              <a:ea typeface="+mn-ea"/>
              <a:cs typeface="+mn-cs"/>
            </a:rPr>
            <a:t>化が進んでいる同公民館は</a:t>
          </a:r>
          <a:r>
            <a:rPr kumimoji="1" lang="ja-JP" altLang="en-US" sz="1100">
              <a:solidFill>
                <a:schemeClr val="dk1"/>
              </a:solidFill>
              <a:effectLst/>
              <a:latin typeface="+mn-lt"/>
              <a:ea typeface="+mn-ea"/>
              <a:cs typeface="+mn-cs"/>
            </a:rPr>
            <a:t>令和元年度に</a:t>
          </a:r>
          <a:r>
            <a:rPr kumimoji="1" lang="ja-JP" altLang="ja-JP" sz="1100">
              <a:solidFill>
                <a:schemeClr val="dk1"/>
              </a:solidFill>
              <a:effectLst/>
              <a:latin typeface="+mn-lt"/>
              <a:ea typeface="+mn-ea"/>
              <a:cs typeface="+mn-cs"/>
            </a:rPr>
            <a:t>解体。</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については、町内に橋が</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橋あるが、その内</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橋は取得から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年以上が経過し老朽化が進んでいる。しかし、平成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年度に取得した王寺大橋と平成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年度に取得した南元町新橋の取得原価が相対的に大きく、また経過年数が短いためこの施設類型全体としての有形固定資産減価償却率は低くなっている。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24,223
24,005
7.01
9,599,946
9,200,737
289,179
5,201,954
7,372,876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72" name="直線コネクタ 71"/>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73"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74" name="直線コネクタ 7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77"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78" name="フローチャート: 判断 77"/>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79" name="フローチャート: 判断 7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49547</xdr:rowOff>
    </xdr:from>
    <xdr:ext cx="405111" cy="259045"/>
    <xdr:sp macro="" textlink="">
      <xdr:nvSpPr>
        <xdr:cNvPr id="80"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72407</xdr:rowOff>
    </xdr:from>
    <xdr:ext cx="405111" cy="259045"/>
    <xdr:sp macro="" textlink="">
      <xdr:nvSpPr>
        <xdr:cNvPr id="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158750</xdr:rowOff>
    </xdr:from>
    <xdr:to>
      <xdr:col>10</xdr:col>
      <xdr:colOff>165100</xdr:colOff>
      <xdr:row>60</xdr:row>
      <xdr:rowOff>88900</xdr:rowOff>
    </xdr:to>
    <xdr:sp macro="" textlink="">
      <xdr:nvSpPr>
        <xdr:cNvPr id="83" name="フローチャート: 判断 82"/>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80027</xdr:rowOff>
    </xdr:from>
    <xdr:ext cx="405111" cy="259045"/>
    <xdr:sp macro="" textlink="">
      <xdr:nvSpPr>
        <xdr:cNvPr id="84"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90" name="楕円 89"/>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91" name="【体育館・プール】&#10;有形固定資産減価償却率該当値テキスト"/>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92" name="楕円 91"/>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59</xdr:row>
      <xdr:rowOff>135255</xdr:rowOff>
    </xdr:to>
    <xdr:cxnSp macro="">
      <xdr:nvCxnSpPr>
        <xdr:cNvPr id="93" name="直線コネクタ 92"/>
        <xdr:cNvCxnSpPr/>
      </xdr:nvCxnSpPr>
      <xdr:spPr>
        <a:xfrm>
          <a:off x="3797300" y="102393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94" name="楕円 93"/>
        <xdr:cNvSpPr/>
      </xdr:nvSpPr>
      <xdr:spPr>
        <a:xfrm>
          <a:off x="2857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123825</xdr:rowOff>
    </xdr:from>
    <xdr:to>
      <xdr:col>19</xdr:col>
      <xdr:colOff>177800</xdr:colOff>
      <xdr:row>59</xdr:row>
      <xdr:rowOff>165735</xdr:rowOff>
    </xdr:to>
    <xdr:cxnSp macro="">
      <xdr:nvCxnSpPr>
        <xdr:cNvPr id="95" name="直線コネクタ 94"/>
        <xdr:cNvCxnSpPr/>
      </xdr:nvCxnSpPr>
      <xdr:spPr>
        <a:xfrm flipV="1">
          <a:off x="2908300" y="102393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96" name="楕円 95"/>
        <xdr:cNvSpPr/>
      </xdr:nvSpPr>
      <xdr:spPr>
        <a:xfrm>
          <a:off x="1968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36195</xdr:rowOff>
    </xdr:to>
    <xdr:cxnSp macro="">
      <xdr:nvCxnSpPr>
        <xdr:cNvPr id="97" name="直線コネクタ 96"/>
        <xdr:cNvCxnSpPr/>
      </xdr:nvCxnSpPr>
      <xdr:spPr>
        <a:xfrm flipV="1">
          <a:off x="2019300" y="102812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19702</xdr:rowOff>
    </xdr:from>
    <xdr:ext cx="405111" cy="259045"/>
    <xdr:sp macro="" textlink="">
      <xdr:nvSpPr>
        <xdr:cNvPr id="98" name="n_1mainValue【体育館・プール】&#10;有形固定資産減価償却率"/>
        <xdr:cNvSpPr txBox="1"/>
      </xdr:nvSpPr>
      <xdr:spPr>
        <a:xfrm>
          <a:off x="3582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99" name="n_2mainValue【体育館・プール】&#10;有形固定資産減価償却率"/>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100" name="n_3mainValue【体育館・プール】&#10;有形固定資産減価償却率"/>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24" name="直線コネクタ 123"/>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25"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26" name="直線コネクタ 125"/>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127"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128" name="直線コネクタ 127"/>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29"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0" name="フローチャート: 判断 129"/>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131" name="フローチャート: 判断 130"/>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150512</xdr:rowOff>
    </xdr:from>
    <xdr:ext cx="469744" cy="259045"/>
    <xdr:sp macro="" textlink="">
      <xdr:nvSpPr>
        <xdr:cNvPr id="132"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44450</xdr:rowOff>
    </xdr:from>
    <xdr:to>
      <xdr:col>46</xdr:col>
      <xdr:colOff>38100</xdr:colOff>
      <xdr:row>62</xdr:row>
      <xdr:rowOff>146050</xdr:rowOff>
    </xdr:to>
    <xdr:sp macro="" textlink="">
      <xdr:nvSpPr>
        <xdr:cNvPr id="133" name="フローチャート: 判断 132"/>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137177</xdr:rowOff>
    </xdr:from>
    <xdr:ext cx="469744" cy="259045"/>
    <xdr:sp macro="" textlink="">
      <xdr:nvSpPr>
        <xdr:cNvPr id="1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63500</xdr:rowOff>
    </xdr:from>
    <xdr:to>
      <xdr:col>41</xdr:col>
      <xdr:colOff>101600</xdr:colOff>
      <xdr:row>62</xdr:row>
      <xdr:rowOff>165100</xdr:rowOff>
    </xdr:to>
    <xdr:sp macro="" textlink="">
      <xdr:nvSpPr>
        <xdr:cNvPr id="135" name="フローチャート: 判断 134"/>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156227</xdr:rowOff>
    </xdr:from>
    <xdr:ext cx="469744" cy="259045"/>
    <xdr:sp macro="" textlink="">
      <xdr:nvSpPr>
        <xdr:cNvPr id="136" name="n_3ave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42" name="楕円 141"/>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13987</xdr:rowOff>
    </xdr:from>
    <xdr:ext cx="469744" cy="259045"/>
    <xdr:sp macro="" textlink="">
      <xdr:nvSpPr>
        <xdr:cNvPr id="143" name="【体育館・プール】&#10;一人当たり面積該当値テキスト"/>
        <xdr:cNvSpPr txBox="1"/>
      </xdr:nvSpPr>
      <xdr:spPr>
        <a:xfrm>
          <a:off x="10515600"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105410</xdr:rowOff>
    </xdr:from>
    <xdr:to>
      <xdr:col>50</xdr:col>
      <xdr:colOff>165100</xdr:colOff>
      <xdr:row>62</xdr:row>
      <xdr:rowOff>35560</xdr:rowOff>
    </xdr:to>
    <xdr:sp macro="" textlink="">
      <xdr:nvSpPr>
        <xdr:cNvPr id="144" name="楕円 143"/>
        <xdr:cNvSpPr/>
      </xdr:nvSpPr>
      <xdr:spPr>
        <a:xfrm>
          <a:off x="9588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156210</xdr:rowOff>
    </xdr:from>
    <xdr:to>
      <xdr:col>55</xdr:col>
      <xdr:colOff>0</xdr:colOff>
      <xdr:row>62</xdr:row>
      <xdr:rowOff>41910</xdr:rowOff>
    </xdr:to>
    <xdr:cxnSp macro="">
      <xdr:nvCxnSpPr>
        <xdr:cNvPr id="145" name="直線コネクタ 144"/>
        <xdr:cNvCxnSpPr/>
      </xdr:nvCxnSpPr>
      <xdr:spPr>
        <a:xfrm>
          <a:off x="9639300" y="106146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97790</xdr:rowOff>
    </xdr:from>
    <xdr:to>
      <xdr:col>46</xdr:col>
      <xdr:colOff>38100</xdr:colOff>
      <xdr:row>62</xdr:row>
      <xdr:rowOff>27940</xdr:rowOff>
    </xdr:to>
    <xdr:sp macro="" textlink="">
      <xdr:nvSpPr>
        <xdr:cNvPr id="146" name="楕円 145"/>
        <xdr:cNvSpPr/>
      </xdr:nvSpPr>
      <xdr:spPr>
        <a:xfrm>
          <a:off x="869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148590</xdr:rowOff>
    </xdr:from>
    <xdr:to>
      <xdr:col>50</xdr:col>
      <xdr:colOff>114300</xdr:colOff>
      <xdr:row>61</xdr:row>
      <xdr:rowOff>156210</xdr:rowOff>
    </xdr:to>
    <xdr:cxnSp macro="">
      <xdr:nvCxnSpPr>
        <xdr:cNvPr id="147" name="直線コネクタ 146"/>
        <xdr:cNvCxnSpPr/>
      </xdr:nvCxnSpPr>
      <xdr:spPr>
        <a:xfrm>
          <a:off x="8750300" y="1060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93980</xdr:rowOff>
    </xdr:from>
    <xdr:to>
      <xdr:col>41</xdr:col>
      <xdr:colOff>101600</xdr:colOff>
      <xdr:row>62</xdr:row>
      <xdr:rowOff>24130</xdr:rowOff>
    </xdr:to>
    <xdr:sp macro="" textlink="">
      <xdr:nvSpPr>
        <xdr:cNvPr id="148" name="楕円 147"/>
        <xdr:cNvSpPr/>
      </xdr:nvSpPr>
      <xdr:spPr>
        <a:xfrm>
          <a:off x="781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144780</xdr:rowOff>
    </xdr:from>
    <xdr:to>
      <xdr:col>45</xdr:col>
      <xdr:colOff>177800</xdr:colOff>
      <xdr:row>61</xdr:row>
      <xdr:rowOff>148590</xdr:rowOff>
    </xdr:to>
    <xdr:cxnSp macro="">
      <xdr:nvCxnSpPr>
        <xdr:cNvPr id="149" name="直線コネクタ 148"/>
        <xdr:cNvCxnSpPr/>
      </xdr:nvCxnSpPr>
      <xdr:spPr>
        <a:xfrm>
          <a:off x="7861300" y="10603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52087</xdr:rowOff>
    </xdr:from>
    <xdr:ext cx="469744" cy="259045"/>
    <xdr:sp macro="" textlink="">
      <xdr:nvSpPr>
        <xdr:cNvPr id="150" name="n_1mainValue【体育館・プール】&#10;一人当たり面積"/>
        <xdr:cNvSpPr txBox="1"/>
      </xdr:nvSpPr>
      <xdr:spPr>
        <a:xfrm>
          <a:off x="9391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44467</xdr:rowOff>
    </xdr:from>
    <xdr:ext cx="469744" cy="259045"/>
    <xdr:sp macro="" textlink="">
      <xdr:nvSpPr>
        <xdr:cNvPr id="151" name="n_2mainValue【体育館・プール】&#10;一人当たり面積"/>
        <xdr:cNvSpPr txBox="1"/>
      </xdr:nvSpPr>
      <xdr:spPr>
        <a:xfrm>
          <a:off x="8515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152" name="n_3main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3" name="テキスト ボックス 16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5" name="テキスト ボックス 16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3" name="テキスト ボックス 17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5" name="テキスト ボックス 17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177" name="直線コネクタ 176"/>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178"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179" name="直線コネクタ 178"/>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1" name="直線コネクタ 18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182"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183" name="フローチャート: 判断 182"/>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184" name="フローチャート: 判断 183"/>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76216</xdr:rowOff>
    </xdr:from>
    <xdr:ext cx="405111" cy="259045"/>
    <xdr:sp macro="" textlink="">
      <xdr:nvSpPr>
        <xdr:cNvPr id="185"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151130</xdr:rowOff>
    </xdr:from>
    <xdr:to>
      <xdr:col>15</xdr:col>
      <xdr:colOff>101600</xdr:colOff>
      <xdr:row>83</xdr:row>
      <xdr:rowOff>81280</xdr:rowOff>
    </xdr:to>
    <xdr:sp macro="" textlink="">
      <xdr:nvSpPr>
        <xdr:cNvPr id="186" name="フローチャート: 判断 18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72407</xdr:rowOff>
    </xdr:from>
    <xdr:ext cx="405111" cy="259045"/>
    <xdr:sp macro="" textlink="">
      <xdr:nvSpPr>
        <xdr:cNvPr id="1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128270</xdr:rowOff>
    </xdr:from>
    <xdr:to>
      <xdr:col>10</xdr:col>
      <xdr:colOff>165100</xdr:colOff>
      <xdr:row>83</xdr:row>
      <xdr:rowOff>58420</xdr:rowOff>
    </xdr:to>
    <xdr:sp macro="" textlink="">
      <xdr:nvSpPr>
        <xdr:cNvPr id="188" name="フローチャート: 判断 187"/>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49547</xdr:rowOff>
    </xdr:from>
    <xdr:ext cx="405111" cy="259045"/>
    <xdr:sp macro="" textlink="">
      <xdr:nvSpPr>
        <xdr:cNvPr id="189"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0" name="テキスト ボックス 1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153036</xdr:rowOff>
    </xdr:from>
    <xdr:to>
      <xdr:col>24</xdr:col>
      <xdr:colOff>114300</xdr:colOff>
      <xdr:row>81</xdr:row>
      <xdr:rowOff>83186</xdr:rowOff>
    </xdr:to>
    <xdr:sp macro="" textlink="">
      <xdr:nvSpPr>
        <xdr:cNvPr id="195" name="楕円 194"/>
        <xdr:cNvSpPr/>
      </xdr:nvSpPr>
      <xdr:spPr>
        <a:xfrm>
          <a:off x="45847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4463</xdr:rowOff>
    </xdr:from>
    <xdr:ext cx="405111" cy="259045"/>
    <xdr:sp macro="" textlink="">
      <xdr:nvSpPr>
        <xdr:cNvPr id="196" name="【福祉施設】&#10;有形固定資産減価償却率該当値テキスト"/>
        <xdr:cNvSpPr txBox="1"/>
      </xdr:nvSpPr>
      <xdr:spPr>
        <a:xfrm>
          <a:off x="4673600"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197" name="楕円 196"/>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32386</xdr:rowOff>
    </xdr:from>
    <xdr:to>
      <xdr:col>24</xdr:col>
      <xdr:colOff>63500</xdr:colOff>
      <xdr:row>81</xdr:row>
      <xdr:rowOff>72389</xdr:rowOff>
    </xdr:to>
    <xdr:cxnSp macro="">
      <xdr:nvCxnSpPr>
        <xdr:cNvPr id="198" name="直線コネクタ 197"/>
        <xdr:cNvCxnSpPr/>
      </xdr:nvCxnSpPr>
      <xdr:spPr>
        <a:xfrm flipV="1">
          <a:off x="3797300" y="139198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199" name="楕円 198"/>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81</xdr:row>
      <xdr:rowOff>112395</xdr:rowOff>
    </xdr:to>
    <xdr:cxnSp macro="">
      <xdr:nvCxnSpPr>
        <xdr:cNvPr id="200" name="直線コネクタ 199"/>
        <xdr:cNvCxnSpPr/>
      </xdr:nvCxnSpPr>
      <xdr:spPr>
        <a:xfrm flipV="1">
          <a:off x="2908300" y="139598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201" name="楕円 200"/>
        <xdr:cNvSpPr/>
      </xdr:nvSpPr>
      <xdr:spPr>
        <a:xfrm>
          <a:off x="1968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150495</xdr:rowOff>
    </xdr:to>
    <xdr:cxnSp macro="">
      <xdr:nvCxnSpPr>
        <xdr:cNvPr id="202" name="直線コネクタ 201"/>
        <xdr:cNvCxnSpPr/>
      </xdr:nvCxnSpPr>
      <xdr:spPr>
        <a:xfrm flipV="1">
          <a:off x="2019300" y="1399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203" name="n_1main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04" name="n_2mainValue【福祉施設】&#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46372</xdr:rowOff>
    </xdr:from>
    <xdr:ext cx="405111" cy="259045"/>
    <xdr:sp macro="" textlink="">
      <xdr:nvSpPr>
        <xdr:cNvPr id="205" name="n_3mainValue【福祉施設】&#10;有形固定資産減価償却率"/>
        <xdr:cNvSpPr txBox="1"/>
      </xdr:nvSpPr>
      <xdr:spPr>
        <a:xfrm>
          <a:off x="1816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6" name="直線コネクタ 21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7" name="テキスト ボックス 21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8" name="直線コネクタ 21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9" name="テキスト ボックス 21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0" name="直線コネクタ 21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1" name="テキスト ボックス 22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2" name="直線コネクタ 22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3" name="テキスト ボックス 22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4" name="直線コネクタ 22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5" name="テキスト ボックス 22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6" name="直線コネクタ 22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7" name="テキスト ボックス 22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231" name="直線コネクタ 230"/>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232"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233" name="直線コネクタ 232"/>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234"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235" name="直線コネクタ 234"/>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236"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237" name="フローチャート: 判断 236"/>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238" name="フローチャート: 判断 237"/>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71863</xdr:rowOff>
    </xdr:from>
    <xdr:ext cx="469744" cy="259045"/>
    <xdr:sp macro="" textlink="">
      <xdr:nvSpPr>
        <xdr:cNvPr id="239"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137523</xdr:rowOff>
    </xdr:from>
    <xdr:to>
      <xdr:col>46</xdr:col>
      <xdr:colOff>38100</xdr:colOff>
      <xdr:row>85</xdr:row>
      <xdr:rowOff>67673</xdr:rowOff>
    </xdr:to>
    <xdr:sp macro="" textlink="">
      <xdr:nvSpPr>
        <xdr:cNvPr id="240" name="フローチャート: 判断 239"/>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58800</xdr:rowOff>
    </xdr:from>
    <xdr:ext cx="469744" cy="259045"/>
    <xdr:sp macro="" textlink="">
      <xdr:nvSpPr>
        <xdr:cNvPr id="241" name="n_2ave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24856</xdr:rowOff>
    </xdr:from>
    <xdr:to>
      <xdr:col>41</xdr:col>
      <xdr:colOff>101600</xdr:colOff>
      <xdr:row>85</xdr:row>
      <xdr:rowOff>126456</xdr:rowOff>
    </xdr:to>
    <xdr:sp macro="" textlink="">
      <xdr:nvSpPr>
        <xdr:cNvPr id="242" name="フローチャート: 判断 241"/>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117583</xdr:rowOff>
    </xdr:from>
    <xdr:ext cx="469744" cy="259045"/>
    <xdr:sp macro="" textlink="">
      <xdr:nvSpPr>
        <xdr:cNvPr id="243" name="n_3aveValue【福祉施設】&#10;一人当たり面積"/>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4" name="テキスト ボックス 2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150586</xdr:rowOff>
    </xdr:from>
    <xdr:to>
      <xdr:col>55</xdr:col>
      <xdr:colOff>50800</xdr:colOff>
      <xdr:row>83</xdr:row>
      <xdr:rowOff>80736</xdr:rowOff>
    </xdr:to>
    <xdr:sp macro="" textlink="">
      <xdr:nvSpPr>
        <xdr:cNvPr id="249" name="楕円 248"/>
        <xdr:cNvSpPr/>
      </xdr:nvSpPr>
      <xdr:spPr>
        <a:xfrm>
          <a:off x="10426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2013</xdr:rowOff>
    </xdr:from>
    <xdr:ext cx="469744" cy="259045"/>
    <xdr:sp macro="" textlink="">
      <xdr:nvSpPr>
        <xdr:cNvPr id="250" name="【福祉施設】&#10;一人当たり面積該当値テキスト"/>
        <xdr:cNvSpPr txBox="1"/>
      </xdr:nvSpPr>
      <xdr:spPr>
        <a:xfrm>
          <a:off x="10515600"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251" name="楕円 250"/>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29936</xdr:rowOff>
    </xdr:to>
    <xdr:cxnSp macro="">
      <xdr:nvCxnSpPr>
        <xdr:cNvPr id="252" name="直線コネクタ 251"/>
        <xdr:cNvCxnSpPr/>
      </xdr:nvCxnSpPr>
      <xdr:spPr>
        <a:xfrm>
          <a:off x="9639300" y="142570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134257</xdr:rowOff>
    </xdr:from>
    <xdr:to>
      <xdr:col>46</xdr:col>
      <xdr:colOff>38100</xdr:colOff>
      <xdr:row>83</xdr:row>
      <xdr:rowOff>64407</xdr:rowOff>
    </xdr:to>
    <xdr:sp macro="" textlink="">
      <xdr:nvSpPr>
        <xdr:cNvPr id="253" name="楕円 252"/>
        <xdr:cNvSpPr/>
      </xdr:nvSpPr>
      <xdr:spPr>
        <a:xfrm>
          <a:off x="8699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13607</xdr:rowOff>
    </xdr:from>
    <xdr:to>
      <xdr:col>50</xdr:col>
      <xdr:colOff>114300</xdr:colOff>
      <xdr:row>83</xdr:row>
      <xdr:rowOff>26670</xdr:rowOff>
    </xdr:to>
    <xdr:cxnSp macro="">
      <xdr:nvCxnSpPr>
        <xdr:cNvPr id="254" name="直線コネクタ 253"/>
        <xdr:cNvCxnSpPr/>
      </xdr:nvCxnSpPr>
      <xdr:spPr>
        <a:xfrm>
          <a:off x="8750300" y="14243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130992</xdr:rowOff>
    </xdr:from>
    <xdr:to>
      <xdr:col>41</xdr:col>
      <xdr:colOff>101600</xdr:colOff>
      <xdr:row>83</xdr:row>
      <xdr:rowOff>61142</xdr:rowOff>
    </xdr:to>
    <xdr:sp macro="" textlink="">
      <xdr:nvSpPr>
        <xdr:cNvPr id="255" name="楕円 254"/>
        <xdr:cNvSpPr/>
      </xdr:nvSpPr>
      <xdr:spPr>
        <a:xfrm>
          <a:off x="7810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10342</xdr:rowOff>
    </xdr:from>
    <xdr:to>
      <xdr:col>45</xdr:col>
      <xdr:colOff>177800</xdr:colOff>
      <xdr:row>83</xdr:row>
      <xdr:rowOff>13607</xdr:rowOff>
    </xdr:to>
    <xdr:cxnSp macro="">
      <xdr:nvCxnSpPr>
        <xdr:cNvPr id="256" name="直線コネクタ 255"/>
        <xdr:cNvCxnSpPr/>
      </xdr:nvCxnSpPr>
      <xdr:spPr>
        <a:xfrm>
          <a:off x="7861300" y="142406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93997</xdr:rowOff>
    </xdr:from>
    <xdr:ext cx="469744" cy="259045"/>
    <xdr:sp macro="" textlink="">
      <xdr:nvSpPr>
        <xdr:cNvPr id="257" name="n_1mainValue【福祉施設】&#10;一人当たり面積"/>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80934</xdr:rowOff>
    </xdr:from>
    <xdr:ext cx="469744" cy="259045"/>
    <xdr:sp macro="" textlink="">
      <xdr:nvSpPr>
        <xdr:cNvPr id="258" name="n_2mainValue【福祉施設】&#10;一人当たり面積"/>
        <xdr:cNvSpPr txBox="1"/>
      </xdr:nvSpPr>
      <xdr:spPr>
        <a:xfrm>
          <a:off x="8515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77669</xdr:rowOff>
    </xdr:from>
    <xdr:ext cx="469744" cy="259045"/>
    <xdr:sp macro="" textlink="">
      <xdr:nvSpPr>
        <xdr:cNvPr id="259" name="n_3mainValue【福祉施設】&#10;一人当たり面積"/>
        <xdr:cNvSpPr txBox="1"/>
      </xdr:nvSpPr>
      <xdr:spPr>
        <a:xfrm>
          <a:off x="7626427" y="1396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70" name="直線コネクタ 2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1" name="テキスト ボックス 27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2" name="直線コネクタ 2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3" name="テキスト ボックス 2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4" name="直線コネクタ 2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5" name="テキスト ボックス 2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6" name="直線コネクタ 2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7" name="テキスト ボックス 2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8" name="直線コネクタ 2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9" name="テキスト ボックス 2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0" name="直線コネクタ 2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1" name="テキスト ボックス 28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85" name="直線コネクタ 284"/>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86"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87" name="直線コネクタ 286"/>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9" name="直線コネクタ 28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290"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91" name="フローチャート: 判断 290"/>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92" name="フローチャート: 判断 291"/>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99440</xdr:rowOff>
    </xdr:from>
    <xdr:ext cx="405111" cy="259045"/>
    <xdr:sp macro="" textlink="">
      <xdr:nvSpPr>
        <xdr:cNvPr id="293"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907</xdr:rowOff>
    </xdr:from>
    <xdr:to>
      <xdr:col>15</xdr:col>
      <xdr:colOff>101600</xdr:colOff>
      <xdr:row>104</xdr:row>
      <xdr:rowOff>102507</xdr:rowOff>
    </xdr:to>
    <xdr:sp macro="" textlink="">
      <xdr:nvSpPr>
        <xdr:cNvPr id="294" name="フローチャート: 判断 293"/>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119034</xdr:rowOff>
    </xdr:from>
    <xdr:ext cx="405111" cy="259045"/>
    <xdr:sp macro="" textlink="">
      <xdr:nvSpPr>
        <xdr:cNvPr id="29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170724</xdr:rowOff>
    </xdr:from>
    <xdr:to>
      <xdr:col>10</xdr:col>
      <xdr:colOff>165100</xdr:colOff>
      <xdr:row>104</xdr:row>
      <xdr:rowOff>100874</xdr:rowOff>
    </xdr:to>
    <xdr:sp macro="" textlink="">
      <xdr:nvSpPr>
        <xdr:cNvPr id="296" name="フローチャート: 判断 295"/>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117401</xdr:rowOff>
    </xdr:from>
    <xdr:ext cx="405111" cy="259045"/>
    <xdr:sp macro="" textlink="">
      <xdr:nvSpPr>
        <xdr:cNvPr id="297"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303" name="楕円 302"/>
        <xdr:cNvSpPr/>
      </xdr:nvSpPr>
      <xdr:spPr>
        <a:xfrm>
          <a:off x="45847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136089</xdr:rowOff>
    </xdr:from>
    <xdr:ext cx="405111" cy="259045"/>
    <xdr:sp macro="" textlink="">
      <xdr:nvSpPr>
        <xdr:cNvPr id="304" name="【市民会館】&#10;有形固定資産減価償却率該当値テキスト"/>
        <xdr:cNvSpPr txBox="1"/>
      </xdr:nvSpPr>
      <xdr:spPr>
        <a:xfrm>
          <a:off x="4673600"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xdr:rowOff>
    </xdr:from>
    <xdr:to>
      <xdr:col>20</xdr:col>
      <xdr:colOff>38100</xdr:colOff>
      <xdr:row>105</xdr:row>
      <xdr:rowOff>115570</xdr:rowOff>
    </xdr:to>
    <xdr:sp macro="" textlink="">
      <xdr:nvSpPr>
        <xdr:cNvPr id="305" name="楕円 304"/>
        <xdr:cNvSpPr/>
      </xdr:nvSpPr>
      <xdr:spPr>
        <a:xfrm>
          <a:off x="3746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37012</xdr:rowOff>
    </xdr:from>
    <xdr:to>
      <xdr:col>24</xdr:col>
      <xdr:colOff>63500</xdr:colOff>
      <xdr:row>105</xdr:row>
      <xdr:rowOff>64770</xdr:rowOff>
    </xdr:to>
    <xdr:cxnSp macro="">
      <xdr:nvCxnSpPr>
        <xdr:cNvPr id="306" name="直線コネクタ 305"/>
        <xdr:cNvCxnSpPr/>
      </xdr:nvCxnSpPr>
      <xdr:spPr>
        <a:xfrm flipV="1">
          <a:off x="3797300" y="180392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48261</xdr:rowOff>
    </xdr:from>
    <xdr:to>
      <xdr:col>15</xdr:col>
      <xdr:colOff>101600</xdr:colOff>
      <xdr:row>105</xdr:row>
      <xdr:rowOff>149861</xdr:rowOff>
    </xdr:to>
    <xdr:sp macro="" textlink="">
      <xdr:nvSpPr>
        <xdr:cNvPr id="307" name="楕円 306"/>
        <xdr:cNvSpPr/>
      </xdr:nvSpPr>
      <xdr:spPr>
        <a:xfrm>
          <a:off x="2857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64770</xdr:rowOff>
    </xdr:from>
    <xdr:to>
      <xdr:col>19</xdr:col>
      <xdr:colOff>177800</xdr:colOff>
      <xdr:row>105</xdr:row>
      <xdr:rowOff>99061</xdr:rowOff>
    </xdr:to>
    <xdr:cxnSp macro="">
      <xdr:nvCxnSpPr>
        <xdr:cNvPr id="308" name="直線コネクタ 307"/>
        <xdr:cNvCxnSpPr/>
      </xdr:nvCxnSpPr>
      <xdr:spPr>
        <a:xfrm flipV="1">
          <a:off x="2908300" y="180670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09" name="楕円 308"/>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99061</xdr:rowOff>
    </xdr:from>
    <xdr:to>
      <xdr:col>15</xdr:col>
      <xdr:colOff>50800</xdr:colOff>
      <xdr:row>105</xdr:row>
      <xdr:rowOff>133350</xdr:rowOff>
    </xdr:to>
    <xdr:cxnSp macro="">
      <xdr:nvCxnSpPr>
        <xdr:cNvPr id="310" name="直線コネクタ 309"/>
        <xdr:cNvCxnSpPr/>
      </xdr:nvCxnSpPr>
      <xdr:spPr>
        <a:xfrm flipV="1">
          <a:off x="2019300" y="18101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106697</xdr:rowOff>
    </xdr:from>
    <xdr:ext cx="405111" cy="259045"/>
    <xdr:sp macro="" textlink="">
      <xdr:nvSpPr>
        <xdr:cNvPr id="311" name="n_1mainValue【市民会館】&#10;有形固定資産減価償却率"/>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140988</xdr:rowOff>
    </xdr:from>
    <xdr:ext cx="405111" cy="259045"/>
    <xdr:sp macro="" textlink="">
      <xdr:nvSpPr>
        <xdr:cNvPr id="312" name="n_2mainValue【市民会館】&#10;有形固定資産減価償却率"/>
        <xdr:cNvSpPr txBox="1"/>
      </xdr:nvSpPr>
      <xdr:spPr>
        <a:xfrm>
          <a:off x="2705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313" name="n_3mainValue【市民会館】&#10;有形固定資産減価償却率"/>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4" name="直線コネクタ 32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5" name="テキスト ボックス 32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6" name="直線コネクタ 32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7" name="テキスト ボックス 32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8" name="直線コネクタ 32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29" name="テキスト ボックス 32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0" name="直線コネクタ 32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1" name="テキスト ボックス 33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2" name="直線コネクタ 3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3" name="テキスト ボックス 3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35" name="直線コネクタ 334"/>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36"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37" name="直線コネクタ 336"/>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38"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39" name="直線コネクタ 338"/>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40" name="【市民会館】&#10;一人当たり面積平均値テキスト"/>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41" name="フローチャート: 判断 340"/>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42" name="フローチャート: 判断 341"/>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131842</xdr:rowOff>
    </xdr:from>
    <xdr:ext cx="469744" cy="259045"/>
    <xdr:sp macro="" textlink="">
      <xdr:nvSpPr>
        <xdr:cNvPr id="343" name="n_1ave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32258</xdr:rowOff>
    </xdr:from>
    <xdr:to>
      <xdr:col>46</xdr:col>
      <xdr:colOff>38100</xdr:colOff>
      <xdr:row>106</xdr:row>
      <xdr:rowOff>133858</xdr:rowOff>
    </xdr:to>
    <xdr:sp macro="" textlink="">
      <xdr:nvSpPr>
        <xdr:cNvPr id="344" name="フローチャート: 判断 343"/>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124985</xdr:rowOff>
    </xdr:from>
    <xdr:ext cx="469744" cy="259045"/>
    <xdr:sp macro="" textlink="">
      <xdr:nvSpPr>
        <xdr:cNvPr id="345" name="n_2aveValue【市民会館】&#10;一人当たり面積"/>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36830</xdr:rowOff>
    </xdr:from>
    <xdr:to>
      <xdr:col>41</xdr:col>
      <xdr:colOff>101600</xdr:colOff>
      <xdr:row>106</xdr:row>
      <xdr:rowOff>138430</xdr:rowOff>
    </xdr:to>
    <xdr:sp macro="" textlink="">
      <xdr:nvSpPr>
        <xdr:cNvPr id="346" name="フローチャート: 判断 345"/>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129557</xdr:rowOff>
    </xdr:from>
    <xdr:ext cx="469744" cy="259045"/>
    <xdr:sp macro="" textlink="">
      <xdr:nvSpPr>
        <xdr:cNvPr id="347" name="n_3ave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8" name="テキスト ボックス 3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9" name="テキスト ボックス 3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0" name="テキスト ボックス 3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1" name="テキスト ボックス 3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2" name="テキスト ボックス 3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114554</xdr:rowOff>
    </xdr:from>
    <xdr:to>
      <xdr:col>55</xdr:col>
      <xdr:colOff>50800</xdr:colOff>
      <xdr:row>102</xdr:row>
      <xdr:rowOff>44704</xdr:rowOff>
    </xdr:to>
    <xdr:sp macro="" textlink="">
      <xdr:nvSpPr>
        <xdr:cNvPr id="353" name="楕円 352"/>
        <xdr:cNvSpPr/>
      </xdr:nvSpPr>
      <xdr:spPr>
        <a:xfrm>
          <a:off x="104267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137431</xdr:rowOff>
    </xdr:from>
    <xdr:ext cx="469744" cy="259045"/>
    <xdr:sp macro="" textlink="">
      <xdr:nvSpPr>
        <xdr:cNvPr id="354" name="【市民会館】&#10;一人当たり面積該当値テキスト"/>
        <xdr:cNvSpPr txBox="1"/>
      </xdr:nvSpPr>
      <xdr:spPr>
        <a:xfrm>
          <a:off x="10515600" y="1728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107696</xdr:rowOff>
    </xdr:from>
    <xdr:to>
      <xdr:col>50</xdr:col>
      <xdr:colOff>165100</xdr:colOff>
      <xdr:row>102</xdr:row>
      <xdr:rowOff>37846</xdr:rowOff>
    </xdr:to>
    <xdr:sp macro="" textlink="">
      <xdr:nvSpPr>
        <xdr:cNvPr id="355" name="楕円 354"/>
        <xdr:cNvSpPr/>
      </xdr:nvSpPr>
      <xdr:spPr>
        <a:xfrm>
          <a:off x="9588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158496</xdr:rowOff>
    </xdr:from>
    <xdr:to>
      <xdr:col>55</xdr:col>
      <xdr:colOff>0</xdr:colOff>
      <xdr:row>101</xdr:row>
      <xdr:rowOff>165354</xdr:rowOff>
    </xdr:to>
    <xdr:cxnSp macro="">
      <xdr:nvCxnSpPr>
        <xdr:cNvPr id="356" name="直線コネクタ 355"/>
        <xdr:cNvCxnSpPr/>
      </xdr:nvCxnSpPr>
      <xdr:spPr>
        <a:xfrm>
          <a:off x="9639300" y="174749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87122</xdr:rowOff>
    </xdr:from>
    <xdr:to>
      <xdr:col>46</xdr:col>
      <xdr:colOff>38100</xdr:colOff>
      <xdr:row>102</xdr:row>
      <xdr:rowOff>17272</xdr:rowOff>
    </xdr:to>
    <xdr:sp macro="" textlink="">
      <xdr:nvSpPr>
        <xdr:cNvPr id="357" name="楕円 356"/>
        <xdr:cNvSpPr/>
      </xdr:nvSpPr>
      <xdr:spPr>
        <a:xfrm>
          <a:off x="8699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137922</xdr:rowOff>
    </xdr:from>
    <xdr:to>
      <xdr:col>50</xdr:col>
      <xdr:colOff>114300</xdr:colOff>
      <xdr:row>101</xdr:row>
      <xdr:rowOff>158496</xdr:rowOff>
    </xdr:to>
    <xdr:cxnSp macro="">
      <xdr:nvCxnSpPr>
        <xdr:cNvPr id="358" name="直線コネクタ 357"/>
        <xdr:cNvCxnSpPr/>
      </xdr:nvCxnSpPr>
      <xdr:spPr>
        <a:xfrm>
          <a:off x="8750300" y="174543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80263</xdr:rowOff>
    </xdr:from>
    <xdr:to>
      <xdr:col>41</xdr:col>
      <xdr:colOff>101600</xdr:colOff>
      <xdr:row>102</xdr:row>
      <xdr:rowOff>10413</xdr:rowOff>
    </xdr:to>
    <xdr:sp macro="" textlink="">
      <xdr:nvSpPr>
        <xdr:cNvPr id="359" name="楕円 358"/>
        <xdr:cNvSpPr/>
      </xdr:nvSpPr>
      <xdr:spPr>
        <a:xfrm>
          <a:off x="7810500" y="17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131063</xdr:rowOff>
    </xdr:from>
    <xdr:to>
      <xdr:col>45</xdr:col>
      <xdr:colOff>177800</xdr:colOff>
      <xdr:row>101</xdr:row>
      <xdr:rowOff>137922</xdr:rowOff>
    </xdr:to>
    <xdr:cxnSp macro="">
      <xdr:nvCxnSpPr>
        <xdr:cNvPr id="360" name="直線コネクタ 359"/>
        <xdr:cNvCxnSpPr/>
      </xdr:nvCxnSpPr>
      <xdr:spPr>
        <a:xfrm>
          <a:off x="7861300" y="174475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54373</xdr:rowOff>
    </xdr:from>
    <xdr:ext cx="469744" cy="259045"/>
    <xdr:sp macro="" textlink="">
      <xdr:nvSpPr>
        <xdr:cNvPr id="361" name="n_1mainValue【市民会館】&#10;一人当たり面積"/>
        <xdr:cNvSpPr txBox="1"/>
      </xdr:nvSpPr>
      <xdr:spPr>
        <a:xfrm>
          <a:off x="9391727" y="1719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33799</xdr:rowOff>
    </xdr:from>
    <xdr:ext cx="469744" cy="259045"/>
    <xdr:sp macro="" textlink="">
      <xdr:nvSpPr>
        <xdr:cNvPr id="362" name="n_2mainValue【市民会館】&#10;一人当たり面積"/>
        <xdr:cNvSpPr txBox="1"/>
      </xdr:nvSpPr>
      <xdr:spPr>
        <a:xfrm>
          <a:off x="85154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26940</xdr:rowOff>
    </xdr:from>
    <xdr:ext cx="469744" cy="259045"/>
    <xdr:sp macro="" textlink="">
      <xdr:nvSpPr>
        <xdr:cNvPr id="363" name="n_3mainValue【市民会館】&#10;一人当たり面積"/>
        <xdr:cNvSpPr txBox="1"/>
      </xdr:nvSpPr>
      <xdr:spPr>
        <a:xfrm>
          <a:off x="7626427" y="1717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4" name="直線コネクタ 3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5" name="テキスト ボックス 37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6" name="直線コネクタ 3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7" name="テキスト ボックス 3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8" name="直線コネクタ 3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9" name="テキスト ボックス 3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0" name="直線コネクタ 3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1" name="テキスト ボックス 3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2" name="直線コネクタ 3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3" name="テキスト ボックス 3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4" name="直線コネクタ 3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5" name="テキスト ボックス 38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9" name="直線コネクタ 388"/>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90"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1" name="直線コネクタ 39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92"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93" name="直線コネクタ 392"/>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94"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5" name="フローチャート: 判断 394"/>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6" name="フローチャート: 判断 395"/>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7093</xdr:rowOff>
    </xdr:from>
    <xdr:ext cx="405111" cy="259045"/>
    <xdr:sp macro="" textlink="">
      <xdr:nvSpPr>
        <xdr:cNvPr id="397"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398" name="フローチャート: 判断 397"/>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162214</xdr:rowOff>
    </xdr:from>
    <xdr:ext cx="405111" cy="259045"/>
    <xdr:sp macro="" textlink="">
      <xdr:nvSpPr>
        <xdr:cNvPr id="399"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139700</xdr:rowOff>
    </xdr:from>
    <xdr:to>
      <xdr:col>72</xdr:col>
      <xdr:colOff>38100</xdr:colOff>
      <xdr:row>37</xdr:row>
      <xdr:rowOff>69850</xdr:rowOff>
    </xdr:to>
    <xdr:sp macro="" textlink="">
      <xdr:nvSpPr>
        <xdr:cNvPr id="400" name="フローチャート: 判断 399"/>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86377</xdr:rowOff>
    </xdr:from>
    <xdr:ext cx="405111" cy="259045"/>
    <xdr:sp macro="" textlink="">
      <xdr:nvSpPr>
        <xdr:cNvPr id="401"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151130</xdr:rowOff>
    </xdr:from>
    <xdr:to>
      <xdr:col>81</xdr:col>
      <xdr:colOff>101600</xdr:colOff>
      <xdr:row>35</xdr:row>
      <xdr:rowOff>81280</xdr:rowOff>
    </xdr:to>
    <xdr:sp macro="" textlink="">
      <xdr:nvSpPr>
        <xdr:cNvPr id="407" name="楕円 406"/>
        <xdr:cNvSpPr/>
      </xdr:nvSpPr>
      <xdr:spPr>
        <a:xfrm>
          <a:off x="15430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62956</xdr:rowOff>
    </xdr:from>
    <xdr:to>
      <xdr:col>76</xdr:col>
      <xdr:colOff>165100</xdr:colOff>
      <xdr:row>35</xdr:row>
      <xdr:rowOff>164556</xdr:rowOff>
    </xdr:to>
    <xdr:sp macro="" textlink="">
      <xdr:nvSpPr>
        <xdr:cNvPr id="408" name="楕円 407"/>
        <xdr:cNvSpPr/>
      </xdr:nvSpPr>
      <xdr:spPr>
        <a:xfrm>
          <a:off x="14541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35</xdr:row>
      <xdr:rowOff>113756</xdr:rowOff>
    </xdr:to>
    <xdr:cxnSp macro="">
      <xdr:nvCxnSpPr>
        <xdr:cNvPr id="409" name="直線コネクタ 408"/>
        <xdr:cNvCxnSpPr/>
      </xdr:nvCxnSpPr>
      <xdr:spPr>
        <a:xfrm flipV="1">
          <a:off x="14592300" y="6031230"/>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97807</xdr:rowOff>
    </xdr:from>
    <xdr:ext cx="405111" cy="259045"/>
    <xdr:sp macro="" textlink="">
      <xdr:nvSpPr>
        <xdr:cNvPr id="410" name="n_1mainValue【一般廃棄物処理施設】&#10;有形固定資産減価償却率"/>
        <xdr:cNvSpPr txBox="1"/>
      </xdr:nvSpPr>
      <xdr:spPr>
        <a:xfrm>
          <a:off x="15266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9633</xdr:rowOff>
    </xdr:from>
    <xdr:ext cx="405111" cy="259045"/>
    <xdr:sp macro="" textlink="">
      <xdr:nvSpPr>
        <xdr:cNvPr id="411" name="n_2mainValue【一般廃棄物処理施設】&#10;有形固定資産減価償却率"/>
        <xdr:cNvSpPr txBox="1"/>
      </xdr:nvSpPr>
      <xdr:spPr>
        <a:xfrm>
          <a:off x="14389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2" name="直線コネクタ 42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3" name="テキスト ボックス 42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5" name="テキスト ボックス 4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6" name="直線コネクタ 42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27" name="テキスト ボックス 42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9" name="テキスト ボックス 4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1" name="直線コネクタ 430"/>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2"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3" name="直線コネクタ 432"/>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4"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5" name="直線コネクタ 434"/>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36"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37" name="フローチャート: 判断 436"/>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38" name="フローチャート: 判断 437"/>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7650</xdr:rowOff>
    </xdr:from>
    <xdr:ext cx="534377" cy="259045"/>
    <xdr:sp macro="" textlink="">
      <xdr:nvSpPr>
        <xdr:cNvPr id="439"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71006</xdr:rowOff>
    </xdr:from>
    <xdr:to>
      <xdr:col>107</xdr:col>
      <xdr:colOff>101600</xdr:colOff>
      <xdr:row>39</xdr:row>
      <xdr:rowOff>1156</xdr:rowOff>
    </xdr:to>
    <xdr:sp macro="" textlink="">
      <xdr:nvSpPr>
        <xdr:cNvPr id="440" name="フローチャート: 判断 439"/>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163733</xdr:rowOff>
    </xdr:from>
    <xdr:ext cx="534377" cy="259045"/>
    <xdr:sp macro="" textlink="">
      <xdr:nvSpPr>
        <xdr:cNvPr id="441"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115154</xdr:rowOff>
    </xdr:from>
    <xdr:to>
      <xdr:col>102</xdr:col>
      <xdr:colOff>165100</xdr:colOff>
      <xdr:row>39</xdr:row>
      <xdr:rowOff>45304</xdr:rowOff>
    </xdr:to>
    <xdr:sp macro="" textlink="">
      <xdr:nvSpPr>
        <xdr:cNvPr id="442" name="フローチャート: 判断 44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61831</xdr:rowOff>
    </xdr:from>
    <xdr:ext cx="534377" cy="259045"/>
    <xdr:sp macro="" textlink="">
      <xdr:nvSpPr>
        <xdr:cNvPr id="443"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4" name="テキスト ボックス 4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78966</xdr:rowOff>
    </xdr:from>
    <xdr:to>
      <xdr:col>112</xdr:col>
      <xdr:colOff>38100</xdr:colOff>
      <xdr:row>39</xdr:row>
      <xdr:rowOff>9116</xdr:rowOff>
    </xdr:to>
    <xdr:sp macro="" textlink="">
      <xdr:nvSpPr>
        <xdr:cNvPr id="449" name="楕円 448"/>
        <xdr:cNvSpPr/>
      </xdr:nvSpPr>
      <xdr:spPr>
        <a:xfrm>
          <a:off x="21272500" y="6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56867</xdr:rowOff>
    </xdr:from>
    <xdr:to>
      <xdr:col>107</xdr:col>
      <xdr:colOff>101600</xdr:colOff>
      <xdr:row>38</xdr:row>
      <xdr:rowOff>158467</xdr:rowOff>
    </xdr:to>
    <xdr:sp macro="" textlink="">
      <xdr:nvSpPr>
        <xdr:cNvPr id="450" name="楕円 449"/>
        <xdr:cNvSpPr/>
      </xdr:nvSpPr>
      <xdr:spPr>
        <a:xfrm>
          <a:off x="20383500" y="65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107667</xdr:rowOff>
    </xdr:from>
    <xdr:to>
      <xdr:col>111</xdr:col>
      <xdr:colOff>177800</xdr:colOff>
      <xdr:row>38</xdr:row>
      <xdr:rowOff>129766</xdr:rowOff>
    </xdr:to>
    <xdr:cxnSp macro="">
      <xdr:nvCxnSpPr>
        <xdr:cNvPr id="451" name="直線コネクタ 450"/>
        <xdr:cNvCxnSpPr/>
      </xdr:nvCxnSpPr>
      <xdr:spPr>
        <a:xfrm>
          <a:off x="20434300" y="6622767"/>
          <a:ext cx="889000" cy="2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25644</xdr:rowOff>
    </xdr:from>
    <xdr:ext cx="534377" cy="259045"/>
    <xdr:sp macro="" textlink="">
      <xdr:nvSpPr>
        <xdr:cNvPr id="452" name="n_1mainValue【一般廃棄物処理施設】&#10;一人当たり有形固定資産（償却資産）額"/>
        <xdr:cNvSpPr txBox="1"/>
      </xdr:nvSpPr>
      <xdr:spPr>
        <a:xfrm>
          <a:off x="21043411" y="636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3544</xdr:rowOff>
    </xdr:from>
    <xdr:ext cx="534377" cy="259045"/>
    <xdr:sp macro="" textlink="">
      <xdr:nvSpPr>
        <xdr:cNvPr id="453" name="n_2mainValue【一般廃棄物処理施設】&#10;一人当たり有形固定資産（償却資産）額"/>
        <xdr:cNvSpPr txBox="1"/>
      </xdr:nvSpPr>
      <xdr:spPr>
        <a:xfrm>
          <a:off x="20167111" y="634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4" name="正方形/長方形 4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5" name="正方形/長方形 4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6" name="正方形/長方形 4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7" name="正方形/長方形 4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8" name="正方形/長方形 4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9" name="正方形/長方形 4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0" name="正方形/長方形 4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1" name="正方形/長方形 46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1" name="テキスト ボックス 4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1" name="テキスト ボックス 4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95" name="直線コネクタ 494"/>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9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97" name="直線コネクタ 49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9" name="直線コネクタ 4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500"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01" name="フローチャート: 判断 500"/>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02" name="フローチャート: 判断 501"/>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79301</xdr:rowOff>
    </xdr:from>
    <xdr:ext cx="405111" cy="259045"/>
    <xdr:sp macro="" textlink="">
      <xdr:nvSpPr>
        <xdr:cNvPr id="503"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504" name="フローチャート: 判断 503"/>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63698</xdr:rowOff>
    </xdr:from>
    <xdr:ext cx="405111" cy="259045"/>
    <xdr:sp macro="" textlink="">
      <xdr:nvSpPr>
        <xdr:cNvPr id="505"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31387</xdr:rowOff>
    </xdr:from>
    <xdr:to>
      <xdr:col>72</xdr:col>
      <xdr:colOff>38100</xdr:colOff>
      <xdr:row>82</xdr:row>
      <xdr:rowOff>132987</xdr:rowOff>
    </xdr:to>
    <xdr:sp macro="" textlink="">
      <xdr:nvSpPr>
        <xdr:cNvPr id="506" name="フローチャート: 判断 505"/>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149514</xdr:rowOff>
    </xdr:from>
    <xdr:ext cx="405111" cy="259045"/>
    <xdr:sp macro="" textlink="">
      <xdr:nvSpPr>
        <xdr:cNvPr id="507"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513" name="楕円 512"/>
        <xdr:cNvSpPr/>
      </xdr:nvSpPr>
      <xdr:spPr>
        <a:xfrm>
          <a:off x="162687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97989</xdr:rowOff>
    </xdr:from>
    <xdr:ext cx="405111" cy="259045"/>
    <xdr:sp macro="" textlink="">
      <xdr:nvSpPr>
        <xdr:cNvPr id="514" name="【消防施設】&#10;有形固定資産減価償却率該当値テキスト"/>
        <xdr:cNvSpPr txBox="1"/>
      </xdr:nvSpPr>
      <xdr:spPr>
        <a:xfrm>
          <a:off x="16357600"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163649</xdr:rowOff>
    </xdr:from>
    <xdr:to>
      <xdr:col>81</xdr:col>
      <xdr:colOff>101600</xdr:colOff>
      <xdr:row>82</xdr:row>
      <xdr:rowOff>93799</xdr:rowOff>
    </xdr:to>
    <xdr:sp macro="" textlink="">
      <xdr:nvSpPr>
        <xdr:cNvPr id="515" name="楕円 514"/>
        <xdr:cNvSpPr/>
      </xdr:nvSpPr>
      <xdr:spPr>
        <a:xfrm>
          <a:off x="15430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170362</xdr:rowOff>
    </xdr:from>
    <xdr:to>
      <xdr:col>85</xdr:col>
      <xdr:colOff>127000</xdr:colOff>
      <xdr:row>82</xdr:row>
      <xdr:rowOff>42999</xdr:rowOff>
    </xdr:to>
    <xdr:cxnSp macro="">
      <xdr:nvCxnSpPr>
        <xdr:cNvPr id="516" name="直線コネクタ 515"/>
        <xdr:cNvCxnSpPr/>
      </xdr:nvCxnSpPr>
      <xdr:spPr>
        <a:xfrm flipV="1">
          <a:off x="15481300" y="1405781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122827</xdr:rowOff>
    </xdr:from>
    <xdr:to>
      <xdr:col>76</xdr:col>
      <xdr:colOff>165100</xdr:colOff>
      <xdr:row>82</xdr:row>
      <xdr:rowOff>52977</xdr:rowOff>
    </xdr:to>
    <xdr:sp macro="" textlink="">
      <xdr:nvSpPr>
        <xdr:cNvPr id="517" name="楕円 516"/>
        <xdr:cNvSpPr/>
      </xdr:nvSpPr>
      <xdr:spPr>
        <a:xfrm>
          <a:off x="14541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xdr:rowOff>
    </xdr:from>
    <xdr:to>
      <xdr:col>81</xdr:col>
      <xdr:colOff>50800</xdr:colOff>
      <xdr:row>82</xdr:row>
      <xdr:rowOff>42999</xdr:rowOff>
    </xdr:to>
    <xdr:cxnSp macro="">
      <xdr:nvCxnSpPr>
        <xdr:cNvPr id="518" name="直線コネクタ 517"/>
        <xdr:cNvCxnSpPr/>
      </xdr:nvCxnSpPr>
      <xdr:spPr>
        <a:xfrm>
          <a:off x="14592300" y="140610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519" name="n_1mainValue【消防施設】&#10;有形固定資産減価償却率"/>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69504</xdr:rowOff>
    </xdr:from>
    <xdr:ext cx="405111" cy="259045"/>
    <xdr:sp macro="" textlink="">
      <xdr:nvSpPr>
        <xdr:cNvPr id="520" name="n_2mainValue【消防施設】&#10;有形固定資産減価償却率"/>
        <xdr:cNvSpPr txBox="1"/>
      </xdr:nvSpPr>
      <xdr:spPr>
        <a:xfrm>
          <a:off x="14389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1" name="正方形/長方形 5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2" name="正方形/長方形 5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3" name="正方形/長方形 5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4" name="正方形/長方形 5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5" name="正方形/長方形 5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6" name="正方形/長方形 5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7" name="正方形/長方形 5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8" name="正方形/長方形 5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9" name="テキスト ボックス 5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0" name="直線コネクタ 5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1" name="直線コネクタ 53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2" name="テキスト ボックス 53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3" name="直線コネクタ 53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4" name="テキスト ボックス 53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5" name="直線コネクタ 53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36" name="テキスト ボックス 53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7" name="直線コネクタ 53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8" name="テキスト ボックス 53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9" name="直線コネクタ 5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0" name="テキスト ボックス 5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42" name="直線コネクタ 541"/>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43"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44" name="直線コネクタ 543"/>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45"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46" name="直線コネクタ 545"/>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547"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48" name="フローチャート: 判断 547"/>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49" name="フローチャート: 判断 548"/>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132859</xdr:rowOff>
    </xdr:from>
    <xdr:ext cx="469744" cy="259045"/>
    <xdr:sp macro="" textlink="">
      <xdr:nvSpPr>
        <xdr:cNvPr id="550"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1015</xdr:rowOff>
    </xdr:from>
    <xdr:to>
      <xdr:col>107</xdr:col>
      <xdr:colOff>101600</xdr:colOff>
      <xdr:row>84</xdr:row>
      <xdr:rowOff>102615</xdr:rowOff>
    </xdr:to>
    <xdr:sp macro="" textlink="">
      <xdr:nvSpPr>
        <xdr:cNvPr id="551" name="フローチャート: 判断 550"/>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119142</xdr:rowOff>
    </xdr:from>
    <xdr:ext cx="469744" cy="259045"/>
    <xdr:sp macro="" textlink="">
      <xdr:nvSpPr>
        <xdr:cNvPr id="552"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23876</xdr:rowOff>
    </xdr:from>
    <xdr:to>
      <xdr:col>102</xdr:col>
      <xdr:colOff>165100</xdr:colOff>
      <xdr:row>84</xdr:row>
      <xdr:rowOff>125476</xdr:rowOff>
    </xdr:to>
    <xdr:sp macro="" textlink="">
      <xdr:nvSpPr>
        <xdr:cNvPr id="553" name="フローチャート: 判断 552"/>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142003</xdr:rowOff>
    </xdr:from>
    <xdr:ext cx="469744" cy="259045"/>
    <xdr:sp macro="" textlink="">
      <xdr:nvSpPr>
        <xdr:cNvPr id="554"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55" name="テキスト ボックス 5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6" name="テキスト ボックス 5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7" name="テキスト ボックス 5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8" name="テキスト ボックス 5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9" name="テキスト ボックス 5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560" name="楕円 559"/>
        <xdr:cNvSpPr/>
      </xdr:nvSpPr>
      <xdr:spPr>
        <a:xfrm>
          <a:off x="22110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25164</xdr:rowOff>
    </xdr:from>
    <xdr:ext cx="469744" cy="259045"/>
    <xdr:sp macro="" textlink="">
      <xdr:nvSpPr>
        <xdr:cNvPr id="561" name="【消防施設】&#10;一人当たり面積該当値テキスト"/>
        <xdr:cNvSpPr txBox="1"/>
      </xdr:nvSpPr>
      <xdr:spPr>
        <a:xfrm>
          <a:off x="22199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562" name="楕円 561"/>
        <xdr:cNvSpPr/>
      </xdr:nvSpPr>
      <xdr:spPr>
        <a:xfrm>
          <a:off x="21272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97537</xdr:rowOff>
    </xdr:to>
    <xdr:cxnSp macro="">
      <xdr:nvCxnSpPr>
        <xdr:cNvPr id="563" name="直線コネクタ 562"/>
        <xdr:cNvCxnSpPr/>
      </xdr:nvCxnSpPr>
      <xdr:spPr>
        <a:xfrm>
          <a:off x="21323300" y="144947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564" name="楕円 563"/>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92963</xdr:rowOff>
    </xdr:from>
    <xdr:to>
      <xdr:col>111</xdr:col>
      <xdr:colOff>177800</xdr:colOff>
      <xdr:row>84</xdr:row>
      <xdr:rowOff>111252</xdr:rowOff>
    </xdr:to>
    <xdr:cxnSp macro="">
      <xdr:nvCxnSpPr>
        <xdr:cNvPr id="565" name="直線コネクタ 564"/>
        <xdr:cNvCxnSpPr/>
      </xdr:nvCxnSpPr>
      <xdr:spPr>
        <a:xfrm flipV="1">
          <a:off x="20434300" y="144947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566" name="n_1main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567" name="n_2main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8" name="正方形/長方形 5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9" name="正方形/長方形 5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0" name="正方形/長方形 5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1" name="正方形/長方形 5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2" name="正方形/長方形 5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3" name="正方形/長方形 5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4" name="正方形/長方形 5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5" name="正方形/長方形 5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6" name="テキスト ボックス 5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7" name="直線コネクタ 5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8" name="直線コネクタ 5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9" name="テキスト ボックス 57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0" name="直線コネクタ 5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1" name="テキスト ボックス 5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2" name="直線コネクタ 5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3" name="テキスト ボックス 5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4" name="直線コネクタ 5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5" name="テキスト ボックス 5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6" name="直線コネクタ 5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7" name="テキスト ボックス 5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8" name="直線コネクタ 5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9" name="テキスト ボックス 58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1" name="テキスト ボックス 5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93" name="直線コネクタ 592"/>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94"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95" name="直線コネクタ 594"/>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7" name="直線コネクタ 59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98"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99" name="フローチャート: 判断 598"/>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00" name="フローチャート: 判断 599"/>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96900</xdr:rowOff>
    </xdr:from>
    <xdr:ext cx="405111" cy="259045"/>
    <xdr:sp macro="" textlink="">
      <xdr:nvSpPr>
        <xdr:cNvPr id="601"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xdr:rowOff>
    </xdr:from>
    <xdr:to>
      <xdr:col>76</xdr:col>
      <xdr:colOff>165100</xdr:colOff>
      <xdr:row>104</xdr:row>
      <xdr:rowOff>110671</xdr:rowOff>
    </xdr:to>
    <xdr:sp macro="" textlink="">
      <xdr:nvSpPr>
        <xdr:cNvPr id="602" name="フローチャート: 判断 601"/>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101798</xdr:rowOff>
    </xdr:from>
    <xdr:ext cx="405111" cy="259045"/>
    <xdr:sp macro="" textlink="">
      <xdr:nvSpPr>
        <xdr:cNvPr id="603"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20501</xdr:rowOff>
    </xdr:from>
    <xdr:to>
      <xdr:col>72</xdr:col>
      <xdr:colOff>38100</xdr:colOff>
      <xdr:row>104</xdr:row>
      <xdr:rowOff>122101</xdr:rowOff>
    </xdr:to>
    <xdr:sp macro="" textlink="">
      <xdr:nvSpPr>
        <xdr:cNvPr id="604" name="フローチャート: 判断 603"/>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113228</xdr:rowOff>
    </xdr:from>
    <xdr:ext cx="405111" cy="259045"/>
    <xdr:sp macro="" textlink="">
      <xdr:nvSpPr>
        <xdr:cNvPr id="605"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6" name="テキスト ボックス 6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7" name="テキスト ボックス 6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8" name="テキスト ボックス 6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9" name="テキスト ボックス 6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0" name="テキスト ボックス 6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35198</xdr:rowOff>
    </xdr:from>
    <xdr:to>
      <xdr:col>85</xdr:col>
      <xdr:colOff>177800</xdr:colOff>
      <xdr:row>101</xdr:row>
      <xdr:rowOff>136798</xdr:rowOff>
    </xdr:to>
    <xdr:sp macro="" textlink="">
      <xdr:nvSpPr>
        <xdr:cNvPr id="611" name="楕円 610"/>
        <xdr:cNvSpPr/>
      </xdr:nvSpPr>
      <xdr:spPr>
        <a:xfrm>
          <a:off x="162687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58075</xdr:rowOff>
    </xdr:from>
    <xdr:ext cx="405111" cy="259045"/>
    <xdr:sp macro="" textlink="">
      <xdr:nvSpPr>
        <xdr:cNvPr id="612" name="【庁舎】&#10;有形固定資産減価償却率該当値テキスト"/>
        <xdr:cNvSpPr txBox="1"/>
      </xdr:nvSpPr>
      <xdr:spPr>
        <a:xfrm>
          <a:off x="16357600" y="1720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67855</xdr:rowOff>
    </xdr:from>
    <xdr:to>
      <xdr:col>81</xdr:col>
      <xdr:colOff>101600</xdr:colOff>
      <xdr:row>101</xdr:row>
      <xdr:rowOff>169455</xdr:rowOff>
    </xdr:to>
    <xdr:sp macro="" textlink="">
      <xdr:nvSpPr>
        <xdr:cNvPr id="613" name="楕円 612"/>
        <xdr:cNvSpPr/>
      </xdr:nvSpPr>
      <xdr:spPr>
        <a:xfrm>
          <a:off x="154305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118655</xdr:rowOff>
    </xdr:to>
    <xdr:cxnSp macro="">
      <xdr:nvCxnSpPr>
        <xdr:cNvPr id="614" name="直線コネクタ 613"/>
        <xdr:cNvCxnSpPr/>
      </xdr:nvCxnSpPr>
      <xdr:spPr>
        <a:xfrm flipV="1">
          <a:off x="15481300" y="174024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100512</xdr:rowOff>
    </xdr:from>
    <xdr:to>
      <xdr:col>76</xdr:col>
      <xdr:colOff>165100</xdr:colOff>
      <xdr:row>102</xdr:row>
      <xdr:rowOff>30662</xdr:rowOff>
    </xdr:to>
    <xdr:sp macro="" textlink="">
      <xdr:nvSpPr>
        <xdr:cNvPr id="615" name="楕円 614"/>
        <xdr:cNvSpPr/>
      </xdr:nvSpPr>
      <xdr:spPr>
        <a:xfrm>
          <a:off x="145415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118655</xdr:rowOff>
    </xdr:from>
    <xdr:to>
      <xdr:col>81</xdr:col>
      <xdr:colOff>50800</xdr:colOff>
      <xdr:row>101</xdr:row>
      <xdr:rowOff>151312</xdr:rowOff>
    </xdr:to>
    <xdr:cxnSp macro="">
      <xdr:nvCxnSpPr>
        <xdr:cNvPr id="616" name="直線コネクタ 615"/>
        <xdr:cNvCxnSpPr/>
      </xdr:nvCxnSpPr>
      <xdr:spPr>
        <a:xfrm flipV="1">
          <a:off x="14592300" y="174351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133169</xdr:rowOff>
    </xdr:from>
    <xdr:to>
      <xdr:col>72</xdr:col>
      <xdr:colOff>38100</xdr:colOff>
      <xdr:row>102</xdr:row>
      <xdr:rowOff>63319</xdr:rowOff>
    </xdr:to>
    <xdr:sp macro="" textlink="">
      <xdr:nvSpPr>
        <xdr:cNvPr id="617" name="楕円 616"/>
        <xdr:cNvSpPr/>
      </xdr:nvSpPr>
      <xdr:spPr>
        <a:xfrm>
          <a:off x="13652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151312</xdr:rowOff>
    </xdr:from>
    <xdr:to>
      <xdr:col>76</xdr:col>
      <xdr:colOff>114300</xdr:colOff>
      <xdr:row>102</xdr:row>
      <xdr:rowOff>12519</xdr:rowOff>
    </xdr:to>
    <xdr:cxnSp macro="">
      <xdr:nvCxnSpPr>
        <xdr:cNvPr id="618" name="直線コネクタ 617"/>
        <xdr:cNvCxnSpPr/>
      </xdr:nvCxnSpPr>
      <xdr:spPr>
        <a:xfrm flipV="1">
          <a:off x="13703300" y="174677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14532</xdr:rowOff>
    </xdr:from>
    <xdr:ext cx="405111" cy="259045"/>
    <xdr:sp macro="" textlink="">
      <xdr:nvSpPr>
        <xdr:cNvPr id="619" name="n_1mainValue【庁舎】&#10;有形固定資産減価償却率"/>
        <xdr:cNvSpPr txBox="1"/>
      </xdr:nvSpPr>
      <xdr:spPr>
        <a:xfrm>
          <a:off x="15266044" y="1715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47189</xdr:rowOff>
    </xdr:from>
    <xdr:ext cx="405111" cy="259045"/>
    <xdr:sp macro="" textlink="">
      <xdr:nvSpPr>
        <xdr:cNvPr id="620" name="n_2mainValue【庁舎】&#10;有形固定資産減価償却率"/>
        <xdr:cNvSpPr txBox="1"/>
      </xdr:nvSpPr>
      <xdr:spPr>
        <a:xfrm>
          <a:off x="14389744" y="1719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79846</xdr:rowOff>
    </xdr:from>
    <xdr:ext cx="405111" cy="259045"/>
    <xdr:sp macro="" textlink="">
      <xdr:nvSpPr>
        <xdr:cNvPr id="621" name="n_3mainValue【庁舎】&#10;有形固定資産減価償却率"/>
        <xdr:cNvSpPr txBox="1"/>
      </xdr:nvSpPr>
      <xdr:spPr>
        <a:xfrm>
          <a:off x="135007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2" name="直線コネクタ 6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3" name="テキスト ボックス 6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4" name="直線コネクタ 6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5" name="テキスト ボックス 6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6" name="直線コネクタ 6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7" name="テキスト ボックス 6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8" name="直線コネクタ 6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9" name="テキスト ボックス 6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0" name="直線コネクタ 6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1" name="テキスト ボックス 6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45" name="直線コネクタ 644"/>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46"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47" name="直線コネクタ 646"/>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48"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49" name="直線コネクタ 648"/>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650"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51" name="フローチャート: 判断 650"/>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52" name="フローチャート: 判断 651"/>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8272</xdr:rowOff>
    </xdr:from>
    <xdr:ext cx="469744" cy="259045"/>
    <xdr:sp macro="" textlink="">
      <xdr:nvSpPr>
        <xdr:cNvPr id="653"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52070</xdr:rowOff>
    </xdr:from>
    <xdr:to>
      <xdr:col>107</xdr:col>
      <xdr:colOff>101600</xdr:colOff>
      <xdr:row>106</xdr:row>
      <xdr:rowOff>153670</xdr:rowOff>
    </xdr:to>
    <xdr:sp macro="" textlink="">
      <xdr:nvSpPr>
        <xdr:cNvPr id="654" name="フローチャート: 判断 653"/>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170197</xdr:rowOff>
    </xdr:from>
    <xdr:ext cx="469744" cy="259045"/>
    <xdr:sp macro="" textlink="">
      <xdr:nvSpPr>
        <xdr:cNvPr id="655"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69214</xdr:rowOff>
    </xdr:from>
    <xdr:to>
      <xdr:col>102</xdr:col>
      <xdr:colOff>165100</xdr:colOff>
      <xdr:row>106</xdr:row>
      <xdr:rowOff>170814</xdr:rowOff>
    </xdr:to>
    <xdr:sp macro="" textlink="">
      <xdr:nvSpPr>
        <xdr:cNvPr id="656" name="フローチャート: 判断 655"/>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15891</xdr:rowOff>
    </xdr:from>
    <xdr:ext cx="469744" cy="259045"/>
    <xdr:sp macro="" textlink="">
      <xdr:nvSpPr>
        <xdr:cNvPr id="657"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636</xdr:rowOff>
    </xdr:from>
    <xdr:to>
      <xdr:col>116</xdr:col>
      <xdr:colOff>114300</xdr:colOff>
      <xdr:row>107</xdr:row>
      <xdr:rowOff>102236</xdr:rowOff>
    </xdr:to>
    <xdr:sp macro="" textlink="">
      <xdr:nvSpPr>
        <xdr:cNvPr id="663" name="楕円 662"/>
        <xdr:cNvSpPr/>
      </xdr:nvSpPr>
      <xdr:spPr>
        <a:xfrm>
          <a:off x="22110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150513</xdr:rowOff>
    </xdr:from>
    <xdr:ext cx="469744" cy="259045"/>
    <xdr:sp macro="" textlink="">
      <xdr:nvSpPr>
        <xdr:cNvPr id="664" name="【庁舎】&#10;一人当たり面積該当値テキスト"/>
        <xdr:cNvSpPr txBox="1"/>
      </xdr:nvSpPr>
      <xdr:spPr>
        <a:xfrm>
          <a:off x="22199600"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665" name="楕円 664"/>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51436</xdr:rowOff>
    </xdr:to>
    <xdr:cxnSp macro="">
      <xdr:nvCxnSpPr>
        <xdr:cNvPr id="666" name="直線コネクタ 665"/>
        <xdr:cNvCxnSpPr/>
      </xdr:nvCxnSpPr>
      <xdr:spPr>
        <a:xfrm>
          <a:off x="21323300" y="183946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164464</xdr:rowOff>
    </xdr:from>
    <xdr:to>
      <xdr:col>107</xdr:col>
      <xdr:colOff>101600</xdr:colOff>
      <xdr:row>107</xdr:row>
      <xdr:rowOff>94614</xdr:rowOff>
    </xdr:to>
    <xdr:sp macro="" textlink="">
      <xdr:nvSpPr>
        <xdr:cNvPr id="667" name="楕円 666"/>
        <xdr:cNvSpPr/>
      </xdr:nvSpPr>
      <xdr:spPr>
        <a:xfrm>
          <a:off x="20383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43814</xdr:rowOff>
    </xdr:from>
    <xdr:to>
      <xdr:col>111</xdr:col>
      <xdr:colOff>177800</xdr:colOff>
      <xdr:row>107</xdr:row>
      <xdr:rowOff>49530</xdr:rowOff>
    </xdr:to>
    <xdr:cxnSp macro="">
      <xdr:nvCxnSpPr>
        <xdr:cNvPr id="668" name="直線コネクタ 667"/>
        <xdr:cNvCxnSpPr/>
      </xdr:nvCxnSpPr>
      <xdr:spPr>
        <a:xfrm>
          <a:off x="20434300" y="183889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69" name="楕円 668"/>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43814</xdr:rowOff>
    </xdr:to>
    <xdr:cxnSp macro="">
      <xdr:nvCxnSpPr>
        <xdr:cNvPr id="670" name="直線コネクタ 669"/>
        <xdr:cNvCxnSpPr/>
      </xdr:nvCxnSpPr>
      <xdr:spPr>
        <a:xfrm>
          <a:off x="19545300" y="183870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91457</xdr:rowOff>
    </xdr:from>
    <xdr:ext cx="469744" cy="259045"/>
    <xdr:sp macro="" textlink="">
      <xdr:nvSpPr>
        <xdr:cNvPr id="671" name="n_1mainValue【庁舎】&#10;一人当たり面積"/>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85741</xdr:rowOff>
    </xdr:from>
    <xdr:ext cx="469744" cy="259045"/>
    <xdr:sp macro="" textlink="">
      <xdr:nvSpPr>
        <xdr:cNvPr id="672" name="n_2mainValue【庁舎】&#10;一人当たり面積"/>
        <xdr:cNvSpPr txBox="1"/>
      </xdr:nvSpPr>
      <xdr:spPr>
        <a:xfrm>
          <a:off x="20199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673" name="n_3mainValue【庁舎】&#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類似団体内平均と比較して特に有形固定資産減価償却率が高くなっている施設類型は、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であり、特に低くなっている施設は、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については、文化福祉センターに係る取得原価の割合が大きく、同施設に係る減価償却累計額の割合は施設類型内で</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％を占めているため、全体としての有形固定資産減価償却率は高くなっている。そのため当該施設に係る維持管理費の増加に留意する。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については、一部事務組合の香芝・王寺環境施設組合と奈良県葛城地区清掃事務組合の施設に係るものである。香芝・王寺環境施設組合については、特に老朽化が進んでいるため施設の更新を進められる。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については、取得後</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年が経過し老朽化が進んでいる。そのため維持管理に係る費用の増加には特に留意する。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については、やわらぎ会館の取得後の経過年数は</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、また地域交流センターの経過年数は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年と相対的に短いため、有形固定資産減価償却率は低くなっているが、将来の更新費用に留意した行財政運営に努める。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24,223
24,005
7.01
9,599,946
9,200,737
289,179
5,201,954
7,372,876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税収の徴収率向上等に取り組み、歳入（基準財政収入額）は増加しているものの、人口増等に伴う歳出（基準財政需要額）の増加により、財政力指数は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引き続き、緊急に必要な事業を峻別し、投資的経費を抑制する等、歳出の徹底的な見直しを実施するとともに、滞納額の圧縮や更なる徴収業務の強化に取り組み、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税収や交付金の増により歳入は増え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％経常収支比率が改善されたものの、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物件費や扶助費の増による歳出の増加により、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大きく下回っている。今後とも、事務事業の見直しを更に進めるとともに、全ての事務事業の優先度を厳しく点検し、優先度の低い事務事業について計画的に廃止・縮小を進め、経常経費の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85090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62982"/>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79057</xdr:rowOff>
    </xdr:from>
    <xdr:to>
      <xdr:col>19</xdr:col>
      <xdr:colOff>133350</xdr:colOff>
      <xdr:row>65</xdr:row>
      <xdr:rowOff>85090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2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79057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1565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15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28257</xdr:rowOff>
    </xdr:from>
    <xdr:to>
      <xdr:col>15</xdr:col>
      <xdr:colOff>133350</xdr:colOff>
      <xdr:row>65</xdr:row>
      <xdr:rowOff>129857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114634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5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内部事務経費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の削減に取り組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んだ結果、前年度より減少傾向となり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類似団体平均より良好な値となっている。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、内部事務経費の削減に取り組み、物件費の抑制に努めることで、適正な水準を維持する。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50042</xdr:rowOff>
    </xdr:from>
    <xdr:to>
      <xdr:col>23</xdr:col>
      <xdr:colOff>133350</xdr:colOff>
      <xdr:row>80</xdr:row>
      <xdr:rowOff>56663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766042"/>
          <a:ext cx="838200" cy="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34818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50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48138</xdr:rowOff>
    </xdr:from>
    <xdr:to>
      <xdr:col>19</xdr:col>
      <xdr:colOff>133350</xdr:colOff>
      <xdr:row>80</xdr:row>
      <xdr:rowOff>56663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64138"/>
          <a:ext cx="889000" cy="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33708</xdr:rowOff>
    </xdr:from>
    <xdr:to>
      <xdr:col>15</xdr:col>
      <xdr:colOff>82550</xdr:colOff>
      <xdr:row>80</xdr:row>
      <xdr:rowOff>48138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49708"/>
          <a:ext cx="889000" cy="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2205</xdr:rowOff>
    </xdr:from>
    <xdr:to>
      <xdr:col>11</xdr:col>
      <xdr:colOff>31750</xdr:colOff>
      <xdr:row>80</xdr:row>
      <xdr:rowOff>33708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18205"/>
          <a:ext cx="889000" cy="3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170692</xdr:rowOff>
    </xdr:from>
    <xdr:to>
      <xdr:col>23</xdr:col>
      <xdr:colOff>184150</xdr:colOff>
      <xdr:row>80</xdr:row>
      <xdr:rowOff>100842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91969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3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5863</xdr:rowOff>
    </xdr:from>
    <xdr:to>
      <xdr:col>19</xdr:col>
      <xdr:colOff>184150</xdr:colOff>
      <xdr:row>80</xdr:row>
      <xdr:rowOff>107463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117640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168788</xdr:rowOff>
    </xdr:from>
    <xdr:to>
      <xdr:col>15</xdr:col>
      <xdr:colOff>133350</xdr:colOff>
      <xdr:row>80</xdr:row>
      <xdr:rowOff>98938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109115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154358</xdr:rowOff>
    </xdr:from>
    <xdr:to>
      <xdr:col>11</xdr:col>
      <xdr:colOff>82550</xdr:colOff>
      <xdr:row>80</xdr:row>
      <xdr:rowOff>84508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94685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122855</xdr:rowOff>
    </xdr:from>
    <xdr:to>
      <xdr:col>7</xdr:col>
      <xdr:colOff>31750</xdr:colOff>
      <xdr:row>80</xdr:row>
      <xdr:rowOff>53005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63182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3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類似団体平均より低い給与水準となっている。今後も人事院勧告等の動向を注視しながら、適切な水準を維持する。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85</xdr:row>
      <xdr:rowOff>125589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10078"/>
          <a:ext cx="8382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83</xdr:row>
      <xdr:rowOff>79728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564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84</xdr:row>
      <xdr:rowOff>55739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564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85</xdr:row>
      <xdr:rowOff>112184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5753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たな行政課題の解決や行政サービスの拡充を考慮した新規職員の採用を実施しているが、類似団体平均より良好な値を維持している。引き続き、組織改革等による効率的な体制を整え、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52977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550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20229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550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170997</xdr:rowOff>
    </xdr:from>
    <xdr:to>
      <xdr:col>72</xdr:col>
      <xdr:colOff>203200</xdr:colOff>
      <xdr:row>60</xdr:row>
      <xdr:rowOff>20229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86547"/>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141696</xdr:rowOff>
    </xdr:from>
    <xdr:to>
      <xdr:col>68</xdr:col>
      <xdr:colOff>152400</xdr:colOff>
      <xdr:row>59</xdr:row>
      <xdr:rowOff>170997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57246"/>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2177</xdr:rowOff>
    </xdr:from>
    <xdr:to>
      <xdr:col>81</xdr:col>
      <xdr:colOff>95250</xdr:colOff>
      <xdr:row>60</xdr:row>
      <xdr:rowOff>103777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18704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140879</xdr:rowOff>
    </xdr:from>
    <xdr:to>
      <xdr:col>73</xdr:col>
      <xdr:colOff>44450</xdr:colOff>
      <xdr:row>60</xdr:row>
      <xdr:rowOff>71029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81206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120197</xdr:rowOff>
    </xdr:from>
    <xdr:to>
      <xdr:col>68</xdr:col>
      <xdr:colOff>203200</xdr:colOff>
      <xdr:row>60</xdr:row>
      <xdr:rowOff>50347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90896</xdr:rowOff>
    </xdr:from>
    <xdr:to>
      <xdr:col>64</xdr:col>
      <xdr:colOff>152400</xdr:colOff>
      <xdr:row>60</xdr:row>
      <xdr:rowOff>21046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31223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昨年度と同水準を維持し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、類似団体平均より良好な値となっている。今後とも、緊急度・住民ニーズを的確に把握した事業の選択により、起債に大きく頼ることのない財政運営に努める。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132080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47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122428</xdr:rowOff>
    </xdr:from>
    <xdr:to>
      <xdr:col>77</xdr:col>
      <xdr:colOff>44450</xdr:colOff>
      <xdr:row>38</xdr:row>
      <xdr:rowOff>132080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375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122428</xdr:rowOff>
    </xdr:from>
    <xdr:to>
      <xdr:col>72</xdr:col>
      <xdr:colOff>203200</xdr:colOff>
      <xdr:row>39</xdr:row>
      <xdr:rowOff>105410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3752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41</xdr:row>
      <xdr:rowOff>13462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9196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71628</xdr:rowOff>
    </xdr:from>
    <xdr:to>
      <xdr:col>73</xdr:col>
      <xdr:colOff>44450</xdr:colOff>
      <xdr:row>39</xdr:row>
      <xdr:rowOff>1778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である地方債の現在高が増加しているものの、充当可能財源である基金残高や交付税（基準財政需要額）算入見込額の増加により、将来負担比率は－％となっている。今後も公債費等の削減を中心とする事業実施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24,223
24,005
7.01
9,599,946
9,200,737
289,179
5,201,954
7,372,876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と同水準と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なっている。行政課題の解決や住民サービスの拡充等のため職員採用を実施しており、人件費の割合は増加傾向にあるが、業務の民間委託化を推進するなど、人件費の削減に努める。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％悪化し、類似団体平均をより高い割合となっている。引き続き内部事務経費の削減に取り組み、類似団体平均を下回る水準となるよう努める。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24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1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16</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2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扶助費の割合は年々増加しているが、類似団体平均より低い割合となっている。増加要因としては、保育所運営費や介護給付費訓練費の増加などがあげられるが、今後も急激な増加とならないよう注視しながら、適正な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29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57150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4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139700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7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76200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37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118127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去５年間とも、類似団体平均を大きく上回る結果が続いている。主な要因としては、他会計への繰出金が影響しており、特に割合の高い下水道事業については、経費削減をするとともに、独立採算制の原則に立ち返った適正な料金設定により、税収を主な財源とする普通会計の負担額を減らしていくよう務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139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41275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8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38100</xdr:rowOff>
    </xdr:from>
    <xdr:to>
      <xdr:col>74</xdr:col>
      <xdr:colOff>31750</xdr:colOff>
      <xdr:row>59</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161925</xdr:rowOff>
    </xdr:from>
    <xdr:to>
      <xdr:col>65</xdr:col>
      <xdr:colOff>53975</xdr:colOff>
      <xdr:row>59</xdr:row>
      <xdr:rowOff>92075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76852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去５年間とも、類似団体平均を大きく上回る結果が続いている。その要因としては、老人福祉施設、休日診療、火葬場、ごみ処理、し尿処理、常備消防など、一部事務組合で行っている業務が多岐にわたり、類似団体の中でも一部事務組合に対する負担金の割合が多いためである。今後も、分担金や補助金の基準を見直すなど、数値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043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17272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大型の整備事業が集中したことなどから、類似団体平均より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割合となっている。地方債残高が増加した影響で、地方債の元利償還金が膨らんでいる。今後とも、緊急度・住民ニーズを的確に把握した事業の選択により、起債に大きく頼ることのない財政運営に努める。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49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2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96520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42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157480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42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％改善されたもの、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類似団体平均を大きく上回っている。住民サービスを低下させることなく、類似団体平均に近づけていくため、経常経費の削減に努める。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28702</xdr:rowOff>
    </xdr:from>
    <xdr:to>
      <xdr:col>82</xdr:col>
      <xdr:colOff>107950</xdr:colOff>
      <xdr:row>79</xdr:row>
      <xdr:rowOff>129287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7325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129287</xdr:rowOff>
    </xdr:from>
    <xdr:to>
      <xdr:col>78</xdr:col>
      <xdr:colOff>69850</xdr:colOff>
      <xdr:row>79</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6738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500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78</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78487</xdr:rowOff>
    </xdr:from>
    <xdr:to>
      <xdr:col>78</xdr:col>
      <xdr:colOff>120650</xdr:colOff>
      <xdr:row>80</xdr:row>
      <xdr:rowOff>8637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164864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134326</xdr:rowOff>
    </xdr:from>
    <xdr:to>
      <xdr:col>29</xdr:col>
      <xdr:colOff>127000</xdr:colOff>
      <xdr:row>17</xdr:row>
      <xdr:rowOff>155912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6601"/>
          <a:ext cx="6477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119103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81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155912</xdr:rowOff>
    </xdr:from>
    <xdr:to>
      <xdr:col>26</xdr:col>
      <xdr:colOff>50800</xdr:colOff>
      <xdr:row>17</xdr:row>
      <xdr:rowOff>170886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8187"/>
          <a:ext cx="698500" cy="14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170886</xdr:rowOff>
    </xdr:from>
    <xdr:to>
      <xdr:col>22</xdr:col>
      <xdr:colOff>114300</xdr:colOff>
      <xdr:row>18</xdr:row>
      <xdr:rowOff>21349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3161"/>
          <a:ext cx="6985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21349</xdr:rowOff>
    </xdr:from>
    <xdr:to>
      <xdr:col>18</xdr:col>
      <xdr:colOff>177800</xdr:colOff>
      <xdr:row>18</xdr:row>
      <xdr:rowOff>60064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55074"/>
          <a:ext cx="698500" cy="3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83526</xdr:rowOff>
    </xdr:from>
    <xdr:to>
      <xdr:col>29</xdr:col>
      <xdr:colOff>177800</xdr:colOff>
      <xdr:row>18</xdr:row>
      <xdr:rowOff>13676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5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100053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9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105112</xdr:rowOff>
    </xdr:from>
    <xdr:to>
      <xdr:col>26</xdr:col>
      <xdr:colOff>101600</xdr:colOff>
      <xdr:row>18</xdr:row>
      <xdr:rowOff>35262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45439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6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120086</xdr:rowOff>
    </xdr:from>
    <xdr:to>
      <xdr:col>22</xdr:col>
      <xdr:colOff>165100</xdr:colOff>
      <xdr:row>18</xdr:row>
      <xdr:rowOff>50236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60413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5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141999</xdr:rowOff>
    </xdr:from>
    <xdr:to>
      <xdr:col>19</xdr:col>
      <xdr:colOff>38100</xdr:colOff>
      <xdr:row>18</xdr:row>
      <xdr:rowOff>72149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82326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7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9264</xdr:rowOff>
    </xdr:from>
    <xdr:to>
      <xdr:col>15</xdr:col>
      <xdr:colOff>101600</xdr:colOff>
      <xdr:row>18</xdr:row>
      <xdr:rowOff>110864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95641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2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52183</xdr:rowOff>
    </xdr:from>
    <xdr:to>
      <xdr:col>29</xdr:col>
      <xdr:colOff>127000</xdr:colOff>
      <xdr:row>36</xdr:row>
      <xdr:rowOff>106590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05433"/>
          <a:ext cx="6477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52183</xdr:rowOff>
    </xdr:from>
    <xdr:to>
      <xdr:col>26</xdr:col>
      <xdr:colOff>50800</xdr:colOff>
      <xdr:row>36</xdr:row>
      <xdr:rowOff>112304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05433"/>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112304</xdr:rowOff>
    </xdr:from>
    <xdr:to>
      <xdr:col>22</xdr:col>
      <xdr:colOff>114300</xdr:colOff>
      <xdr:row>36</xdr:row>
      <xdr:rowOff>116582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65554"/>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66715</xdr:rowOff>
    </xdr:from>
    <xdr:to>
      <xdr:col>18</xdr:col>
      <xdr:colOff>177800</xdr:colOff>
      <xdr:row>36</xdr:row>
      <xdr:rowOff>116582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19965"/>
          <a:ext cx="698500" cy="49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55790</xdr:rowOff>
    </xdr:from>
    <xdr:to>
      <xdr:col>29</xdr:col>
      <xdr:colOff>177800</xdr:colOff>
      <xdr:row>36</xdr:row>
      <xdr:rowOff>157390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0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27867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8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1383</xdr:rowOff>
    </xdr:from>
    <xdr:to>
      <xdr:col>26</xdr:col>
      <xdr:colOff>101600</xdr:colOff>
      <xdr:row>36</xdr:row>
      <xdr:rowOff>102983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54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87760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4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61504</xdr:rowOff>
    </xdr:from>
    <xdr:to>
      <xdr:col>22</xdr:col>
      <xdr:colOff>165100</xdr:colOff>
      <xdr:row>36</xdr:row>
      <xdr:rowOff>163104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147881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0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65782</xdr:rowOff>
    </xdr:from>
    <xdr:to>
      <xdr:col>19</xdr:col>
      <xdr:colOff>38100</xdr:colOff>
      <xdr:row>36</xdr:row>
      <xdr:rowOff>167382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1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152159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0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15915</xdr:rowOff>
    </xdr:from>
    <xdr:to>
      <xdr:col>15</xdr:col>
      <xdr:colOff>101600</xdr:colOff>
      <xdr:row>36</xdr:row>
      <xdr:rowOff>117515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6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102292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5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24,223
24,005
7.01
9,599,946
9,200,737
289,179
5,201,954
7,372,876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60996</xdr:rowOff>
    </xdr:from>
    <xdr:to>
      <xdr:col>24</xdr:col>
      <xdr:colOff>63500</xdr:colOff>
      <xdr:row>36</xdr:row>
      <xdr:rowOff>64997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3196"/>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49664</xdr:rowOff>
    </xdr:from>
    <xdr:to>
      <xdr:col>19</xdr:col>
      <xdr:colOff>177800</xdr:colOff>
      <xdr:row>36</xdr:row>
      <xdr:rowOff>64997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21864"/>
          <a:ext cx="889000" cy="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49664</xdr:rowOff>
    </xdr:from>
    <xdr:to>
      <xdr:col>15</xdr:col>
      <xdr:colOff>50800</xdr:colOff>
      <xdr:row>36</xdr:row>
      <xdr:rowOff>76639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186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76639</xdr:rowOff>
    </xdr:from>
    <xdr:to>
      <xdr:col>10</xdr:col>
      <xdr:colOff>114300</xdr:colOff>
      <xdr:row>36</xdr:row>
      <xdr:rowOff>115256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8839"/>
          <a:ext cx="889000" cy="3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10196</xdr:rowOff>
    </xdr:from>
    <xdr:to>
      <xdr:col>24</xdr:col>
      <xdr:colOff>114300</xdr:colOff>
      <xdr:row>36</xdr:row>
      <xdr:rowOff>111796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160073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14197</xdr:rowOff>
    </xdr:from>
    <xdr:to>
      <xdr:col>20</xdr:col>
      <xdr:colOff>38100</xdr:colOff>
      <xdr:row>36</xdr:row>
      <xdr:rowOff>115797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106924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7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170314</xdr:rowOff>
    </xdr:from>
    <xdr:to>
      <xdr:col>15</xdr:col>
      <xdr:colOff>101600</xdr:colOff>
      <xdr:row>36</xdr:row>
      <xdr:rowOff>100464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91591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25839</xdr:rowOff>
    </xdr:from>
    <xdr:to>
      <xdr:col>10</xdr:col>
      <xdr:colOff>165100</xdr:colOff>
      <xdr:row>36</xdr:row>
      <xdr:rowOff>127439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118566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64456</xdr:rowOff>
    </xdr:from>
    <xdr:to>
      <xdr:col>6</xdr:col>
      <xdr:colOff>38100</xdr:colOff>
      <xdr:row>36</xdr:row>
      <xdr:rowOff>166056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157183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2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77877</xdr:rowOff>
    </xdr:from>
    <xdr:to>
      <xdr:col>24</xdr:col>
      <xdr:colOff>63500</xdr:colOff>
      <xdr:row>58</xdr:row>
      <xdr:rowOff>85496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21977"/>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77877</xdr:rowOff>
    </xdr:from>
    <xdr:to>
      <xdr:col>19</xdr:col>
      <xdr:colOff>177800</xdr:colOff>
      <xdr:row>58</xdr:row>
      <xdr:rowOff>86658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21977"/>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86658</xdr:rowOff>
    </xdr:from>
    <xdr:to>
      <xdr:col>15</xdr:col>
      <xdr:colOff>50800</xdr:colOff>
      <xdr:row>58</xdr:row>
      <xdr:rowOff>96469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0758"/>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96469</xdr:rowOff>
    </xdr:from>
    <xdr:to>
      <xdr:col>10</xdr:col>
      <xdr:colOff>114300</xdr:colOff>
      <xdr:row>58</xdr:row>
      <xdr:rowOff>117891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40569"/>
          <a:ext cx="889000" cy="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34696</xdr:rowOff>
    </xdr:from>
    <xdr:to>
      <xdr:col>24</xdr:col>
      <xdr:colOff>114300</xdr:colOff>
      <xdr:row>58</xdr:row>
      <xdr:rowOff>136296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27077</xdr:rowOff>
    </xdr:from>
    <xdr:to>
      <xdr:col>20</xdr:col>
      <xdr:colOff>38100</xdr:colOff>
      <xdr:row>58</xdr:row>
      <xdr:rowOff>128677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145204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74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35858</xdr:rowOff>
    </xdr:from>
    <xdr:to>
      <xdr:col>15</xdr:col>
      <xdr:colOff>101600</xdr:colOff>
      <xdr:row>58</xdr:row>
      <xdr:rowOff>137458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7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45669</xdr:rowOff>
    </xdr:from>
    <xdr:to>
      <xdr:col>10</xdr:col>
      <xdr:colOff>165100</xdr:colOff>
      <xdr:row>58</xdr:row>
      <xdr:rowOff>147269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138396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67091</xdr:rowOff>
    </xdr:from>
    <xdr:to>
      <xdr:col>6</xdr:col>
      <xdr:colOff>38100</xdr:colOff>
      <xdr:row>58</xdr:row>
      <xdr:rowOff>168691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159818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118821</xdr:rowOff>
    </xdr:from>
    <xdr:to>
      <xdr:col>24</xdr:col>
      <xdr:colOff>63500</xdr:colOff>
      <xdr:row>78</xdr:row>
      <xdr:rowOff>128194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91921"/>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91160</xdr:rowOff>
    </xdr:from>
    <xdr:to>
      <xdr:col>19</xdr:col>
      <xdr:colOff>177800</xdr:colOff>
      <xdr:row>78</xdr:row>
      <xdr:rowOff>118821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6426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91160</xdr:rowOff>
    </xdr:from>
    <xdr:to>
      <xdr:col>15</xdr:col>
      <xdr:colOff>50800</xdr:colOff>
      <xdr:row>78</xdr:row>
      <xdr:rowOff>92227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64260"/>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92227</xdr:rowOff>
    </xdr:from>
    <xdr:to>
      <xdr:col>10</xdr:col>
      <xdr:colOff>114300</xdr:colOff>
      <xdr:row>78</xdr:row>
      <xdr:rowOff>117830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6532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77394</xdr:rowOff>
    </xdr:from>
    <xdr:to>
      <xdr:col>24</xdr:col>
      <xdr:colOff>114300</xdr:colOff>
      <xdr:row>79</xdr:row>
      <xdr:rowOff>7544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163771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68021</xdr:rowOff>
    </xdr:from>
    <xdr:to>
      <xdr:col>20</xdr:col>
      <xdr:colOff>38100</xdr:colOff>
      <xdr:row>78</xdr:row>
      <xdr:rowOff>169621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160748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40360</xdr:rowOff>
    </xdr:from>
    <xdr:to>
      <xdr:col>15</xdr:col>
      <xdr:colOff>101600</xdr:colOff>
      <xdr:row>78</xdr:row>
      <xdr:rowOff>141960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41427</xdr:rowOff>
    </xdr:from>
    <xdr:to>
      <xdr:col>10</xdr:col>
      <xdr:colOff>165100</xdr:colOff>
      <xdr:row>78</xdr:row>
      <xdr:rowOff>143027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134154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67030</xdr:rowOff>
    </xdr:from>
    <xdr:to>
      <xdr:col>6</xdr:col>
      <xdr:colOff>38100</xdr:colOff>
      <xdr:row>78</xdr:row>
      <xdr:rowOff>168630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159757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33440</xdr:rowOff>
    </xdr:from>
    <xdr:to>
      <xdr:col>24</xdr:col>
      <xdr:colOff>63500</xdr:colOff>
      <xdr:row>96</xdr:row>
      <xdr:rowOff>67690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92640"/>
          <a:ext cx="838200" cy="3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67690</xdr:rowOff>
    </xdr:from>
    <xdr:to>
      <xdr:col>19</xdr:col>
      <xdr:colOff>177800</xdr:colOff>
      <xdr:row>96</xdr:row>
      <xdr:rowOff>119717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26890"/>
          <a:ext cx="889000" cy="5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119717</xdr:rowOff>
    </xdr:from>
    <xdr:to>
      <xdr:col>15</xdr:col>
      <xdr:colOff>50800</xdr:colOff>
      <xdr:row>97</xdr:row>
      <xdr:rowOff>68396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78917"/>
          <a:ext cx="889000" cy="1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68396</xdr:rowOff>
    </xdr:from>
    <xdr:to>
      <xdr:col>10</xdr:col>
      <xdr:colOff>114300</xdr:colOff>
      <xdr:row>97</xdr:row>
      <xdr:rowOff>154826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99046"/>
          <a:ext cx="889000" cy="8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154090</xdr:rowOff>
    </xdr:from>
    <xdr:to>
      <xdr:col>24</xdr:col>
      <xdr:colOff>114300</xdr:colOff>
      <xdr:row>96</xdr:row>
      <xdr:rowOff>84240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132517</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2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16890</xdr:rowOff>
    </xdr:from>
    <xdr:to>
      <xdr:col>20</xdr:col>
      <xdr:colOff>38100</xdr:colOff>
      <xdr:row>96</xdr:row>
      <xdr:rowOff>118490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109617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56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68917</xdr:rowOff>
    </xdr:from>
    <xdr:to>
      <xdr:col>15</xdr:col>
      <xdr:colOff>101600</xdr:colOff>
      <xdr:row>96</xdr:row>
      <xdr:rowOff>170517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2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17596</xdr:rowOff>
    </xdr:from>
    <xdr:to>
      <xdr:col>10</xdr:col>
      <xdr:colOff>165100</xdr:colOff>
      <xdr:row>97</xdr:row>
      <xdr:rowOff>119196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110323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4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104026</xdr:rowOff>
    </xdr:from>
    <xdr:to>
      <xdr:col>6</xdr:col>
      <xdr:colOff>38100</xdr:colOff>
      <xdr:row>98</xdr:row>
      <xdr:rowOff>34176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25303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167622</xdr:rowOff>
    </xdr:from>
    <xdr:to>
      <xdr:col>55</xdr:col>
      <xdr:colOff>0</xdr:colOff>
      <xdr:row>37</xdr:row>
      <xdr:rowOff>21067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39822"/>
          <a:ext cx="8382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158674</xdr:rowOff>
    </xdr:from>
    <xdr:to>
      <xdr:col>50</xdr:col>
      <xdr:colOff>114300</xdr:colOff>
      <xdr:row>36</xdr:row>
      <xdr:rowOff>167622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30874"/>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142454</xdr:rowOff>
    </xdr:from>
    <xdr:to>
      <xdr:col>45</xdr:col>
      <xdr:colOff>177800</xdr:colOff>
      <xdr:row>36</xdr:row>
      <xdr:rowOff>158674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314654"/>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142454</xdr:rowOff>
    </xdr:from>
    <xdr:to>
      <xdr:col>41</xdr:col>
      <xdr:colOff>50800</xdr:colOff>
      <xdr:row>36</xdr:row>
      <xdr:rowOff>161395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14654"/>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141717</xdr:rowOff>
    </xdr:from>
    <xdr:to>
      <xdr:col>55</xdr:col>
      <xdr:colOff>50800</xdr:colOff>
      <xdr:row>37</xdr:row>
      <xdr:rowOff>71867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120144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116822</xdr:rowOff>
    </xdr:from>
    <xdr:to>
      <xdr:col>50</xdr:col>
      <xdr:colOff>165100</xdr:colOff>
      <xdr:row>37</xdr:row>
      <xdr:rowOff>46972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38099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8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107874</xdr:rowOff>
    </xdr:from>
    <xdr:to>
      <xdr:col>46</xdr:col>
      <xdr:colOff>38100</xdr:colOff>
      <xdr:row>37</xdr:row>
      <xdr:rowOff>38024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29151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91654</xdr:rowOff>
    </xdr:from>
    <xdr:to>
      <xdr:col>41</xdr:col>
      <xdr:colOff>101600</xdr:colOff>
      <xdr:row>37</xdr:row>
      <xdr:rowOff>21804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38331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3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110595</xdr:rowOff>
    </xdr:from>
    <xdr:to>
      <xdr:col>36</xdr:col>
      <xdr:colOff>165100</xdr:colOff>
      <xdr:row>37</xdr:row>
      <xdr:rowOff>40745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57272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05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59103</xdr:rowOff>
    </xdr:from>
    <xdr:to>
      <xdr:col>55</xdr:col>
      <xdr:colOff>0</xdr:colOff>
      <xdr:row>57</xdr:row>
      <xdr:rowOff>10327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60303"/>
          <a:ext cx="838200" cy="12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10327</xdr:rowOff>
    </xdr:from>
    <xdr:to>
      <xdr:col>50</xdr:col>
      <xdr:colOff>114300</xdr:colOff>
      <xdr:row>58</xdr:row>
      <xdr:rowOff>50470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82977"/>
          <a:ext cx="889000" cy="2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43002</xdr:rowOff>
    </xdr:from>
    <xdr:to>
      <xdr:col>45</xdr:col>
      <xdr:colOff>177800</xdr:colOff>
      <xdr:row>58</xdr:row>
      <xdr:rowOff>50470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987102"/>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36258</xdr:rowOff>
    </xdr:from>
    <xdr:to>
      <xdr:col>41</xdr:col>
      <xdr:colOff>50800</xdr:colOff>
      <xdr:row>58</xdr:row>
      <xdr:rowOff>43002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980358"/>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8303</xdr:rowOff>
    </xdr:from>
    <xdr:to>
      <xdr:col>55</xdr:col>
      <xdr:colOff>50800</xdr:colOff>
      <xdr:row>56</xdr:row>
      <xdr:rowOff>109903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0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31180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6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130977</xdr:rowOff>
    </xdr:from>
    <xdr:to>
      <xdr:col>50</xdr:col>
      <xdr:colOff>165100</xdr:colOff>
      <xdr:row>57</xdr:row>
      <xdr:rowOff>61127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52254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171120</xdr:rowOff>
    </xdr:from>
    <xdr:to>
      <xdr:col>46</xdr:col>
      <xdr:colOff>38100</xdr:colOff>
      <xdr:row>58</xdr:row>
      <xdr:rowOff>101270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92397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163652</xdr:rowOff>
    </xdr:from>
    <xdr:to>
      <xdr:col>41</xdr:col>
      <xdr:colOff>101600</xdr:colOff>
      <xdr:row>58</xdr:row>
      <xdr:rowOff>93802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84929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156908</xdr:rowOff>
    </xdr:from>
    <xdr:to>
      <xdr:col>36</xdr:col>
      <xdr:colOff>165100</xdr:colOff>
      <xdr:row>58</xdr:row>
      <xdr:rowOff>87058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78185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2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14743</xdr:rowOff>
    </xdr:from>
    <xdr:to>
      <xdr:col>55</xdr:col>
      <xdr:colOff>0</xdr:colOff>
      <xdr:row>77</xdr:row>
      <xdr:rowOff>147320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16393"/>
          <a:ext cx="838200" cy="13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147320</xdr:rowOff>
    </xdr:from>
    <xdr:to>
      <xdr:col>50</xdr:col>
      <xdr:colOff>114300</xdr:colOff>
      <xdr:row>79</xdr:row>
      <xdr:rowOff>35361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48970"/>
          <a:ext cx="889000" cy="2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35361</xdr:rowOff>
    </xdr:from>
    <xdr:to>
      <xdr:col>45</xdr:col>
      <xdr:colOff>177800</xdr:colOff>
      <xdr:row>79</xdr:row>
      <xdr:rowOff>61475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79911"/>
          <a:ext cx="889000" cy="2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28045</xdr:rowOff>
    </xdr:from>
    <xdr:to>
      <xdr:col>41</xdr:col>
      <xdr:colOff>50800</xdr:colOff>
      <xdr:row>79</xdr:row>
      <xdr:rowOff>61475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72595"/>
          <a:ext cx="889000" cy="3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135393</xdr:rowOff>
    </xdr:from>
    <xdr:to>
      <xdr:col>55</xdr:col>
      <xdr:colOff>50800</xdr:colOff>
      <xdr:row>77</xdr:row>
      <xdr:rowOff>65543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6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158270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1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96520</xdr:rowOff>
    </xdr:from>
    <xdr:to>
      <xdr:col>50</xdr:col>
      <xdr:colOff>165100</xdr:colOff>
      <xdr:row>78</xdr:row>
      <xdr:rowOff>26670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43197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0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156011</xdr:rowOff>
    </xdr:from>
    <xdr:to>
      <xdr:col>46</xdr:col>
      <xdr:colOff>38100</xdr:colOff>
      <xdr:row>79</xdr:row>
      <xdr:rowOff>86161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77288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2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10675</xdr:rowOff>
    </xdr:from>
    <xdr:to>
      <xdr:col>41</xdr:col>
      <xdr:colOff>101600</xdr:colOff>
      <xdr:row>79</xdr:row>
      <xdr:rowOff>112275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103402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4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148695</xdr:rowOff>
    </xdr:from>
    <xdr:to>
      <xdr:col>36</xdr:col>
      <xdr:colOff>165100</xdr:colOff>
      <xdr:row>79</xdr:row>
      <xdr:rowOff>78845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69972</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1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112776</xdr:rowOff>
    </xdr:from>
    <xdr:to>
      <xdr:col>55</xdr:col>
      <xdr:colOff>0</xdr:colOff>
      <xdr:row>97</xdr:row>
      <xdr:rowOff>115519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4342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115519</xdr:rowOff>
    </xdr:from>
    <xdr:to>
      <xdr:col>50</xdr:col>
      <xdr:colOff>114300</xdr:colOff>
      <xdr:row>98</xdr:row>
      <xdr:rowOff>22492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46169"/>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22492</xdr:rowOff>
    </xdr:from>
    <xdr:to>
      <xdr:col>45</xdr:col>
      <xdr:colOff>177800</xdr:colOff>
      <xdr:row>98</xdr:row>
      <xdr:rowOff>51918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24592"/>
          <a:ext cx="889000" cy="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3657</xdr:rowOff>
    </xdr:from>
    <xdr:to>
      <xdr:col>41</xdr:col>
      <xdr:colOff>50800</xdr:colOff>
      <xdr:row>98</xdr:row>
      <xdr:rowOff>51918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0575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61976</xdr:rowOff>
    </xdr:from>
    <xdr:to>
      <xdr:col>55</xdr:col>
      <xdr:colOff>50800</xdr:colOff>
      <xdr:row>97</xdr:row>
      <xdr:rowOff>163576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40403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64719</xdr:rowOff>
    </xdr:from>
    <xdr:to>
      <xdr:col>50</xdr:col>
      <xdr:colOff>165100</xdr:colOff>
      <xdr:row>97</xdr:row>
      <xdr:rowOff>166319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157446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8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143142</xdr:rowOff>
    </xdr:from>
    <xdr:to>
      <xdr:col>46</xdr:col>
      <xdr:colOff>38100</xdr:colOff>
      <xdr:row>98</xdr:row>
      <xdr:rowOff>73292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64419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1118</xdr:rowOff>
    </xdr:from>
    <xdr:to>
      <xdr:col>41</xdr:col>
      <xdr:colOff>101600</xdr:colOff>
      <xdr:row>98</xdr:row>
      <xdr:rowOff>102718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93845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124307</xdr:rowOff>
    </xdr:from>
    <xdr:to>
      <xdr:col>36</xdr:col>
      <xdr:colOff>165100</xdr:colOff>
      <xdr:row>98</xdr:row>
      <xdr:rowOff>54457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45584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4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44305</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30855"/>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44305</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30855"/>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164955</xdr:rowOff>
    </xdr:from>
    <xdr:to>
      <xdr:col>81</xdr:col>
      <xdr:colOff>101600</xdr:colOff>
      <xdr:row>39</xdr:row>
      <xdr:rowOff>95105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86232</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77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110516</xdr:rowOff>
    </xdr:from>
    <xdr:to>
      <xdr:col>85</xdr:col>
      <xdr:colOff>127000</xdr:colOff>
      <xdr:row>76</xdr:row>
      <xdr:rowOff>144538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40716"/>
          <a:ext cx="838200" cy="3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144538</xdr:rowOff>
    </xdr:from>
    <xdr:to>
      <xdr:col>81</xdr:col>
      <xdr:colOff>50800</xdr:colOff>
      <xdr:row>76</xdr:row>
      <xdr:rowOff>144641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74738"/>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144641</xdr:rowOff>
    </xdr:from>
    <xdr:to>
      <xdr:col>76</xdr:col>
      <xdr:colOff>114300</xdr:colOff>
      <xdr:row>76</xdr:row>
      <xdr:rowOff>161937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74841"/>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62064</xdr:rowOff>
    </xdr:from>
    <xdr:to>
      <xdr:col>71</xdr:col>
      <xdr:colOff>177800</xdr:colOff>
      <xdr:row>76</xdr:row>
      <xdr:rowOff>161937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92264"/>
          <a:ext cx="889000" cy="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59716</xdr:rowOff>
    </xdr:from>
    <xdr:to>
      <xdr:col>85</xdr:col>
      <xdr:colOff>177800</xdr:colOff>
      <xdr:row>76</xdr:row>
      <xdr:rowOff>161316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82593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4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93738</xdr:rowOff>
    </xdr:from>
    <xdr:to>
      <xdr:col>81</xdr:col>
      <xdr:colOff>101600</xdr:colOff>
      <xdr:row>77</xdr:row>
      <xdr:rowOff>23888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40415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8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93841</xdr:rowOff>
    </xdr:from>
    <xdr:to>
      <xdr:col>76</xdr:col>
      <xdr:colOff>165100</xdr:colOff>
      <xdr:row>77</xdr:row>
      <xdr:rowOff>23991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40517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9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111137</xdr:rowOff>
    </xdr:from>
    <xdr:to>
      <xdr:col>72</xdr:col>
      <xdr:colOff>38100</xdr:colOff>
      <xdr:row>77</xdr:row>
      <xdr:rowOff>41287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57814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91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11264</xdr:rowOff>
    </xdr:from>
    <xdr:to>
      <xdr:col>67</xdr:col>
      <xdr:colOff>101600</xdr:colOff>
      <xdr:row>76</xdr:row>
      <xdr:rowOff>112864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4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129392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2656</xdr:rowOff>
    </xdr:from>
    <xdr:to>
      <xdr:col>85</xdr:col>
      <xdr:colOff>127000</xdr:colOff>
      <xdr:row>99</xdr:row>
      <xdr:rowOff>7896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76206"/>
          <a:ext cx="8382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722</xdr:rowOff>
    </xdr:from>
    <xdr:to>
      <xdr:col>81</xdr:col>
      <xdr:colOff>50800</xdr:colOff>
      <xdr:row>99</xdr:row>
      <xdr:rowOff>2656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74272"/>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722</xdr:rowOff>
    </xdr:from>
    <xdr:to>
      <xdr:col>76</xdr:col>
      <xdr:colOff>114300</xdr:colOff>
      <xdr:row>99</xdr:row>
      <xdr:rowOff>5259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74272"/>
          <a:ext cx="889000" cy="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5259</xdr:rowOff>
    </xdr:from>
    <xdr:to>
      <xdr:col>71</xdr:col>
      <xdr:colOff>177800</xdr:colOff>
      <xdr:row>99</xdr:row>
      <xdr:rowOff>21859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78809"/>
          <a:ext cx="889000" cy="1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59574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128546</xdr:rowOff>
    </xdr:from>
    <xdr:to>
      <xdr:col>85</xdr:col>
      <xdr:colOff>177800</xdr:colOff>
      <xdr:row>99</xdr:row>
      <xdr:rowOff>58696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90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123306</xdr:rowOff>
    </xdr:from>
    <xdr:to>
      <xdr:col>81</xdr:col>
      <xdr:colOff>101600</xdr:colOff>
      <xdr:row>99</xdr:row>
      <xdr:rowOff>53456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69983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121372</xdr:rowOff>
    </xdr:from>
    <xdr:to>
      <xdr:col>76</xdr:col>
      <xdr:colOff>165100</xdr:colOff>
      <xdr:row>99</xdr:row>
      <xdr:rowOff>51522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68049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69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125909</xdr:rowOff>
    </xdr:from>
    <xdr:to>
      <xdr:col>72</xdr:col>
      <xdr:colOff>38100</xdr:colOff>
      <xdr:row>99</xdr:row>
      <xdr:rowOff>56059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2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72586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0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142509</xdr:rowOff>
    </xdr:from>
    <xdr:to>
      <xdr:col>67</xdr:col>
      <xdr:colOff>101600</xdr:colOff>
      <xdr:row>99</xdr:row>
      <xdr:rowOff>72659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63786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3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139609</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138511</xdr:rowOff>
    </xdr:from>
    <xdr:to>
      <xdr:col>111</xdr:col>
      <xdr:colOff>177800</xdr:colOff>
      <xdr:row>58</xdr:row>
      <xdr:rowOff>139609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2611"/>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138511</xdr:rowOff>
    </xdr:from>
    <xdr:to>
      <xdr:col>107</xdr:col>
      <xdr:colOff>50800</xdr:colOff>
      <xdr:row>58</xdr:row>
      <xdr:rowOff>138831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261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138831</xdr:rowOff>
    </xdr:from>
    <xdr:to>
      <xdr:col>102</xdr:col>
      <xdr:colOff>114300</xdr:colOff>
      <xdr:row>58</xdr:row>
      <xdr:rowOff>139288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8293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88809</xdr:rowOff>
    </xdr:from>
    <xdr:to>
      <xdr:col>112</xdr:col>
      <xdr:colOff>38100</xdr:colOff>
      <xdr:row>59</xdr:row>
      <xdr:rowOff>18959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10086</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87711</xdr:rowOff>
    </xdr:from>
    <xdr:to>
      <xdr:col>107</xdr:col>
      <xdr:colOff>101600</xdr:colOff>
      <xdr:row>59</xdr:row>
      <xdr:rowOff>17861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8988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88031</xdr:rowOff>
    </xdr:from>
    <xdr:to>
      <xdr:col>102</xdr:col>
      <xdr:colOff>165100</xdr:colOff>
      <xdr:row>59</xdr:row>
      <xdr:rowOff>18181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9308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88488</xdr:rowOff>
    </xdr:from>
    <xdr:to>
      <xdr:col>98</xdr:col>
      <xdr:colOff>38100</xdr:colOff>
      <xdr:row>59</xdr:row>
      <xdr:rowOff>18638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9765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141660</xdr:rowOff>
    </xdr:from>
    <xdr:to>
      <xdr:col>116</xdr:col>
      <xdr:colOff>63500</xdr:colOff>
      <xdr:row>75</xdr:row>
      <xdr:rowOff>67038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828960"/>
          <a:ext cx="838200" cy="9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105214</xdr:rowOff>
    </xdr:from>
    <xdr:to>
      <xdr:col>111</xdr:col>
      <xdr:colOff>177800</xdr:colOff>
      <xdr:row>74</xdr:row>
      <xdr:rowOff>141660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792514"/>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114032</xdr:rowOff>
    </xdr:from>
    <xdr:to>
      <xdr:col>107</xdr:col>
      <xdr:colOff>50800</xdr:colOff>
      <xdr:row>74</xdr:row>
      <xdr:rowOff>105214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286982"/>
          <a:ext cx="889000" cy="5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114032</xdr:rowOff>
    </xdr:from>
    <xdr:to>
      <xdr:col>102</xdr:col>
      <xdr:colOff>114300</xdr:colOff>
      <xdr:row>74</xdr:row>
      <xdr:rowOff>31180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286982"/>
          <a:ext cx="889000" cy="4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16238</xdr:rowOff>
    </xdr:from>
    <xdr:to>
      <xdr:col>116</xdr:col>
      <xdr:colOff>114300</xdr:colOff>
      <xdr:row>75</xdr:row>
      <xdr:rowOff>117838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39115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90860</xdr:rowOff>
    </xdr:from>
    <xdr:to>
      <xdr:col>112</xdr:col>
      <xdr:colOff>38100</xdr:colOff>
      <xdr:row>75</xdr:row>
      <xdr:rowOff>21010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37537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54414</xdr:rowOff>
    </xdr:from>
    <xdr:to>
      <xdr:col>107</xdr:col>
      <xdr:colOff>101600</xdr:colOff>
      <xdr:row>74</xdr:row>
      <xdr:rowOff>156014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4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1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63232</xdr:rowOff>
    </xdr:from>
    <xdr:to>
      <xdr:col>102</xdr:col>
      <xdr:colOff>165100</xdr:colOff>
      <xdr:row>71</xdr:row>
      <xdr:rowOff>164832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2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9909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0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151830</xdr:rowOff>
    </xdr:from>
    <xdr:to>
      <xdr:col>98</xdr:col>
      <xdr:colOff>38100</xdr:colOff>
      <xdr:row>74</xdr:row>
      <xdr:rowOff>81980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98507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年度に下水道事業の地方債の繰上償還のため、類似団体平均を大きく上回っていた繰出金については、類似団体平均に近づいたものの、依然として高い水準となっている。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特に割合の高い下水道事業への繰出金については、経費削減をするとともに、独立採算制の原則に立ち返った適正な料金設定により、歳出額の削減に努める。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普通建設事業費（うち新規整備）については、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義務教育学校</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整備事業等の実施に伴い、住民一人当たりのコストが大きく増加した。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今後、老朽化した施設の更新等が本格化していくことが予想されるため、公共施設等総合管理計画などに基づき、急激な増加とならないよう計画的かつ効率的に事業を実施する。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24,223
24,005
7.01
9,599,946
9,200,737
289,179
5,201,954
7,372,876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56261</xdr:rowOff>
    </xdr:from>
    <xdr:to>
      <xdr:col>24</xdr:col>
      <xdr:colOff>63500</xdr:colOff>
      <xdr:row>34</xdr:row>
      <xdr:rowOff>101219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85561"/>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171323</xdr:rowOff>
    </xdr:from>
    <xdr:to>
      <xdr:col>19</xdr:col>
      <xdr:colOff>177800</xdr:colOff>
      <xdr:row>34</xdr:row>
      <xdr:rowOff>56261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29173"/>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50927</xdr:rowOff>
    </xdr:from>
    <xdr:to>
      <xdr:col>15</xdr:col>
      <xdr:colOff>50800</xdr:colOff>
      <xdr:row>33</xdr:row>
      <xdr:rowOff>171323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08777"/>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50165</xdr:rowOff>
    </xdr:from>
    <xdr:to>
      <xdr:col>10</xdr:col>
      <xdr:colOff>114300</xdr:colOff>
      <xdr:row>33</xdr:row>
      <xdr:rowOff>50927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65115"/>
          <a:ext cx="889000" cy="3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50419</xdr:rowOff>
    </xdr:from>
    <xdr:to>
      <xdr:col>24</xdr:col>
      <xdr:colOff>114300</xdr:colOff>
      <xdr:row>34</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73296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5461</xdr:rowOff>
    </xdr:from>
    <xdr:to>
      <xdr:col>20</xdr:col>
      <xdr:colOff>38100</xdr:colOff>
      <xdr:row>34</xdr:row>
      <xdr:rowOff>107061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123588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120523</xdr:rowOff>
    </xdr:from>
    <xdr:to>
      <xdr:col>15</xdr:col>
      <xdr:colOff>101600</xdr:colOff>
      <xdr:row>34</xdr:row>
      <xdr:rowOff>50673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67200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xdr:rowOff>
    </xdr:from>
    <xdr:to>
      <xdr:col>10</xdr:col>
      <xdr:colOff>165100</xdr:colOff>
      <xdr:row>33</xdr:row>
      <xdr:rowOff>101727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118254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170815</xdr:rowOff>
    </xdr:from>
    <xdr:to>
      <xdr:col>6</xdr:col>
      <xdr:colOff>38100</xdr:colOff>
      <xdr:row>31</xdr:row>
      <xdr:rowOff>100965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117492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140261</xdr:rowOff>
    </xdr:from>
    <xdr:to>
      <xdr:col>24</xdr:col>
      <xdr:colOff>63500</xdr:colOff>
      <xdr:row>58</xdr:row>
      <xdr:rowOff>147934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84361"/>
          <a:ext cx="8382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137659</xdr:rowOff>
    </xdr:from>
    <xdr:to>
      <xdr:col>19</xdr:col>
      <xdr:colOff>177800</xdr:colOff>
      <xdr:row>58</xdr:row>
      <xdr:rowOff>140261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81759"/>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137659</xdr:rowOff>
    </xdr:from>
    <xdr:to>
      <xdr:col>15</xdr:col>
      <xdr:colOff>50800</xdr:colOff>
      <xdr:row>58</xdr:row>
      <xdr:rowOff>145137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81759"/>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145137</xdr:rowOff>
    </xdr:from>
    <xdr:to>
      <xdr:col>10</xdr:col>
      <xdr:colOff>114300</xdr:colOff>
      <xdr:row>58</xdr:row>
      <xdr:rowOff>148229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89237"/>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97134</xdr:rowOff>
    </xdr:from>
    <xdr:to>
      <xdr:col>24</xdr:col>
      <xdr:colOff>114300</xdr:colOff>
      <xdr:row>59</xdr:row>
      <xdr:rowOff>27284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89461</xdr:rowOff>
    </xdr:from>
    <xdr:to>
      <xdr:col>20</xdr:col>
      <xdr:colOff>38100</xdr:colOff>
      <xdr:row>59</xdr:row>
      <xdr:rowOff>19611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36138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0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86859</xdr:rowOff>
    </xdr:from>
    <xdr:to>
      <xdr:col>15</xdr:col>
      <xdr:colOff>101600</xdr:colOff>
      <xdr:row>59</xdr:row>
      <xdr:rowOff>17009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3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33536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0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94337</xdr:rowOff>
    </xdr:from>
    <xdr:to>
      <xdr:col>10</xdr:col>
      <xdr:colOff>165100</xdr:colOff>
      <xdr:row>59</xdr:row>
      <xdr:rowOff>24487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41014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97429</xdr:rowOff>
    </xdr:from>
    <xdr:to>
      <xdr:col>6</xdr:col>
      <xdr:colOff>38100</xdr:colOff>
      <xdr:row>59</xdr:row>
      <xdr:rowOff>27579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18706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158869</xdr:rowOff>
    </xdr:from>
    <xdr:to>
      <xdr:col>24</xdr:col>
      <xdr:colOff>63500</xdr:colOff>
      <xdr:row>78</xdr:row>
      <xdr:rowOff>43013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0519"/>
          <a:ext cx="838200" cy="5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43013</xdr:rowOff>
    </xdr:from>
    <xdr:to>
      <xdr:col>19</xdr:col>
      <xdr:colOff>177800</xdr:colOff>
      <xdr:row>78</xdr:row>
      <xdr:rowOff>74506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16113"/>
          <a:ext cx="8890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74506</xdr:rowOff>
    </xdr:from>
    <xdr:to>
      <xdr:col>15</xdr:col>
      <xdr:colOff>50800</xdr:colOff>
      <xdr:row>78</xdr:row>
      <xdr:rowOff>80449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4760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80449</xdr:rowOff>
    </xdr:from>
    <xdr:to>
      <xdr:col>10</xdr:col>
      <xdr:colOff>114300</xdr:colOff>
      <xdr:row>79</xdr:row>
      <xdr:rowOff>42937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3549"/>
          <a:ext cx="889000" cy="13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108069</xdr:rowOff>
    </xdr:from>
    <xdr:to>
      <xdr:col>24</xdr:col>
      <xdr:colOff>114300</xdr:colOff>
      <xdr:row>78</xdr:row>
      <xdr:rowOff>38219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86496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163663</xdr:rowOff>
    </xdr:from>
    <xdr:to>
      <xdr:col>20</xdr:col>
      <xdr:colOff>38100</xdr:colOff>
      <xdr:row>78</xdr:row>
      <xdr:rowOff>93813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84940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23706</xdr:rowOff>
    </xdr:from>
    <xdr:to>
      <xdr:col>15</xdr:col>
      <xdr:colOff>101600</xdr:colOff>
      <xdr:row>78</xdr:row>
      <xdr:rowOff>125306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116433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8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29649</xdr:rowOff>
    </xdr:from>
    <xdr:to>
      <xdr:col>10</xdr:col>
      <xdr:colOff>165100</xdr:colOff>
      <xdr:row>78</xdr:row>
      <xdr:rowOff>131249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122376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163587</xdr:rowOff>
    </xdr:from>
    <xdr:to>
      <xdr:col>6</xdr:col>
      <xdr:colOff>38100</xdr:colOff>
      <xdr:row>79</xdr:row>
      <xdr:rowOff>93737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84864</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62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142590</xdr:rowOff>
    </xdr:from>
    <xdr:to>
      <xdr:col>24</xdr:col>
      <xdr:colOff>63500</xdr:colOff>
      <xdr:row>98</xdr:row>
      <xdr:rowOff>163606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44690"/>
          <a:ext cx="8382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110375</xdr:rowOff>
    </xdr:from>
    <xdr:to>
      <xdr:col>19</xdr:col>
      <xdr:colOff>177800</xdr:colOff>
      <xdr:row>98</xdr:row>
      <xdr:rowOff>142590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12475"/>
          <a:ext cx="889000" cy="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104773</xdr:rowOff>
    </xdr:from>
    <xdr:to>
      <xdr:col>15</xdr:col>
      <xdr:colOff>50800</xdr:colOff>
      <xdr:row>98</xdr:row>
      <xdr:rowOff>110375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06873"/>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104773</xdr:rowOff>
    </xdr:from>
    <xdr:to>
      <xdr:col>10</xdr:col>
      <xdr:colOff>114300</xdr:colOff>
      <xdr:row>98</xdr:row>
      <xdr:rowOff>115714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06873"/>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112806</xdr:rowOff>
    </xdr:from>
    <xdr:to>
      <xdr:col>24</xdr:col>
      <xdr:colOff>114300</xdr:colOff>
      <xdr:row>99</xdr:row>
      <xdr:rowOff>42956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91233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9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91790</xdr:rowOff>
    </xdr:from>
    <xdr:to>
      <xdr:col>20</xdr:col>
      <xdr:colOff>38100</xdr:colOff>
      <xdr:row>99</xdr:row>
      <xdr:rowOff>21940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13067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8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59575</xdr:rowOff>
    </xdr:from>
    <xdr:to>
      <xdr:col>15</xdr:col>
      <xdr:colOff>101600</xdr:colOff>
      <xdr:row>98</xdr:row>
      <xdr:rowOff>161175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152302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5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53973</xdr:rowOff>
    </xdr:from>
    <xdr:to>
      <xdr:col>10</xdr:col>
      <xdr:colOff>165100</xdr:colOff>
      <xdr:row>98</xdr:row>
      <xdr:rowOff>155573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5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146700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4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64914</xdr:rowOff>
    </xdr:from>
    <xdr:to>
      <xdr:col>6</xdr:col>
      <xdr:colOff>38100</xdr:colOff>
      <xdr:row>98</xdr:row>
      <xdr:rowOff>166514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157641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141224</xdr:rowOff>
    </xdr:from>
    <xdr:to>
      <xdr:col>55</xdr:col>
      <xdr:colOff>0</xdr:colOff>
      <xdr:row>38</xdr:row>
      <xdr:rowOff>111887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284724"/>
          <a:ext cx="838200" cy="134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141224</xdr:rowOff>
    </xdr:from>
    <xdr:to>
      <xdr:col>50</xdr:col>
      <xdr:colOff>114300</xdr:colOff>
      <xdr:row>39</xdr:row>
      <xdr:rowOff>32639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284724"/>
          <a:ext cx="889000" cy="14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32639</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1918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61087</xdr:rowOff>
    </xdr:from>
    <xdr:to>
      <xdr:col>55</xdr:col>
      <xdr:colOff>50800</xdr:colOff>
      <xdr:row>38</xdr:row>
      <xdr:rowOff>162687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156862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0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90424</xdr:rowOff>
    </xdr:from>
    <xdr:to>
      <xdr:col>50</xdr:col>
      <xdr:colOff>165100</xdr:colOff>
      <xdr:row>31</xdr:row>
      <xdr:rowOff>20574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2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37101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0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153289</xdr:rowOff>
    </xdr:from>
    <xdr:to>
      <xdr:col>46</xdr:col>
      <xdr:colOff>38100</xdr:colOff>
      <xdr:row>39</xdr:row>
      <xdr:rowOff>83439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74566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60392</xdr:rowOff>
    </xdr:from>
    <xdr:to>
      <xdr:col>55</xdr:col>
      <xdr:colOff>0</xdr:colOff>
      <xdr:row>59</xdr:row>
      <xdr:rowOff>72982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75942"/>
          <a:ext cx="8382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72541</xdr:rowOff>
    </xdr:from>
    <xdr:to>
      <xdr:col>50</xdr:col>
      <xdr:colOff>114300</xdr:colOff>
      <xdr:row>59</xdr:row>
      <xdr:rowOff>72982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88091"/>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61454</xdr:rowOff>
    </xdr:from>
    <xdr:to>
      <xdr:col>45</xdr:col>
      <xdr:colOff>177800</xdr:colOff>
      <xdr:row>59</xdr:row>
      <xdr:rowOff>72541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77004"/>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61454</xdr:rowOff>
    </xdr:from>
    <xdr:to>
      <xdr:col>41</xdr:col>
      <xdr:colOff>50800</xdr:colOff>
      <xdr:row>59</xdr:row>
      <xdr:rowOff>73047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77004"/>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9592</xdr:rowOff>
    </xdr:from>
    <xdr:to>
      <xdr:col>55</xdr:col>
      <xdr:colOff>50800</xdr:colOff>
      <xdr:row>59</xdr:row>
      <xdr:rowOff>111192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95969</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22182</xdr:rowOff>
    </xdr:from>
    <xdr:to>
      <xdr:col>50</xdr:col>
      <xdr:colOff>165100</xdr:colOff>
      <xdr:row>59</xdr:row>
      <xdr:rowOff>123782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114909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21741</xdr:rowOff>
    </xdr:from>
    <xdr:to>
      <xdr:col>46</xdr:col>
      <xdr:colOff>38100</xdr:colOff>
      <xdr:row>59</xdr:row>
      <xdr:rowOff>123341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114468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10654</xdr:rowOff>
    </xdr:from>
    <xdr:to>
      <xdr:col>41</xdr:col>
      <xdr:colOff>101600</xdr:colOff>
      <xdr:row>59</xdr:row>
      <xdr:rowOff>112254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103381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22247</xdr:rowOff>
    </xdr:from>
    <xdr:to>
      <xdr:col>36</xdr:col>
      <xdr:colOff>165100</xdr:colOff>
      <xdr:row>59</xdr:row>
      <xdr:rowOff>123847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114974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106274</xdr:rowOff>
    </xdr:from>
    <xdr:to>
      <xdr:col>55</xdr:col>
      <xdr:colOff>0</xdr:colOff>
      <xdr:row>78</xdr:row>
      <xdr:rowOff>118441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479374"/>
          <a:ext cx="838200" cy="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57802</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4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92520</xdr:rowOff>
    </xdr:from>
    <xdr:to>
      <xdr:col>50</xdr:col>
      <xdr:colOff>114300</xdr:colOff>
      <xdr:row>78</xdr:row>
      <xdr:rowOff>118441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65620"/>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92520</xdr:rowOff>
    </xdr:from>
    <xdr:to>
      <xdr:col>45</xdr:col>
      <xdr:colOff>177800</xdr:colOff>
      <xdr:row>78</xdr:row>
      <xdr:rowOff>111277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465620"/>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8692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5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111277</xdr:rowOff>
    </xdr:from>
    <xdr:to>
      <xdr:col>41</xdr:col>
      <xdr:colOff>50800</xdr:colOff>
      <xdr:row>78</xdr:row>
      <xdr:rowOff>140869</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84377"/>
          <a:ext cx="889000" cy="2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55474</xdr:rowOff>
    </xdr:from>
    <xdr:to>
      <xdr:col>55</xdr:col>
      <xdr:colOff>50800</xdr:colOff>
      <xdr:row>78</xdr:row>
      <xdr:rowOff>157074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14851</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67641</xdr:rowOff>
    </xdr:from>
    <xdr:to>
      <xdr:col>50</xdr:col>
      <xdr:colOff>165100</xdr:colOff>
      <xdr:row>78</xdr:row>
      <xdr:rowOff>169241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14318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21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41720</xdr:rowOff>
    </xdr:from>
    <xdr:to>
      <xdr:col>46</xdr:col>
      <xdr:colOff>38100</xdr:colOff>
      <xdr:row>78</xdr:row>
      <xdr:rowOff>143320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159847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1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60477</xdr:rowOff>
    </xdr:from>
    <xdr:to>
      <xdr:col>41</xdr:col>
      <xdr:colOff>101600</xdr:colOff>
      <xdr:row>78</xdr:row>
      <xdr:rowOff>162077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7154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20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90069</xdr:rowOff>
    </xdr:from>
    <xdr:to>
      <xdr:col>36</xdr:col>
      <xdr:colOff>165100</xdr:colOff>
      <xdr:row>79</xdr:row>
      <xdr:rowOff>20219</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36746</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23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109198</xdr:rowOff>
    </xdr:from>
    <xdr:to>
      <xdr:col>55</xdr:col>
      <xdr:colOff>0</xdr:colOff>
      <xdr:row>97</xdr:row>
      <xdr:rowOff>113967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739848"/>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109198</xdr:rowOff>
    </xdr:from>
    <xdr:to>
      <xdr:col>50</xdr:col>
      <xdr:colOff>114300</xdr:colOff>
      <xdr:row>97</xdr:row>
      <xdr:rowOff>118604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739848"/>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91280</xdr:rowOff>
    </xdr:from>
    <xdr:to>
      <xdr:col>45</xdr:col>
      <xdr:colOff>177800</xdr:colOff>
      <xdr:row>97</xdr:row>
      <xdr:rowOff>118604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50480"/>
          <a:ext cx="889000" cy="19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91280</xdr:rowOff>
    </xdr:from>
    <xdr:to>
      <xdr:col>41</xdr:col>
      <xdr:colOff>50800</xdr:colOff>
      <xdr:row>97</xdr:row>
      <xdr:rowOff>103462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550480"/>
          <a:ext cx="889000" cy="18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63167</xdr:rowOff>
    </xdr:from>
    <xdr:to>
      <xdr:col>55</xdr:col>
      <xdr:colOff>50800</xdr:colOff>
      <xdr:row>97</xdr:row>
      <xdr:rowOff>164767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41594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58398</xdr:rowOff>
    </xdr:from>
    <xdr:to>
      <xdr:col>50</xdr:col>
      <xdr:colOff>165100</xdr:colOff>
      <xdr:row>97</xdr:row>
      <xdr:rowOff>159998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151125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67804</xdr:rowOff>
    </xdr:from>
    <xdr:to>
      <xdr:col>46</xdr:col>
      <xdr:colOff>38100</xdr:colOff>
      <xdr:row>97</xdr:row>
      <xdr:rowOff>169404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160531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9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40480</xdr:rowOff>
    </xdr:from>
    <xdr:to>
      <xdr:col>41</xdr:col>
      <xdr:colOff>101600</xdr:colOff>
      <xdr:row>96</xdr:row>
      <xdr:rowOff>142080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4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158607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2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52662</xdr:rowOff>
    </xdr:from>
    <xdr:to>
      <xdr:col>36</xdr:col>
      <xdr:colOff>165100</xdr:colOff>
      <xdr:row>97</xdr:row>
      <xdr:rowOff>154262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145389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91671</xdr:rowOff>
    </xdr:from>
    <xdr:to>
      <xdr:col>85</xdr:col>
      <xdr:colOff>127000</xdr:colOff>
      <xdr:row>33</xdr:row>
      <xdr:rowOff>59576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578071"/>
          <a:ext cx="838200" cy="13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59576</xdr:rowOff>
    </xdr:from>
    <xdr:to>
      <xdr:col>81</xdr:col>
      <xdr:colOff>50800</xdr:colOff>
      <xdr:row>36</xdr:row>
      <xdr:rowOff>46020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717426"/>
          <a:ext cx="889000" cy="50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46020</xdr:rowOff>
    </xdr:from>
    <xdr:to>
      <xdr:col>76</xdr:col>
      <xdr:colOff>114300</xdr:colOff>
      <xdr:row>36</xdr:row>
      <xdr:rowOff>121023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18220"/>
          <a:ext cx="8890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121023</xdr:rowOff>
    </xdr:from>
    <xdr:to>
      <xdr:col>71</xdr:col>
      <xdr:colOff>177800</xdr:colOff>
      <xdr:row>37</xdr:row>
      <xdr:rowOff>19982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93223"/>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40871</xdr:rowOff>
    </xdr:from>
    <xdr:to>
      <xdr:col>85</xdr:col>
      <xdr:colOff>177800</xdr:colOff>
      <xdr:row>32</xdr:row>
      <xdr:rowOff>142471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52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63748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3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8776</xdr:rowOff>
    </xdr:from>
    <xdr:to>
      <xdr:col>81</xdr:col>
      <xdr:colOff>101600</xdr:colOff>
      <xdr:row>33</xdr:row>
      <xdr:rowOff>110376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6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126903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44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166670</xdr:rowOff>
    </xdr:from>
    <xdr:to>
      <xdr:col>76</xdr:col>
      <xdr:colOff>165100</xdr:colOff>
      <xdr:row>36</xdr:row>
      <xdr:rowOff>96820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6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113347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4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70223</xdr:rowOff>
    </xdr:from>
    <xdr:to>
      <xdr:col>72</xdr:col>
      <xdr:colOff>38100</xdr:colOff>
      <xdr:row>37</xdr:row>
      <xdr:rowOff>373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162950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140632</xdr:rowOff>
    </xdr:from>
    <xdr:to>
      <xdr:col>67</xdr:col>
      <xdr:colOff>101600</xdr:colOff>
      <xdr:row>37</xdr:row>
      <xdr:rowOff>70782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61909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0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58204</xdr:rowOff>
    </xdr:from>
    <xdr:to>
      <xdr:col>85</xdr:col>
      <xdr:colOff>127000</xdr:colOff>
      <xdr:row>57</xdr:row>
      <xdr:rowOff>136411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30854"/>
          <a:ext cx="838200" cy="7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136411</xdr:rowOff>
    </xdr:from>
    <xdr:to>
      <xdr:col>81</xdr:col>
      <xdr:colOff>50800</xdr:colOff>
      <xdr:row>58</xdr:row>
      <xdr:rowOff>37567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909061"/>
          <a:ext cx="889000" cy="7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37567</xdr:rowOff>
    </xdr:from>
    <xdr:to>
      <xdr:col>76</xdr:col>
      <xdr:colOff>114300</xdr:colOff>
      <xdr:row>58</xdr:row>
      <xdr:rowOff>85674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981667"/>
          <a:ext cx="889000" cy="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75019</xdr:rowOff>
    </xdr:from>
    <xdr:to>
      <xdr:col>71</xdr:col>
      <xdr:colOff>177800</xdr:colOff>
      <xdr:row>58</xdr:row>
      <xdr:rowOff>85674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10019119"/>
          <a:ext cx="8890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7404</xdr:rowOff>
    </xdr:from>
    <xdr:to>
      <xdr:col>85</xdr:col>
      <xdr:colOff>177800</xdr:colOff>
      <xdr:row>57</xdr:row>
      <xdr:rowOff>109004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30281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85611</xdr:rowOff>
    </xdr:from>
    <xdr:to>
      <xdr:col>81</xdr:col>
      <xdr:colOff>101600</xdr:colOff>
      <xdr:row>58</xdr:row>
      <xdr:rowOff>15761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32288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158217</xdr:rowOff>
    </xdr:from>
    <xdr:to>
      <xdr:col>76</xdr:col>
      <xdr:colOff>165100</xdr:colOff>
      <xdr:row>58</xdr:row>
      <xdr:rowOff>88367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79494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34874</xdr:rowOff>
    </xdr:from>
    <xdr:to>
      <xdr:col>72</xdr:col>
      <xdr:colOff>38100</xdr:colOff>
      <xdr:row>58</xdr:row>
      <xdr:rowOff>136474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127601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24219</xdr:rowOff>
    </xdr:from>
    <xdr:to>
      <xdr:col>67</xdr:col>
      <xdr:colOff>101600</xdr:colOff>
      <xdr:row>58</xdr:row>
      <xdr:rowOff>125819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116946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44306</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8856"/>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44306</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8885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164956</xdr:rowOff>
    </xdr:from>
    <xdr:to>
      <xdr:col>81</xdr:col>
      <xdr:colOff>101600</xdr:colOff>
      <xdr:row>79</xdr:row>
      <xdr:rowOff>95106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86233</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3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110516</xdr:rowOff>
    </xdr:from>
    <xdr:to>
      <xdr:col>85</xdr:col>
      <xdr:colOff>127000</xdr:colOff>
      <xdr:row>96</xdr:row>
      <xdr:rowOff>144538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69716"/>
          <a:ext cx="838200" cy="3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144538</xdr:rowOff>
    </xdr:from>
    <xdr:to>
      <xdr:col>81</xdr:col>
      <xdr:colOff>50800</xdr:colOff>
      <xdr:row>96</xdr:row>
      <xdr:rowOff>144641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03738"/>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144641</xdr:rowOff>
    </xdr:from>
    <xdr:to>
      <xdr:col>76</xdr:col>
      <xdr:colOff>114300</xdr:colOff>
      <xdr:row>96</xdr:row>
      <xdr:rowOff>161937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03841"/>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61240</xdr:rowOff>
    </xdr:from>
    <xdr:to>
      <xdr:col>71</xdr:col>
      <xdr:colOff>177800</xdr:colOff>
      <xdr:row>96</xdr:row>
      <xdr:rowOff>161937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20440"/>
          <a:ext cx="889000" cy="1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59716</xdr:rowOff>
    </xdr:from>
    <xdr:to>
      <xdr:col>85</xdr:col>
      <xdr:colOff>177800</xdr:colOff>
      <xdr:row>96</xdr:row>
      <xdr:rowOff>161316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82593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7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93738</xdr:rowOff>
    </xdr:from>
    <xdr:to>
      <xdr:col>81</xdr:col>
      <xdr:colOff>101600</xdr:colOff>
      <xdr:row>97</xdr:row>
      <xdr:rowOff>23888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40415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32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93841</xdr:rowOff>
    </xdr:from>
    <xdr:to>
      <xdr:col>76</xdr:col>
      <xdr:colOff>165100</xdr:colOff>
      <xdr:row>97</xdr:row>
      <xdr:rowOff>23991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40518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3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111137</xdr:rowOff>
    </xdr:from>
    <xdr:to>
      <xdr:col>72</xdr:col>
      <xdr:colOff>38100</xdr:colOff>
      <xdr:row>97</xdr:row>
      <xdr:rowOff>41287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57814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34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10440</xdr:rowOff>
    </xdr:from>
    <xdr:to>
      <xdr:col>67</xdr:col>
      <xdr:colOff>101600</xdr:colOff>
      <xdr:row>96</xdr:row>
      <xdr:rowOff>112040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128567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消防費については、地域防災センター整備事業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実施により、数値が増加した。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教育費については、義務教育学校整備事業の実施により、数値が増加した。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公債費については、前年度より悪化しているため、急激な増加とならないよう交付税算入のある有利な地方債に限定するなど、新規発行の抑制に努める。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実質収支額及び実質単年度収支については、引き続き黒字を確保している。また、財政調整基金残高については、増加傾向にあるが、今後の資金需要を考慮しながら健全な財政運営を維持する。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年度においては、すべての会計について黒字となっているが、普通会計からの繰出金が多額とならないよう、引き続き経常経費の削減に努める。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x14ac:dyDescent="0.15">
      <c r="A1" s="182"/>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3"/>
      <c r="DK1" s="183"/>
      <c r="DL1" s="183"/>
      <c r="DM1" s="183"/>
      <c r="DN1" s="183"/>
      <c r="DO1" s="183"/>
    </row>
    <row r="2" spans="1:119" ht="24.75" thickBot="1" x14ac:dyDescent="0.2">
      <c r="A2" s="182"/>
      <c r="B2" s="185" t="s">
        <v>81</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x14ac:dyDescent="0.2">
      <c r="A3" s="183"/>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2"/>
      <c r="DK3" s="182"/>
      <c r="DL3" s="182"/>
      <c r="DM3" s="182"/>
      <c r="DN3" s="182"/>
      <c r="DO3" s="182"/>
    </row>
    <row r="4" spans="1:119" ht="18.75" customHeight="1" x14ac:dyDescent="0.15">
      <c r="A4" s="183"/>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9599946</v>
      </c>
      <c r="BO4" s="461"/>
      <c r="BP4" s="461"/>
      <c r="BQ4" s="461"/>
      <c r="BR4" s="461"/>
      <c r="BS4" s="461"/>
      <c r="BT4" s="461"/>
      <c r="BU4" s="462"/>
      <c r="BV4" s="460">
        <v>9212030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5.6</v>
      </c>
      <c r="CU4" s="642"/>
      <c r="CV4" s="642"/>
      <c r="CW4" s="642"/>
      <c r="CX4" s="642"/>
      <c r="CY4" s="642"/>
      <c r="CZ4" s="642"/>
      <c r="DA4" s="643"/>
      <c r="DB4" s="641">
        <v>5.5</v>
      </c>
      <c r="DC4" s="642"/>
      <c r="DD4" s="642"/>
      <c r="DE4" s="642"/>
      <c r="DF4" s="642"/>
      <c r="DG4" s="642"/>
      <c r="DH4" s="642"/>
      <c r="DI4" s="643"/>
      <c r="DJ4" s="182"/>
      <c r="DK4" s="182"/>
      <c r="DL4" s="182"/>
      <c r="DM4" s="182"/>
      <c r="DN4" s="182"/>
      <c r="DO4" s="182"/>
    </row>
    <row r="5" spans="1:119" ht="18.75" customHeight="1" x14ac:dyDescent="0.15">
      <c r="A5" s="183"/>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9200737</v>
      </c>
      <c r="BO5" s="466"/>
      <c r="BP5" s="466"/>
      <c r="BQ5" s="466"/>
      <c r="BR5" s="466"/>
      <c r="BS5" s="466"/>
      <c r="BT5" s="466"/>
      <c r="BU5" s="467"/>
      <c r="BV5" s="465">
        <v>8883062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96.1</v>
      </c>
      <c r="CU5" s="436"/>
      <c r="CV5" s="436"/>
      <c r="CW5" s="436"/>
      <c r="CX5" s="436"/>
      <c r="CY5" s="436"/>
      <c r="CZ5" s="436"/>
      <c r="DA5" s="437"/>
      <c r="DB5" s="435">
        <v>97.2</v>
      </c>
      <c r="DC5" s="436"/>
      <c r="DD5" s="436"/>
      <c r="DE5" s="436"/>
      <c r="DF5" s="436"/>
      <c r="DG5" s="436"/>
      <c r="DH5" s="436"/>
      <c r="DI5" s="437"/>
      <c r="DJ5" s="182"/>
      <c r="DK5" s="182"/>
      <c r="DL5" s="182"/>
      <c r="DM5" s="182"/>
      <c r="DN5" s="182"/>
      <c r="DO5" s="182"/>
    </row>
    <row r="6" spans="1:119" ht="18.75" customHeight="1" x14ac:dyDescent="0.15">
      <c r="A6" s="183"/>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399209</v>
      </c>
      <c r="BO6" s="466"/>
      <c r="BP6" s="466"/>
      <c r="BQ6" s="466"/>
      <c r="BR6" s="466"/>
      <c r="BS6" s="466"/>
      <c r="BT6" s="466"/>
      <c r="BU6" s="467"/>
      <c r="BV6" s="465">
        <v>328968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103</v>
      </c>
      <c r="CU6" s="616"/>
      <c r="CV6" s="616"/>
      <c r="CW6" s="616"/>
      <c r="CX6" s="616"/>
      <c r="CY6" s="616"/>
      <c r="CZ6" s="616"/>
      <c r="DA6" s="617"/>
      <c r="DB6" s="615">
        <v>104</v>
      </c>
      <c r="DC6" s="616"/>
      <c r="DD6" s="616"/>
      <c r="DE6" s="616"/>
      <c r="DF6" s="616"/>
      <c r="DG6" s="616"/>
      <c r="DH6" s="616"/>
      <c r="DI6" s="617"/>
      <c r="DJ6" s="182"/>
      <c r="DK6" s="182"/>
      <c r="DL6" s="182"/>
      <c r="DM6" s="182"/>
      <c r="DN6" s="182"/>
      <c r="DO6" s="182"/>
    </row>
    <row r="7" spans="1:119" ht="18.75" customHeight="1" x14ac:dyDescent="0.15">
      <c r="A7" s="183"/>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110030</v>
      </c>
      <c r="BO7" s="466"/>
      <c r="BP7" s="466"/>
      <c r="BQ7" s="466"/>
      <c r="BR7" s="466"/>
      <c r="BS7" s="466"/>
      <c r="BT7" s="466"/>
      <c r="BU7" s="467"/>
      <c r="BV7" s="465">
        <v>50242</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5201954</v>
      </c>
      <c r="CU7" s="466"/>
      <c r="CV7" s="466"/>
      <c r="CW7" s="466"/>
      <c r="CX7" s="466"/>
      <c r="CY7" s="466"/>
      <c r="CZ7" s="466"/>
      <c r="DA7" s="467"/>
      <c r="DB7" s="465">
        <v>5099995</v>
      </c>
      <c r="DC7" s="466"/>
      <c r="DD7" s="466"/>
      <c r="DE7" s="466"/>
      <c r="DF7" s="466"/>
      <c r="DG7" s="466"/>
      <c r="DH7" s="466"/>
      <c r="DI7" s="467"/>
      <c r="DJ7" s="182"/>
      <c r="DK7" s="182"/>
      <c r="DL7" s="182"/>
      <c r="DM7" s="182"/>
      <c r="DN7" s="182"/>
      <c r="DO7" s="182"/>
    </row>
    <row r="8" spans="1:119" ht="18.75" customHeight="1" thickBot="1" x14ac:dyDescent="0.2">
      <c r="A8" s="183"/>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289179</v>
      </c>
      <c r="BO8" s="466"/>
      <c r="BP8" s="466"/>
      <c r="BQ8" s="466"/>
      <c r="BR8" s="466"/>
      <c r="BS8" s="466"/>
      <c r="BT8" s="466"/>
      <c r="BU8" s="467"/>
      <c r="BV8" s="465">
        <v>278726</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0.65</v>
      </c>
      <c r="CU8" s="579"/>
      <c r="CV8" s="579"/>
      <c r="CW8" s="579"/>
      <c r="CX8" s="579"/>
      <c r="CY8" s="579"/>
      <c r="CZ8" s="579"/>
      <c r="DA8" s="580"/>
      <c r="DB8" s="578">
        <v>0.65</v>
      </c>
      <c r="DC8" s="579"/>
      <c r="DD8" s="579"/>
      <c r="DE8" s="579"/>
      <c r="DF8" s="579"/>
      <c r="DG8" s="579"/>
      <c r="DH8" s="579"/>
      <c r="DI8" s="580"/>
      <c r="DJ8" s="182"/>
      <c r="DK8" s="182"/>
      <c r="DL8" s="182"/>
      <c r="DM8" s="182"/>
      <c r="DN8" s="182"/>
      <c r="DO8" s="182"/>
    </row>
    <row r="9" spans="1:119" ht="18.75" customHeight="1" thickBot="1" x14ac:dyDescent="0.2">
      <c r="A9" s="183"/>
      <c r="B9" s="604" t="s">
        <v>112</v>
      </c>
      <c r="C9" s="605"/>
      <c r="D9" s="605"/>
      <c r="E9" s="605"/>
      <c r="F9" s="605"/>
      <c r="G9" s="605"/>
      <c r="H9" s="605"/>
      <c r="I9" s="605"/>
      <c r="J9" s="605"/>
      <c r="K9" s="528"/>
      <c r="L9" s="606" t="s">
        <v>113</v>
      </c>
      <c r="M9" s="607"/>
      <c r="N9" s="607"/>
      <c r="O9" s="607"/>
      <c r="P9" s="607"/>
      <c r="Q9" s="608"/>
      <c r="R9" s="609">
        <v>23025</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10453</v>
      </c>
      <c r="BO9" s="466"/>
      <c r="BP9" s="466"/>
      <c r="BQ9" s="466"/>
      <c r="BR9" s="466"/>
      <c r="BS9" s="466"/>
      <c r="BT9" s="466"/>
      <c r="BU9" s="467"/>
      <c r="BV9" s="465">
        <v>-82262</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12.2</v>
      </c>
      <c r="CU9" s="436"/>
      <c r="CV9" s="436"/>
      <c r="CW9" s="436"/>
      <c r="CX9" s="436"/>
      <c r="CY9" s="436"/>
      <c r="CZ9" s="436"/>
      <c r="DA9" s="437"/>
      <c r="DB9" s="435">
        <v>11.2</v>
      </c>
      <c r="DC9" s="436"/>
      <c r="DD9" s="436"/>
      <c r="DE9" s="436"/>
      <c r="DF9" s="436"/>
      <c r="DG9" s="436"/>
      <c r="DH9" s="436"/>
      <c r="DI9" s="437"/>
      <c r="DJ9" s="182"/>
      <c r="DK9" s="182"/>
      <c r="DL9" s="182"/>
      <c r="DM9" s="182"/>
      <c r="DN9" s="182"/>
      <c r="DO9" s="182"/>
    </row>
    <row r="10" spans="1:119" ht="18.75" customHeight="1" thickBot="1" x14ac:dyDescent="0.2">
      <c r="A10" s="183"/>
      <c r="B10" s="604"/>
      <c r="C10" s="605"/>
      <c r="D10" s="605"/>
      <c r="E10" s="605"/>
      <c r="F10" s="605"/>
      <c r="G10" s="605"/>
      <c r="H10" s="605"/>
      <c r="I10" s="605"/>
      <c r="J10" s="605"/>
      <c r="K10" s="528"/>
      <c r="L10" s="438" t="s">
        <v>119</v>
      </c>
      <c r="M10" s="439"/>
      <c r="N10" s="439"/>
      <c r="O10" s="439"/>
      <c r="P10" s="439"/>
      <c r="Q10" s="440"/>
      <c r="R10" s="441">
        <v>22182</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116</v>
      </c>
      <c r="AV10" s="523"/>
      <c r="AW10" s="523"/>
      <c r="AX10" s="523"/>
      <c r="AY10" s="445" t="s">
        <v>121</v>
      </c>
      <c r="AZ10" s="446"/>
      <c r="BA10" s="446"/>
      <c r="BB10" s="446"/>
      <c r="BC10" s="446"/>
      <c r="BD10" s="446"/>
      <c r="BE10" s="446"/>
      <c r="BF10" s="446"/>
      <c r="BG10" s="446"/>
      <c r="BH10" s="446"/>
      <c r="BI10" s="446"/>
      <c r="BJ10" s="446"/>
      <c r="BK10" s="446"/>
      <c r="BL10" s="446"/>
      <c r="BM10" s="447"/>
      <c r="BN10" s="465">
        <v>446453</v>
      </c>
      <c r="BO10" s="466"/>
      <c r="BP10" s="466"/>
      <c r="BQ10" s="466"/>
      <c r="BR10" s="466"/>
      <c r="BS10" s="466"/>
      <c r="BT10" s="466"/>
      <c r="BU10" s="467"/>
      <c r="BV10" s="465">
        <v>505542</v>
      </c>
      <c r="BW10" s="466"/>
      <c r="BX10" s="466"/>
      <c r="BY10" s="466"/>
      <c r="BZ10" s="466"/>
      <c r="CA10" s="466"/>
      <c r="CB10" s="466"/>
      <c r="CC10" s="467"/>
      <c r="CD10" s="187" t="s">
        <v>122</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x14ac:dyDescent="0.2">
      <c r="A11" s="183"/>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2"/>
      <c r="DK11" s="182"/>
      <c r="DL11" s="182"/>
      <c r="DM11" s="182"/>
      <c r="DN11" s="182"/>
      <c r="DO11" s="182"/>
    </row>
    <row r="12" spans="1:119" ht="18.75" customHeight="1" x14ac:dyDescent="0.15">
      <c r="A12" s="183"/>
      <c r="B12" s="581" t="s">
        <v>130</v>
      </c>
      <c r="C12" s="582"/>
      <c r="D12" s="582"/>
      <c r="E12" s="582"/>
      <c r="F12" s="582"/>
      <c r="G12" s="582"/>
      <c r="H12" s="582"/>
      <c r="I12" s="582"/>
      <c r="J12" s="582"/>
      <c r="K12" s="583"/>
      <c r="L12" s="590" t="s">
        <v>131</v>
      </c>
      <c r="M12" s="591"/>
      <c r="N12" s="591"/>
      <c r="O12" s="591"/>
      <c r="P12" s="591"/>
      <c r="Q12" s="592"/>
      <c r="R12" s="593">
        <v>24223</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52639</v>
      </c>
      <c r="BO12" s="466"/>
      <c r="BP12" s="466"/>
      <c r="BQ12" s="466"/>
      <c r="BR12" s="466"/>
      <c r="BS12" s="466"/>
      <c r="BT12" s="466"/>
      <c r="BU12" s="467"/>
      <c r="BV12" s="465">
        <v>102877</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138</v>
      </c>
      <c r="DC12" s="579"/>
      <c r="DD12" s="579"/>
      <c r="DE12" s="579"/>
      <c r="DF12" s="579"/>
      <c r="DG12" s="579"/>
      <c r="DH12" s="579"/>
      <c r="DI12" s="580"/>
      <c r="DJ12" s="182"/>
      <c r="DK12" s="182"/>
      <c r="DL12" s="182"/>
      <c r="DM12" s="182"/>
      <c r="DN12" s="182"/>
      <c r="DO12" s="182"/>
    </row>
    <row r="13" spans="1:119" ht="18.75" customHeight="1" x14ac:dyDescent="0.15">
      <c r="A13" s="183"/>
      <c r="B13" s="584"/>
      <c r="C13" s="585"/>
      <c r="D13" s="585"/>
      <c r="E13" s="585"/>
      <c r="F13" s="585"/>
      <c r="G13" s="585"/>
      <c r="H13" s="585"/>
      <c r="I13" s="585"/>
      <c r="J13" s="585"/>
      <c r="K13" s="586"/>
      <c r="L13" s="193"/>
      <c r="M13" s="565" t="s">
        <v>139</v>
      </c>
      <c r="N13" s="566"/>
      <c r="O13" s="566"/>
      <c r="P13" s="566"/>
      <c r="Q13" s="567"/>
      <c r="R13" s="568">
        <v>24005</v>
      </c>
      <c r="S13" s="569"/>
      <c r="T13" s="569"/>
      <c r="U13" s="569"/>
      <c r="V13" s="570"/>
      <c r="W13" s="556" t="s">
        <v>140</v>
      </c>
      <c r="X13" s="478"/>
      <c r="Y13" s="478"/>
      <c r="Z13" s="478"/>
      <c r="AA13" s="478"/>
      <c r="AB13" s="479"/>
      <c r="AC13" s="441">
        <v>47</v>
      </c>
      <c r="AD13" s="442"/>
      <c r="AE13" s="442"/>
      <c r="AF13" s="442"/>
      <c r="AG13" s="443"/>
      <c r="AH13" s="441">
        <v>47</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404267</v>
      </c>
      <c r="BO13" s="466"/>
      <c r="BP13" s="466"/>
      <c r="BQ13" s="466"/>
      <c r="BR13" s="466"/>
      <c r="BS13" s="466"/>
      <c r="BT13" s="466"/>
      <c r="BU13" s="467"/>
      <c r="BV13" s="465">
        <v>320403</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4</v>
      </c>
      <c r="CU13" s="436"/>
      <c r="CV13" s="436"/>
      <c r="CW13" s="436"/>
      <c r="CX13" s="436"/>
      <c r="CY13" s="436"/>
      <c r="CZ13" s="436"/>
      <c r="DA13" s="437"/>
      <c r="DB13" s="435">
        <v>4</v>
      </c>
      <c r="DC13" s="436"/>
      <c r="DD13" s="436"/>
      <c r="DE13" s="436"/>
      <c r="DF13" s="436"/>
      <c r="DG13" s="436"/>
      <c r="DH13" s="436"/>
      <c r="DI13" s="437"/>
      <c r="DJ13" s="182"/>
      <c r="DK13" s="182"/>
      <c r="DL13" s="182"/>
      <c r="DM13" s="182"/>
      <c r="DN13" s="182"/>
      <c r="DO13" s="182"/>
    </row>
    <row r="14" spans="1:119" ht="18.75" customHeight="1" thickBot="1" x14ac:dyDescent="0.2">
      <c r="A14" s="183"/>
      <c r="B14" s="584"/>
      <c r="C14" s="585"/>
      <c r="D14" s="585"/>
      <c r="E14" s="585"/>
      <c r="F14" s="585"/>
      <c r="G14" s="585"/>
      <c r="H14" s="585"/>
      <c r="I14" s="585"/>
      <c r="J14" s="585"/>
      <c r="K14" s="586"/>
      <c r="L14" s="558" t="s">
        <v>145</v>
      </c>
      <c r="M14" s="599"/>
      <c r="N14" s="599"/>
      <c r="O14" s="599"/>
      <c r="P14" s="599"/>
      <c r="Q14" s="600"/>
      <c r="R14" s="568">
        <v>24040</v>
      </c>
      <c r="S14" s="569"/>
      <c r="T14" s="569"/>
      <c r="U14" s="569"/>
      <c r="V14" s="570"/>
      <c r="W14" s="571"/>
      <c r="X14" s="481"/>
      <c r="Y14" s="481"/>
      <c r="Z14" s="481"/>
      <c r="AA14" s="481"/>
      <c r="AB14" s="482"/>
      <c r="AC14" s="561">
        <v>0.5</v>
      </c>
      <c r="AD14" s="562"/>
      <c r="AE14" s="562"/>
      <c r="AF14" s="562"/>
      <c r="AG14" s="563"/>
      <c r="AH14" s="561">
        <v>0.5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147</v>
      </c>
      <c r="CU14" s="573"/>
      <c r="CV14" s="573"/>
      <c r="CW14" s="573"/>
      <c r="CX14" s="573"/>
      <c r="CY14" s="573"/>
      <c r="CZ14" s="573"/>
      <c r="DA14" s="574"/>
      <c r="DB14" s="572" t="s">
        <v>129</v>
      </c>
      <c r="DC14" s="573"/>
      <c r="DD14" s="573"/>
      <c r="DE14" s="573"/>
      <c r="DF14" s="573"/>
      <c r="DG14" s="573"/>
      <c r="DH14" s="573"/>
      <c r="DI14" s="574"/>
      <c r="DJ14" s="182"/>
      <c r="DK14" s="182"/>
      <c r="DL14" s="182"/>
      <c r="DM14" s="182"/>
      <c r="DN14" s="182"/>
      <c r="DO14" s="182"/>
    </row>
    <row r="15" spans="1:119" ht="18.75" customHeight="1" x14ac:dyDescent="0.15">
      <c r="A15" s="183"/>
      <c r="B15" s="584"/>
      <c r="C15" s="585"/>
      <c r="D15" s="585"/>
      <c r="E15" s="585"/>
      <c r="F15" s="585"/>
      <c r="G15" s="585"/>
      <c r="H15" s="585"/>
      <c r="I15" s="585"/>
      <c r="J15" s="585"/>
      <c r="K15" s="586"/>
      <c r="L15" s="193"/>
      <c r="M15" s="565" t="s">
        <v>148</v>
      </c>
      <c r="N15" s="566"/>
      <c r="O15" s="566"/>
      <c r="P15" s="566"/>
      <c r="Q15" s="567"/>
      <c r="R15" s="568">
        <v>23817</v>
      </c>
      <c r="S15" s="569"/>
      <c r="T15" s="569"/>
      <c r="U15" s="569"/>
      <c r="V15" s="570"/>
      <c r="W15" s="556" t="s">
        <v>149</v>
      </c>
      <c r="X15" s="478"/>
      <c r="Y15" s="478"/>
      <c r="Z15" s="478"/>
      <c r="AA15" s="478"/>
      <c r="AB15" s="479"/>
      <c r="AC15" s="441">
        <v>2328</v>
      </c>
      <c r="AD15" s="442"/>
      <c r="AE15" s="442"/>
      <c r="AF15" s="442"/>
      <c r="AG15" s="443"/>
      <c r="AH15" s="441">
        <v>2199</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2676665</v>
      </c>
      <c r="BO15" s="461"/>
      <c r="BP15" s="461"/>
      <c r="BQ15" s="461"/>
      <c r="BR15" s="461"/>
      <c r="BS15" s="461"/>
      <c r="BT15" s="461"/>
      <c r="BU15" s="462"/>
      <c r="BV15" s="460">
        <v>2611134</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x14ac:dyDescent="0.15">
      <c r="A16" s="183"/>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23.1</v>
      </c>
      <c r="AD16" s="562"/>
      <c r="AE16" s="562"/>
      <c r="AF16" s="562"/>
      <c r="AG16" s="563"/>
      <c r="AH16" s="561">
        <v>23.6</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4089690</v>
      </c>
      <c r="BO16" s="466"/>
      <c r="BP16" s="466"/>
      <c r="BQ16" s="466"/>
      <c r="BR16" s="466"/>
      <c r="BS16" s="466"/>
      <c r="BT16" s="466"/>
      <c r="BU16" s="467"/>
      <c r="BV16" s="465">
        <v>4039521</v>
      </c>
      <c r="BW16" s="466"/>
      <c r="BX16" s="466"/>
      <c r="BY16" s="466"/>
      <c r="BZ16" s="466"/>
      <c r="CA16" s="466"/>
      <c r="CB16" s="466"/>
      <c r="CC16" s="467"/>
      <c r="CD16" s="197"/>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2"/>
      <c r="DK16" s="182"/>
      <c r="DL16" s="182"/>
      <c r="DM16" s="182"/>
      <c r="DN16" s="182"/>
      <c r="DO16" s="182"/>
    </row>
    <row r="17" spans="1:119" ht="18.75" customHeight="1" thickBot="1" x14ac:dyDescent="0.2">
      <c r="A17" s="183"/>
      <c r="B17" s="587"/>
      <c r="C17" s="588"/>
      <c r="D17" s="588"/>
      <c r="E17" s="588"/>
      <c r="F17" s="588"/>
      <c r="G17" s="588"/>
      <c r="H17" s="588"/>
      <c r="I17" s="588"/>
      <c r="J17" s="588"/>
      <c r="K17" s="589"/>
      <c r="L17" s="198"/>
      <c r="M17" s="550" t="s">
        <v>155</v>
      </c>
      <c r="N17" s="551"/>
      <c r="O17" s="551"/>
      <c r="P17" s="551"/>
      <c r="Q17" s="552"/>
      <c r="R17" s="553" t="s">
        <v>153</v>
      </c>
      <c r="S17" s="554"/>
      <c r="T17" s="554"/>
      <c r="U17" s="554"/>
      <c r="V17" s="555"/>
      <c r="W17" s="556" t="s">
        <v>156</v>
      </c>
      <c r="X17" s="478"/>
      <c r="Y17" s="478"/>
      <c r="Z17" s="478"/>
      <c r="AA17" s="478"/>
      <c r="AB17" s="479"/>
      <c r="AC17" s="441">
        <v>7711</v>
      </c>
      <c r="AD17" s="442"/>
      <c r="AE17" s="442"/>
      <c r="AF17" s="442"/>
      <c r="AG17" s="443"/>
      <c r="AH17" s="441">
        <v>7055</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3434889</v>
      </c>
      <c r="BO17" s="466"/>
      <c r="BP17" s="466"/>
      <c r="BQ17" s="466"/>
      <c r="BR17" s="466"/>
      <c r="BS17" s="466"/>
      <c r="BT17" s="466"/>
      <c r="BU17" s="467"/>
      <c r="BV17" s="465">
        <v>3343506</v>
      </c>
      <c r="BW17" s="466"/>
      <c r="BX17" s="466"/>
      <c r="BY17" s="466"/>
      <c r="BZ17" s="466"/>
      <c r="CA17" s="466"/>
      <c r="CB17" s="466"/>
      <c r="CC17" s="467"/>
      <c r="CD17" s="197"/>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2"/>
      <c r="DK17" s="182"/>
      <c r="DL17" s="182"/>
      <c r="DM17" s="182"/>
      <c r="DN17" s="182"/>
      <c r="DO17" s="182"/>
    </row>
    <row r="18" spans="1:119" ht="18.75" customHeight="1" thickBot="1" x14ac:dyDescent="0.2">
      <c r="A18" s="183"/>
      <c r="B18" s="527" t="s">
        <v>158</v>
      </c>
      <c r="C18" s="528"/>
      <c r="D18" s="528"/>
      <c r="E18" s="529"/>
      <c r="F18" s="529"/>
      <c r="G18" s="529"/>
      <c r="H18" s="529"/>
      <c r="I18" s="529"/>
      <c r="J18" s="529"/>
      <c r="K18" s="529"/>
      <c r="L18" s="530">
        <v>7.01</v>
      </c>
      <c r="M18" s="530"/>
      <c r="N18" s="530"/>
      <c r="O18" s="530"/>
      <c r="P18" s="530"/>
      <c r="Q18" s="530"/>
      <c r="R18" s="531"/>
      <c r="S18" s="531"/>
      <c r="T18" s="531"/>
      <c r="U18" s="531"/>
      <c r="V18" s="532"/>
      <c r="W18" s="546"/>
      <c r="X18" s="547"/>
      <c r="Y18" s="547"/>
      <c r="Z18" s="547"/>
      <c r="AA18" s="547"/>
      <c r="AB18" s="557"/>
      <c r="AC18" s="429">
        <v>76.5</v>
      </c>
      <c r="AD18" s="430"/>
      <c r="AE18" s="430"/>
      <c r="AF18" s="430"/>
      <c r="AG18" s="533"/>
      <c r="AH18" s="429">
        <v>75.900000000000006</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5080889</v>
      </c>
      <c r="BO18" s="466"/>
      <c r="BP18" s="466"/>
      <c r="BQ18" s="466"/>
      <c r="BR18" s="466"/>
      <c r="BS18" s="466"/>
      <c r="BT18" s="466"/>
      <c r="BU18" s="467"/>
      <c r="BV18" s="465">
        <v>5053908</v>
      </c>
      <c r="BW18" s="466"/>
      <c r="BX18" s="466"/>
      <c r="BY18" s="466"/>
      <c r="BZ18" s="466"/>
      <c r="CA18" s="466"/>
      <c r="CB18" s="466"/>
      <c r="CC18" s="467"/>
      <c r="CD18" s="197"/>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2"/>
      <c r="DK18" s="182"/>
      <c r="DL18" s="182"/>
      <c r="DM18" s="182"/>
      <c r="DN18" s="182"/>
      <c r="DO18" s="182"/>
    </row>
    <row r="19" spans="1:119" ht="18.75" customHeight="1" thickBot="1" x14ac:dyDescent="0.2">
      <c r="A19" s="183"/>
      <c r="B19" s="527" t="s">
        <v>160</v>
      </c>
      <c r="C19" s="528"/>
      <c r="D19" s="528"/>
      <c r="E19" s="529"/>
      <c r="F19" s="529"/>
      <c r="G19" s="529"/>
      <c r="H19" s="529"/>
      <c r="I19" s="529"/>
      <c r="J19" s="529"/>
      <c r="K19" s="529"/>
      <c r="L19" s="535">
        <v>3285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6295402</v>
      </c>
      <c r="BO19" s="466"/>
      <c r="BP19" s="466"/>
      <c r="BQ19" s="466"/>
      <c r="BR19" s="466"/>
      <c r="BS19" s="466"/>
      <c r="BT19" s="466"/>
      <c r="BU19" s="467"/>
      <c r="BV19" s="465">
        <v>6243852</v>
      </c>
      <c r="BW19" s="466"/>
      <c r="BX19" s="466"/>
      <c r="BY19" s="466"/>
      <c r="BZ19" s="466"/>
      <c r="CA19" s="466"/>
      <c r="CB19" s="466"/>
      <c r="CC19" s="467"/>
      <c r="CD19" s="197"/>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2"/>
      <c r="DK19" s="182"/>
      <c r="DL19" s="182"/>
      <c r="DM19" s="182"/>
      <c r="DN19" s="182"/>
      <c r="DO19" s="182"/>
    </row>
    <row r="20" spans="1:119" ht="18.75" customHeight="1" thickBot="1" x14ac:dyDescent="0.2">
      <c r="A20" s="183"/>
      <c r="B20" s="527" t="s">
        <v>162</v>
      </c>
      <c r="C20" s="528"/>
      <c r="D20" s="528"/>
      <c r="E20" s="529"/>
      <c r="F20" s="529"/>
      <c r="G20" s="529"/>
      <c r="H20" s="529"/>
      <c r="I20" s="529"/>
      <c r="J20" s="529"/>
      <c r="K20" s="529"/>
      <c r="L20" s="535">
        <v>9347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197"/>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2"/>
      <c r="DK20" s="182"/>
      <c r="DL20" s="182"/>
      <c r="DM20" s="182"/>
      <c r="DN20" s="182"/>
      <c r="DO20" s="182"/>
    </row>
    <row r="21" spans="1:119" ht="18.75" customHeight="1" x14ac:dyDescent="0.15">
      <c r="A21" s="183"/>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197"/>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2"/>
      <c r="DK21" s="182"/>
      <c r="DL21" s="182"/>
      <c r="DM21" s="182"/>
      <c r="DN21" s="182"/>
      <c r="DO21" s="182"/>
    </row>
    <row r="22" spans="1:119" ht="18.75" customHeight="1" thickBot="1" x14ac:dyDescent="0.2">
      <c r="A22" s="183"/>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197"/>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2"/>
      <c r="DK22" s="182"/>
      <c r="DL22" s="182"/>
      <c r="DM22" s="182"/>
      <c r="DN22" s="182"/>
      <c r="DO22" s="182"/>
    </row>
    <row r="23" spans="1:119" ht="18.75" customHeight="1" x14ac:dyDescent="0.15">
      <c r="A23" s="183"/>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7372876</v>
      </c>
      <c r="BO23" s="466"/>
      <c r="BP23" s="466"/>
      <c r="BQ23" s="466"/>
      <c r="BR23" s="466"/>
      <c r="BS23" s="466"/>
      <c r="BT23" s="466"/>
      <c r="BU23" s="467"/>
      <c r="BV23" s="465">
        <v>6676985</v>
      </c>
      <c r="BW23" s="466"/>
      <c r="BX23" s="466"/>
      <c r="BY23" s="466"/>
      <c r="BZ23" s="466"/>
      <c r="CA23" s="466"/>
      <c r="CB23" s="466"/>
      <c r="CC23" s="467"/>
      <c r="CD23" s="197"/>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2"/>
      <c r="DK23" s="182"/>
      <c r="DL23" s="182"/>
      <c r="DM23" s="182"/>
      <c r="DN23" s="182"/>
      <c r="DO23" s="182"/>
    </row>
    <row r="24" spans="1:119" ht="18.75" customHeight="1" thickBot="1" x14ac:dyDescent="0.2">
      <c r="A24" s="183"/>
      <c r="B24" s="497"/>
      <c r="C24" s="498"/>
      <c r="D24" s="499"/>
      <c r="E24" s="438" t="s">
        <v>171</v>
      </c>
      <c r="F24" s="439"/>
      <c r="G24" s="439"/>
      <c r="H24" s="439"/>
      <c r="I24" s="439"/>
      <c r="J24" s="439"/>
      <c r="K24" s="440"/>
      <c r="L24" s="441">
        <v>1</v>
      </c>
      <c r="M24" s="442"/>
      <c r="N24" s="442"/>
      <c r="O24" s="442"/>
      <c r="P24" s="443"/>
      <c r="Q24" s="441">
        <v>8200</v>
      </c>
      <c r="R24" s="442"/>
      <c r="S24" s="442"/>
      <c r="T24" s="442"/>
      <c r="U24" s="442"/>
      <c r="V24" s="443"/>
      <c r="W24" s="507"/>
      <c r="X24" s="498"/>
      <c r="Y24" s="499"/>
      <c r="Z24" s="438" t="s">
        <v>172</v>
      </c>
      <c r="AA24" s="439"/>
      <c r="AB24" s="439"/>
      <c r="AC24" s="439"/>
      <c r="AD24" s="439"/>
      <c r="AE24" s="439"/>
      <c r="AF24" s="439"/>
      <c r="AG24" s="440"/>
      <c r="AH24" s="441">
        <v>138</v>
      </c>
      <c r="AI24" s="442"/>
      <c r="AJ24" s="442"/>
      <c r="AK24" s="442"/>
      <c r="AL24" s="443"/>
      <c r="AM24" s="441">
        <v>406962</v>
      </c>
      <c r="AN24" s="442"/>
      <c r="AO24" s="442"/>
      <c r="AP24" s="442"/>
      <c r="AQ24" s="442"/>
      <c r="AR24" s="443"/>
      <c r="AS24" s="441">
        <v>2949</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6182008</v>
      </c>
      <c r="BO24" s="466"/>
      <c r="BP24" s="466"/>
      <c r="BQ24" s="466"/>
      <c r="BR24" s="466"/>
      <c r="BS24" s="466"/>
      <c r="BT24" s="466"/>
      <c r="BU24" s="467"/>
      <c r="BV24" s="465">
        <v>5304554</v>
      </c>
      <c r="BW24" s="466"/>
      <c r="BX24" s="466"/>
      <c r="BY24" s="466"/>
      <c r="BZ24" s="466"/>
      <c r="CA24" s="466"/>
      <c r="CB24" s="466"/>
      <c r="CC24" s="467"/>
      <c r="CD24" s="197"/>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2"/>
      <c r="DK24" s="182"/>
      <c r="DL24" s="182"/>
      <c r="DM24" s="182"/>
      <c r="DN24" s="182"/>
      <c r="DO24" s="182"/>
    </row>
    <row r="25" spans="1:119" s="182" customFormat="1" ht="18.75" customHeight="1" x14ac:dyDescent="0.15">
      <c r="A25" s="183"/>
      <c r="B25" s="497"/>
      <c r="C25" s="498"/>
      <c r="D25" s="499"/>
      <c r="E25" s="438" t="s">
        <v>174</v>
      </c>
      <c r="F25" s="439"/>
      <c r="G25" s="439"/>
      <c r="H25" s="439"/>
      <c r="I25" s="439"/>
      <c r="J25" s="439"/>
      <c r="K25" s="440"/>
      <c r="L25" s="441">
        <v>1</v>
      </c>
      <c r="M25" s="442"/>
      <c r="N25" s="442"/>
      <c r="O25" s="442"/>
      <c r="P25" s="443"/>
      <c r="Q25" s="441">
        <v>6900</v>
      </c>
      <c r="R25" s="442"/>
      <c r="S25" s="442"/>
      <c r="T25" s="442"/>
      <c r="U25" s="442"/>
      <c r="V25" s="443"/>
      <c r="W25" s="507"/>
      <c r="X25" s="498"/>
      <c r="Y25" s="499"/>
      <c r="Z25" s="438" t="s">
        <v>175</v>
      </c>
      <c r="AA25" s="439"/>
      <c r="AB25" s="439"/>
      <c r="AC25" s="439"/>
      <c r="AD25" s="439"/>
      <c r="AE25" s="439"/>
      <c r="AF25" s="439"/>
      <c r="AG25" s="440"/>
      <c r="AH25" s="441" t="s">
        <v>147</v>
      </c>
      <c r="AI25" s="442"/>
      <c r="AJ25" s="442"/>
      <c r="AK25" s="442"/>
      <c r="AL25" s="443"/>
      <c r="AM25" s="441" t="s">
        <v>147</v>
      </c>
      <c r="AN25" s="442"/>
      <c r="AO25" s="442"/>
      <c r="AP25" s="442"/>
      <c r="AQ25" s="442"/>
      <c r="AR25" s="443"/>
      <c r="AS25" s="441" t="s">
        <v>129</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14000</v>
      </c>
      <c r="BO25" s="461"/>
      <c r="BP25" s="461"/>
      <c r="BQ25" s="461"/>
      <c r="BR25" s="461"/>
      <c r="BS25" s="461"/>
      <c r="BT25" s="461"/>
      <c r="BU25" s="462"/>
      <c r="BV25" s="460" t="s">
        <v>138</v>
      </c>
      <c r="BW25" s="461"/>
      <c r="BX25" s="461"/>
      <c r="BY25" s="461"/>
      <c r="BZ25" s="461"/>
      <c r="CA25" s="461"/>
      <c r="CB25" s="461"/>
      <c r="CC25" s="462"/>
      <c r="CD25" s="197"/>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2" customFormat="1" ht="18.75" customHeight="1" x14ac:dyDescent="0.15">
      <c r="A26" s="183"/>
      <c r="B26" s="497"/>
      <c r="C26" s="498"/>
      <c r="D26" s="499"/>
      <c r="E26" s="438" t="s">
        <v>177</v>
      </c>
      <c r="F26" s="439"/>
      <c r="G26" s="439"/>
      <c r="H26" s="439"/>
      <c r="I26" s="439"/>
      <c r="J26" s="439"/>
      <c r="K26" s="440"/>
      <c r="L26" s="441">
        <v>1</v>
      </c>
      <c r="M26" s="442"/>
      <c r="N26" s="442"/>
      <c r="O26" s="442"/>
      <c r="P26" s="443"/>
      <c r="Q26" s="441">
        <v>6000</v>
      </c>
      <c r="R26" s="442"/>
      <c r="S26" s="442"/>
      <c r="T26" s="442"/>
      <c r="U26" s="442"/>
      <c r="V26" s="443"/>
      <c r="W26" s="507"/>
      <c r="X26" s="498"/>
      <c r="Y26" s="499"/>
      <c r="Z26" s="438" t="s">
        <v>178</v>
      </c>
      <c r="AA26" s="520"/>
      <c r="AB26" s="520"/>
      <c r="AC26" s="520"/>
      <c r="AD26" s="520"/>
      <c r="AE26" s="520"/>
      <c r="AF26" s="520"/>
      <c r="AG26" s="521"/>
      <c r="AH26" s="441">
        <v>6</v>
      </c>
      <c r="AI26" s="442"/>
      <c r="AJ26" s="442"/>
      <c r="AK26" s="442"/>
      <c r="AL26" s="443"/>
      <c r="AM26" s="441">
        <v>14340</v>
      </c>
      <c r="AN26" s="442"/>
      <c r="AO26" s="442"/>
      <c r="AP26" s="442"/>
      <c r="AQ26" s="442"/>
      <c r="AR26" s="443"/>
      <c r="AS26" s="441">
        <v>2390</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147</v>
      </c>
      <c r="BO26" s="466"/>
      <c r="BP26" s="466"/>
      <c r="BQ26" s="466"/>
      <c r="BR26" s="466"/>
      <c r="BS26" s="466"/>
      <c r="BT26" s="466"/>
      <c r="BU26" s="467"/>
      <c r="BV26" s="465" t="s">
        <v>129</v>
      </c>
      <c r="BW26" s="466"/>
      <c r="BX26" s="466"/>
      <c r="BY26" s="466"/>
      <c r="BZ26" s="466"/>
      <c r="CA26" s="466"/>
      <c r="CB26" s="466"/>
      <c r="CC26" s="467"/>
      <c r="CD26" s="197"/>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3"/>
      <c r="B27" s="497"/>
      <c r="C27" s="498"/>
      <c r="D27" s="499"/>
      <c r="E27" s="438" t="s">
        <v>180</v>
      </c>
      <c r="F27" s="439"/>
      <c r="G27" s="439"/>
      <c r="H27" s="439"/>
      <c r="I27" s="439"/>
      <c r="J27" s="439"/>
      <c r="K27" s="440"/>
      <c r="L27" s="441">
        <v>1</v>
      </c>
      <c r="M27" s="442"/>
      <c r="N27" s="442"/>
      <c r="O27" s="442"/>
      <c r="P27" s="443"/>
      <c r="Q27" s="441">
        <v>3500</v>
      </c>
      <c r="R27" s="442"/>
      <c r="S27" s="442"/>
      <c r="T27" s="442"/>
      <c r="U27" s="442"/>
      <c r="V27" s="443"/>
      <c r="W27" s="507"/>
      <c r="X27" s="498"/>
      <c r="Y27" s="499"/>
      <c r="Z27" s="438" t="s">
        <v>181</v>
      </c>
      <c r="AA27" s="439"/>
      <c r="AB27" s="439"/>
      <c r="AC27" s="439"/>
      <c r="AD27" s="439"/>
      <c r="AE27" s="439"/>
      <c r="AF27" s="439"/>
      <c r="AG27" s="440"/>
      <c r="AH27" s="441">
        <v>14</v>
      </c>
      <c r="AI27" s="442"/>
      <c r="AJ27" s="442"/>
      <c r="AK27" s="442"/>
      <c r="AL27" s="443"/>
      <c r="AM27" s="441">
        <v>38808</v>
      </c>
      <c r="AN27" s="442"/>
      <c r="AO27" s="442"/>
      <c r="AP27" s="442"/>
      <c r="AQ27" s="442"/>
      <c r="AR27" s="443"/>
      <c r="AS27" s="441">
        <v>2772</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338001</v>
      </c>
      <c r="BO27" s="469"/>
      <c r="BP27" s="469"/>
      <c r="BQ27" s="469"/>
      <c r="BR27" s="469"/>
      <c r="BS27" s="469"/>
      <c r="BT27" s="469"/>
      <c r="BU27" s="470"/>
      <c r="BV27" s="468">
        <v>337314</v>
      </c>
      <c r="BW27" s="469"/>
      <c r="BX27" s="469"/>
      <c r="BY27" s="469"/>
      <c r="BZ27" s="469"/>
      <c r="CA27" s="469"/>
      <c r="CB27" s="469"/>
      <c r="CC27" s="470"/>
      <c r="CD27" s="199"/>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2"/>
      <c r="DK27" s="182"/>
      <c r="DL27" s="182"/>
      <c r="DM27" s="182"/>
      <c r="DN27" s="182"/>
      <c r="DO27" s="182"/>
    </row>
    <row r="28" spans="1:119" ht="18.75" customHeight="1" x14ac:dyDescent="0.15">
      <c r="A28" s="183"/>
      <c r="B28" s="497"/>
      <c r="C28" s="498"/>
      <c r="D28" s="499"/>
      <c r="E28" s="438" t="s">
        <v>183</v>
      </c>
      <c r="F28" s="439"/>
      <c r="G28" s="439"/>
      <c r="H28" s="439"/>
      <c r="I28" s="439"/>
      <c r="J28" s="439"/>
      <c r="K28" s="440"/>
      <c r="L28" s="441">
        <v>1</v>
      </c>
      <c r="M28" s="442"/>
      <c r="N28" s="442"/>
      <c r="O28" s="442"/>
      <c r="P28" s="443"/>
      <c r="Q28" s="441">
        <v>3000</v>
      </c>
      <c r="R28" s="442"/>
      <c r="S28" s="442"/>
      <c r="T28" s="442"/>
      <c r="U28" s="442"/>
      <c r="V28" s="443"/>
      <c r="W28" s="507"/>
      <c r="X28" s="498"/>
      <c r="Y28" s="499"/>
      <c r="Z28" s="438" t="s">
        <v>184</v>
      </c>
      <c r="AA28" s="439"/>
      <c r="AB28" s="439"/>
      <c r="AC28" s="439"/>
      <c r="AD28" s="439"/>
      <c r="AE28" s="439"/>
      <c r="AF28" s="439"/>
      <c r="AG28" s="440"/>
      <c r="AH28" s="441">
        <v>2</v>
      </c>
      <c r="AI28" s="442"/>
      <c r="AJ28" s="442"/>
      <c r="AK28" s="442"/>
      <c r="AL28" s="443"/>
      <c r="AM28" s="441" t="s">
        <v>185</v>
      </c>
      <c r="AN28" s="442"/>
      <c r="AO28" s="442"/>
      <c r="AP28" s="442"/>
      <c r="AQ28" s="442"/>
      <c r="AR28" s="443"/>
      <c r="AS28" s="441" t="s">
        <v>186</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3620155</v>
      </c>
      <c r="BO28" s="461"/>
      <c r="BP28" s="461"/>
      <c r="BQ28" s="461"/>
      <c r="BR28" s="461"/>
      <c r="BS28" s="461"/>
      <c r="BT28" s="461"/>
      <c r="BU28" s="462"/>
      <c r="BV28" s="460">
        <v>3226341</v>
      </c>
      <c r="BW28" s="461"/>
      <c r="BX28" s="461"/>
      <c r="BY28" s="461"/>
      <c r="BZ28" s="461"/>
      <c r="CA28" s="461"/>
      <c r="CB28" s="461"/>
      <c r="CC28" s="462"/>
      <c r="CD28" s="197"/>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2"/>
      <c r="DK28" s="182"/>
      <c r="DL28" s="182"/>
      <c r="DM28" s="182"/>
      <c r="DN28" s="182"/>
      <c r="DO28" s="182"/>
    </row>
    <row r="29" spans="1:119" ht="18.75" customHeight="1" x14ac:dyDescent="0.15">
      <c r="A29" s="183"/>
      <c r="B29" s="497"/>
      <c r="C29" s="498"/>
      <c r="D29" s="499"/>
      <c r="E29" s="438" t="s">
        <v>188</v>
      </c>
      <c r="F29" s="439"/>
      <c r="G29" s="439"/>
      <c r="H29" s="439"/>
      <c r="I29" s="439"/>
      <c r="J29" s="439"/>
      <c r="K29" s="440"/>
      <c r="L29" s="441">
        <v>10</v>
      </c>
      <c r="M29" s="442"/>
      <c r="N29" s="442"/>
      <c r="O29" s="442"/>
      <c r="P29" s="443"/>
      <c r="Q29" s="441">
        <v>2700</v>
      </c>
      <c r="R29" s="442"/>
      <c r="S29" s="442"/>
      <c r="T29" s="442"/>
      <c r="U29" s="442"/>
      <c r="V29" s="443"/>
      <c r="W29" s="508"/>
      <c r="X29" s="509"/>
      <c r="Y29" s="510"/>
      <c r="Z29" s="438" t="s">
        <v>189</v>
      </c>
      <c r="AA29" s="439"/>
      <c r="AB29" s="439"/>
      <c r="AC29" s="439"/>
      <c r="AD29" s="439"/>
      <c r="AE29" s="439"/>
      <c r="AF29" s="439"/>
      <c r="AG29" s="440"/>
      <c r="AH29" s="441">
        <v>154</v>
      </c>
      <c r="AI29" s="442"/>
      <c r="AJ29" s="442"/>
      <c r="AK29" s="442"/>
      <c r="AL29" s="443"/>
      <c r="AM29" s="441">
        <v>450190</v>
      </c>
      <c r="AN29" s="442"/>
      <c r="AO29" s="442"/>
      <c r="AP29" s="442"/>
      <c r="AQ29" s="442"/>
      <c r="AR29" s="443"/>
      <c r="AS29" s="441">
        <v>2923</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1390551</v>
      </c>
      <c r="BO29" s="466"/>
      <c r="BP29" s="466"/>
      <c r="BQ29" s="466"/>
      <c r="BR29" s="466"/>
      <c r="BS29" s="466"/>
      <c r="BT29" s="466"/>
      <c r="BU29" s="467"/>
      <c r="BV29" s="465">
        <v>1387724</v>
      </c>
      <c r="BW29" s="466"/>
      <c r="BX29" s="466"/>
      <c r="BY29" s="466"/>
      <c r="BZ29" s="466"/>
      <c r="CA29" s="466"/>
      <c r="CB29" s="466"/>
      <c r="CC29" s="467"/>
      <c r="CD29" s="199"/>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2"/>
      <c r="DK29" s="182"/>
      <c r="DL29" s="182"/>
      <c r="DM29" s="182"/>
      <c r="DN29" s="182"/>
      <c r="DO29" s="182"/>
    </row>
    <row r="30" spans="1:119" ht="18.75" customHeight="1" thickBot="1" x14ac:dyDescent="0.2">
      <c r="A30" s="183"/>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96.7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1994956</v>
      </c>
      <c r="BO30" s="469"/>
      <c r="BP30" s="469"/>
      <c r="BQ30" s="469"/>
      <c r="BR30" s="469"/>
      <c r="BS30" s="469"/>
      <c r="BT30" s="469"/>
      <c r="BU30" s="470"/>
      <c r="BV30" s="468">
        <v>2059484</v>
      </c>
      <c r="BW30" s="469"/>
      <c r="BX30" s="469"/>
      <c r="BY30" s="469"/>
      <c r="BZ30" s="469"/>
      <c r="CA30" s="469"/>
      <c r="CB30" s="469"/>
      <c r="CC30" s="470"/>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x14ac:dyDescent="0.15">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x14ac:dyDescent="0.15">
      <c r="A32" s="183"/>
      <c r="B32" s="209"/>
      <c r="C32" s="210" t="s">
        <v>192</v>
      </c>
      <c r="D32" s="210"/>
      <c r="E32" s="210"/>
      <c r="F32" s="207"/>
      <c r="G32" s="207"/>
      <c r="H32" s="207"/>
      <c r="I32" s="207"/>
      <c r="J32" s="207"/>
      <c r="K32" s="207"/>
      <c r="L32" s="207"/>
      <c r="M32" s="207"/>
      <c r="N32" s="207"/>
      <c r="O32" s="207"/>
      <c r="P32" s="207"/>
      <c r="Q32" s="207"/>
      <c r="R32" s="207"/>
      <c r="S32" s="207"/>
      <c r="T32" s="207"/>
      <c r="U32" s="207" t="s">
        <v>193</v>
      </c>
      <c r="V32" s="207"/>
      <c r="W32" s="207"/>
      <c r="X32" s="207"/>
      <c r="Y32" s="207"/>
      <c r="Z32" s="207"/>
      <c r="AA32" s="207"/>
      <c r="AB32" s="207"/>
      <c r="AC32" s="207"/>
      <c r="AD32" s="207"/>
      <c r="AE32" s="207"/>
      <c r="AF32" s="207"/>
      <c r="AG32" s="207"/>
      <c r="AH32" s="207"/>
      <c r="AI32" s="207"/>
      <c r="AJ32" s="207"/>
      <c r="AK32" s="207"/>
      <c r="AL32" s="207"/>
      <c r="AM32" s="211" t="s">
        <v>194</v>
      </c>
      <c r="AN32" s="207"/>
      <c r="AO32" s="207"/>
      <c r="AP32" s="207"/>
      <c r="AQ32" s="207"/>
      <c r="AR32" s="207"/>
      <c r="AS32" s="211"/>
      <c r="AT32" s="211"/>
      <c r="AU32" s="211"/>
      <c r="AV32" s="211"/>
      <c r="AW32" s="211"/>
      <c r="AX32" s="211"/>
      <c r="AY32" s="211"/>
      <c r="AZ32" s="211"/>
      <c r="BA32" s="211"/>
      <c r="BB32" s="207"/>
      <c r="BC32" s="211"/>
      <c r="BD32" s="207"/>
      <c r="BE32" s="211" t="s">
        <v>195</v>
      </c>
      <c r="BF32" s="207"/>
      <c r="BG32" s="207"/>
      <c r="BH32" s="207"/>
      <c r="BI32" s="207"/>
      <c r="BJ32" s="211"/>
      <c r="BK32" s="211"/>
      <c r="BL32" s="211"/>
      <c r="BM32" s="211"/>
      <c r="BN32" s="211"/>
      <c r="BO32" s="211"/>
      <c r="BP32" s="211"/>
      <c r="BQ32" s="211"/>
      <c r="BR32" s="207"/>
      <c r="BS32" s="207"/>
      <c r="BT32" s="207"/>
      <c r="BU32" s="207"/>
      <c r="BV32" s="207"/>
      <c r="BW32" s="207" t="s">
        <v>196</v>
      </c>
      <c r="BX32" s="207"/>
      <c r="BY32" s="207"/>
      <c r="BZ32" s="207"/>
      <c r="CA32" s="207"/>
      <c r="CB32" s="211"/>
      <c r="CC32" s="211"/>
      <c r="CD32" s="211"/>
      <c r="CE32" s="211"/>
      <c r="CF32" s="211"/>
      <c r="CG32" s="211"/>
      <c r="CH32" s="211"/>
      <c r="CI32" s="211"/>
      <c r="CJ32" s="211"/>
      <c r="CK32" s="211"/>
      <c r="CL32" s="211"/>
      <c r="CM32" s="211"/>
      <c r="CN32" s="211"/>
      <c r="CO32" s="211" t="s">
        <v>197</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x14ac:dyDescent="0.15">
      <c r="A33" s="183"/>
      <c r="B33" s="209"/>
      <c r="C33" s="428" t="s">
        <v>198</v>
      </c>
      <c r="D33" s="428"/>
      <c r="E33" s="427" t="s">
        <v>199</v>
      </c>
      <c r="F33" s="427"/>
      <c r="G33" s="427"/>
      <c r="H33" s="427"/>
      <c r="I33" s="427"/>
      <c r="J33" s="427"/>
      <c r="K33" s="427"/>
      <c r="L33" s="427"/>
      <c r="M33" s="427"/>
      <c r="N33" s="427"/>
      <c r="O33" s="427"/>
      <c r="P33" s="427"/>
      <c r="Q33" s="427"/>
      <c r="R33" s="427"/>
      <c r="S33" s="427"/>
      <c r="T33" s="212"/>
      <c r="U33" s="428" t="s">
        <v>198</v>
      </c>
      <c r="V33" s="428"/>
      <c r="W33" s="427" t="s">
        <v>200</v>
      </c>
      <c r="X33" s="427"/>
      <c r="Y33" s="427"/>
      <c r="Z33" s="427"/>
      <c r="AA33" s="427"/>
      <c r="AB33" s="427"/>
      <c r="AC33" s="427"/>
      <c r="AD33" s="427"/>
      <c r="AE33" s="427"/>
      <c r="AF33" s="427"/>
      <c r="AG33" s="427"/>
      <c r="AH33" s="427"/>
      <c r="AI33" s="427"/>
      <c r="AJ33" s="427"/>
      <c r="AK33" s="427"/>
      <c r="AL33" s="212"/>
      <c r="AM33" s="428" t="s">
        <v>201</v>
      </c>
      <c r="AN33" s="428"/>
      <c r="AO33" s="427" t="s">
        <v>202</v>
      </c>
      <c r="AP33" s="427"/>
      <c r="AQ33" s="427"/>
      <c r="AR33" s="427"/>
      <c r="AS33" s="427"/>
      <c r="AT33" s="427"/>
      <c r="AU33" s="427"/>
      <c r="AV33" s="427"/>
      <c r="AW33" s="427"/>
      <c r="AX33" s="427"/>
      <c r="AY33" s="427"/>
      <c r="AZ33" s="427"/>
      <c r="BA33" s="427"/>
      <c r="BB33" s="427"/>
      <c r="BC33" s="427"/>
      <c r="BD33" s="213"/>
      <c r="BE33" s="427" t="s">
        <v>203</v>
      </c>
      <c r="BF33" s="427"/>
      <c r="BG33" s="427" t="s">
        <v>204</v>
      </c>
      <c r="BH33" s="427"/>
      <c r="BI33" s="427"/>
      <c r="BJ33" s="427"/>
      <c r="BK33" s="427"/>
      <c r="BL33" s="427"/>
      <c r="BM33" s="427"/>
      <c r="BN33" s="427"/>
      <c r="BO33" s="427"/>
      <c r="BP33" s="427"/>
      <c r="BQ33" s="427"/>
      <c r="BR33" s="427"/>
      <c r="BS33" s="427"/>
      <c r="BT33" s="427"/>
      <c r="BU33" s="427"/>
      <c r="BV33" s="213"/>
      <c r="BW33" s="428" t="s">
        <v>203</v>
      </c>
      <c r="BX33" s="428"/>
      <c r="BY33" s="427" t="s">
        <v>205</v>
      </c>
      <c r="BZ33" s="427"/>
      <c r="CA33" s="427"/>
      <c r="CB33" s="427"/>
      <c r="CC33" s="427"/>
      <c r="CD33" s="427"/>
      <c r="CE33" s="427"/>
      <c r="CF33" s="427"/>
      <c r="CG33" s="427"/>
      <c r="CH33" s="427"/>
      <c r="CI33" s="427"/>
      <c r="CJ33" s="427"/>
      <c r="CK33" s="427"/>
      <c r="CL33" s="427"/>
      <c r="CM33" s="427"/>
      <c r="CN33" s="212"/>
      <c r="CO33" s="428" t="s">
        <v>198</v>
      </c>
      <c r="CP33" s="428"/>
      <c r="CQ33" s="427" t="s">
        <v>206</v>
      </c>
      <c r="CR33" s="427"/>
      <c r="CS33" s="427"/>
      <c r="CT33" s="427"/>
      <c r="CU33" s="427"/>
      <c r="CV33" s="427"/>
      <c r="CW33" s="427"/>
      <c r="CX33" s="427"/>
      <c r="CY33" s="427"/>
      <c r="CZ33" s="427"/>
      <c r="DA33" s="427"/>
      <c r="DB33" s="427"/>
      <c r="DC33" s="427"/>
      <c r="DD33" s="427"/>
      <c r="DE33" s="427"/>
      <c r="DF33" s="212"/>
      <c r="DG33" s="426" t="s">
        <v>207</v>
      </c>
      <c r="DH33" s="426"/>
      <c r="DI33" s="214"/>
      <c r="DJ33" s="182"/>
      <c r="DK33" s="182"/>
      <c r="DL33" s="182"/>
      <c r="DM33" s="182"/>
      <c r="DN33" s="182"/>
      <c r="DO33" s="182"/>
    </row>
    <row r="34" spans="1:119" ht="32.25" customHeight="1" x14ac:dyDescent="0.15">
      <c r="A34" s="183"/>
      <c r="B34" s="209"/>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0"/>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0"/>
      <c r="AM34" s="424">
        <f>IF(AO34="","",MAX(C34:D43,U34:V43)+1)</f>
        <v>7</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0"/>
      <c r="BE34" s="424">
        <f>IF(BG34="","",MAX(C34:D43,U34:V43,AM34:AN43)+1)</f>
        <v>8</v>
      </c>
      <c r="BF34" s="424"/>
      <c r="BG34" s="423" t="str">
        <f>IF('各会計、関係団体の財政状況及び健全化判断比率'!B34="","",'各会計、関係団体の財政状況及び健全化判断比率'!B34)</f>
        <v>下水道事業特別会計</v>
      </c>
      <c r="BH34" s="423"/>
      <c r="BI34" s="423"/>
      <c r="BJ34" s="423"/>
      <c r="BK34" s="423"/>
      <c r="BL34" s="423"/>
      <c r="BM34" s="423"/>
      <c r="BN34" s="423"/>
      <c r="BO34" s="423"/>
      <c r="BP34" s="423"/>
      <c r="BQ34" s="423"/>
      <c r="BR34" s="423"/>
      <c r="BS34" s="423"/>
      <c r="BT34" s="423"/>
      <c r="BU34" s="423"/>
      <c r="BV34" s="210"/>
      <c r="BW34" s="424">
        <f>IF(BY34="","",MAX(C34:D43,U34:V43,AM34:AN43,BE34:BF43)+1)</f>
        <v>9</v>
      </c>
      <c r="BX34" s="424"/>
      <c r="BY34" s="423" t="str">
        <f>IF('各会計、関係団体の財政状況及び健全化判断比率'!B68="","",'各会計、関係団体の財政状況及び健全化判断比率'!B68)</f>
        <v>老人福祉施設三室園組合</v>
      </c>
      <c r="BZ34" s="423"/>
      <c r="CA34" s="423"/>
      <c r="CB34" s="423"/>
      <c r="CC34" s="423"/>
      <c r="CD34" s="423"/>
      <c r="CE34" s="423"/>
      <c r="CF34" s="423"/>
      <c r="CG34" s="423"/>
      <c r="CH34" s="423"/>
      <c r="CI34" s="423"/>
      <c r="CJ34" s="423"/>
      <c r="CK34" s="423"/>
      <c r="CL34" s="423"/>
      <c r="CM34" s="423"/>
      <c r="CN34" s="210"/>
      <c r="CO34" s="424">
        <f>IF(CQ34="","",MAX(C34:D43,U34:V43,AM34:AN43,BE34:BF43,BW34:BX43)+1)</f>
        <v>18</v>
      </c>
      <c r="CP34" s="424"/>
      <c r="CQ34" s="423" t="str">
        <f>IF('各会計、関係団体の財政状況及び健全化判断比率'!BS7="","",'各会計、関係団体の財政状況及び健全化判断比率'!BS7)</f>
        <v>王寺都市開発株式会社</v>
      </c>
      <c r="CR34" s="423"/>
      <c r="CS34" s="423"/>
      <c r="CT34" s="423"/>
      <c r="CU34" s="423"/>
      <c r="CV34" s="423"/>
      <c r="CW34" s="423"/>
      <c r="CX34" s="423"/>
      <c r="CY34" s="423"/>
      <c r="CZ34" s="423"/>
      <c r="DA34" s="423"/>
      <c r="DB34" s="423"/>
      <c r="DC34" s="423"/>
      <c r="DD34" s="423"/>
      <c r="DE34" s="423"/>
      <c r="DF34" s="207"/>
      <c r="DG34" s="425" t="str">
        <f>IF('各会計、関係団体の財政状況及び健全化判断比率'!BR7="","",'各会計、関係団体の財政状況及び健全化判断比率'!BR7)</f>
        <v/>
      </c>
      <c r="DH34" s="425"/>
      <c r="DI34" s="214"/>
      <c r="DJ34" s="182"/>
      <c r="DK34" s="182"/>
      <c r="DL34" s="182"/>
      <c r="DM34" s="182"/>
      <c r="DN34" s="182"/>
      <c r="DO34" s="182"/>
    </row>
    <row r="35" spans="1:119" ht="32.25" customHeight="1" x14ac:dyDescent="0.15">
      <c r="A35" s="183"/>
      <c r="B35" s="209"/>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0"/>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0"/>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0"/>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0"/>
      <c r="BW35" s="424">
        <f t="shared" ref="BW35:BW43" si="2">IF(BY35="","",BW34+1)</f>
        <v>10</v>
      </c>
      <c r="BX35" s="424"/>
      <c r="BY35" s="423" t="str">
        <f>IF('各会計、関係団体の財政状況及び健全化判断比率'!B69="","",'各会計、関係団体の財政状況及び健全化判断比率'!B69)</f>
        <v>奈良県葛城地区清掃事務組合</v>
      </c>
      <c r="BZ35" s="423"/>
      <c r="CA35" s="423"/>
      <c r="CB35" s="423"/>
      <c r="CC35" s="423"/>
      <c r="CD35" s="423"/>
      <c r="CE35" s="423"/>
      <c r="CF35" s="423"/>
      <c r="CG35" s="423"/>
      <c r="CH35" s="423"/>
      <c r="CI35" s="423"/>
      <c r="CJ35" s="423"/>
      <c r="CK35" s="423"/>
      <c r="CL35" s="423"/>
      <c r="CM35" s="423"/>
      <c r="CN35" s="210"/>
      <c r="CO35" s="424">
        <f t="shared" ref="CO35:CO43" si="3">IF(CQ35="","",CO34+1)</f>
        <v>19</v>
      </c>
      <c r="CP35" s="424"/>
      <c r="CQ35" s="423" t="str">
        <f>IF('各会計、関係団体の財政状況及び健全化判断比率'!BS8="","",'各会計、関係団体の財政状況及び健全化判断比率'!BS8)</f>
        <v>王寺町土地開発公社</v>
      </c>
      <c r="CR35" s="423"/>
      <c r="CS35" s="423"/>
      <c r="CT35" s="423"/>
      <c r="CU35" s="423"/>
      <c r="CV35" s="423"/>
      <c r="CW35" s="423"/>
      <c r="CX35" s="423"/>
      <c r="CY35" s="423"/>
      <c r="CZ35" s="423"/>
      <c r="DA35" s="423"/>
      <c r="DB35" s="423"/>
      <c r="DC35" s="423"/>
      <c r="DD35" s="423"/>
      <c r="DE35" s="423"/>
      <c r="DF35" s="207"/>
      <c r="DG35" s="425" t="str">
        <f>IF('各会計、関係団体の財政状況及び健全化判断比率'!BR8="","",'各会計、関係団体の財政状況及び健全化判断比率'!BR8)</f>
        <v/>
      </c>
      <c r="DH35" s="425"/>
      <c r="DI35" s="214"/>
      <c r="DJ35" s="182"/>
      <c r="DK35" s="182"/>
      <c r="DL35" s="182"/>
      <c r="DM35" s="182"/>
      <c r="DN35" s="182"/>
      <c r="DO35" s="182"/>
    </row>
    <row r="36" spans="1:119" ht="32.25" customHeight="1" x14ac:dyDescent="0.15">
      <c r="A36" s="183"/>
      <c r="B36" s="209"/>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0"/>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0"/>
      <c r="AM36" s="424" t="str">
        <f t="shared" si="0"/>
        <v/>
      </c>
      <c r="AN36" s="424"/>
      <c r="AO36" s="423"/>
      <c r="AP36" s="423"/>
      <c r="AQ36" s="423"/>
      <c r="AR36" s="423"/>
      <c r="AS36" s="423"/>
      <c r="AT36" s="423"/>
      <c r="AU36" s="423"/>
      <c r="AV36" s="423"/>
      <c r="AW36" s="423"/>
      <c r="AX36" s="423"/>
      <c r="AY36" s="423"/>
      <c r="AZ36" s="423"/>
      <c r="BA36" s="423"/>
      <c r="BB36" s="423"/>
      <c r="BC36" s="423"/>
      <c r="BD36" s="210"/>
      <c r="BE36" s="424" t="str">
        <f t="shared" si="1"/>
        <v/>
      </c>
      <c r="BF36" s="424"/>
      <c r="BG36" s="423"/>
      <c r="BH36" s="423"/>
      <c r="BI36" s="423"/>
      <c r="BJ36" s="423"/>
      <c r="BK36" s="423"/>
      <c r="BL36" s="423"/>
      <c r="BM36" s="423"/>
      <c r="BN36" s="423"/>
      <c r="BO36" s="423"/>
      <c r="BP36" s="423"/>
      <c r="BQ36" s="423"/>
      <c r="BR36" s="423"/>
      <c r="BS36" s="423"/>
      <c r="BT36" s="423"/>
      <c r="BU36" s="423"/>
      <c r="BV36" s="210"/>
      <c r="BW36" s="424">
        <f t="shared" si="2"/>
        <v>11</v>
      </c>
      <c r="BX36" s="424"/>
      <c r="BY36" s="423" t="str">
        <f>IF('各会計、関係団体の財政状況及び健全化判断比率'!B70="","",'各会計、関係団体の財政状況及び健全化判断比率'!B70)</f>
        <v>奈良県市町村総合事務組合</v>
      </c>
      <c r="BZ36" s="423"/>
      <c r="CA36" s="423"/>
      <c r="CB36" s="423"/>
      <c r="CC36" s="423"/>
      <c r="CD36" s="423"/>
      <c r="CE36" s="423"/>
      <c r="CF36" s="423"/>
      <c r="CG36" s="423"/>
      <c r="CH36" s="423"/>
      <c r="CI36" s="423"/>
      <c r="CJ36" s="423"/>
      <c r="CK36" s="423"/>
      <c r="CL36" s="423"/>
      <c r="CM36" s="423"/>
      <c r="CN36" s="210"/>
      <c r="CO36" s="424">
        <f t="shared" si="3"/>
        <v>20</v>
      </c>
      <c r="CP36" s="424"/>
      <c r="CQ36" s="423" t="str">
        <f>IF('各会計、関係団体の財政状況及び健全化判断比率'!BS9="","",'各会計、関係団体の財政状況及び健全化判断比率'!BS9)</f>
        <v>王寺地域振興株式会社</v>
      </c>
      <c r="CR36" s="423"/>
      <c r="CS36" s="423"/>
      <c r="CT36" s="423"/>
      <c r="CU36" s="423"/>
      <c r="CV36" s="423"/>
      <c r="CW36" s="423"/>
      <c r="CX36" s="423"/>
      <c r="CY36" s="423"/>
      <c r="CZ36" s="423"/>
      <c r="DA36" s="423"/>
      <c r="DB36" s="423"/>
      <c r="DC36" s="423"/>
      <c r="DD36" s="423"/>
      <c r="DE36" s="423"/>
      <c r="DF36" s="207"/>
      <c r="DG36" s="425" t="str">
        <f>IF('各会計、関係団体の財政状況及び健全化判断比率'!BR9="","",'各会計、関係団体の財政状況及び健全化判断比率'!BR9)</f>
        <v/>
      </c>
      <c r="DH36" s="425"/>
      <c r="DI36" s="214"/>
      <c r="DJ36" s="182"/>
      <c r="DK36" s="182"/>
      <c r="DL36" s="182"/>
      <c r="DM36" s="182"/>
      <c r="DN36" s="182"/>
      <c r="DO36" s="182"/>
    </row>
    <row r="37" spans="1:119" ht="32.25" customHeight="1" x14ac:dyDescent="0.15">
      <c r="A37" s="183"/>
      <c r="B37" s="209"/>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0"/>
      <c r="U37" s="424">
        <f t="shared" si="4"/>
        <v>5</v>
      </c>
      <c r="V37" s="424"/>
      <c r="W37" s="423" t="str">
        <f>IF('各会計、関係団体の財政状況及び健全化判断比率'!B31="","",'各会計、関係団体の財政状況及び健全化判断比率'!B31)</f>
        <v>介護サービス事業特別会計</v>
      </c>
      <c r="X37" s="423"/>
      <c r="Y37" s="423"/>
      <c r="Z37" s="423"/>
      <c r="AA37" s="423"/>
      <c r="AB37" s="423"/>
      <c r="AC37" s="423"/>
      <c r="AD37" s="423"/>
      <c r="AE37" s="423"/>
      <c r="AF37" s="423"/>
      <c r="AG37" s="423"/>
      <c r="AH37" s="423"/>
      <c r="AI37" s="423"/>
      <c r="AJ37" s="423"/>
      <c r="AK37" s="423"/>
      <c r="AL37" s="210"/>
      <c r="AM37" s="424" t="str">
        <f t="shared" si="0"/>
        <v/>
      </c>
      <c r="AN37" s="424"/>
      <c r="AO37" s="423"/>
      <c r="AP37" s="423"/>
      <c r="AQ37" s="423"/>
      <c r="AR37" s="423"/>
      <c r="AS37" s="423"/>
      <c r="AT37" s="423"/>
      <c r="AU37" s="423"/>
      <c r="AV37" s="423"/>
      <c r="AW37" s="423"/>
      <c r="AX37" s="423"/>
      <c r="AY37" s="423"/>
      <c r="AZ37" s="423"/>
      <c r="BA37" s="423"/>
      <c r="BB37" s="423"/>
      <c r="BC37" s="423"/>
      <c r="BD37" s="210"/>
      <c r="BE37" s="424" t="str">
        <f t="shared" si="1"/>
        <v/>
      </c>
      <c r="BF37" s="424"/>
      <c r="BG37" s="423"/>
      <c r="BH37" s="423"/>
      <c r="BI37" s="423"/>
      <c r="BJ37" s="423"/>
      <c r="BK37" s="423"/>
      <c r="BL37" s="423"/>
      <c r="BM37" s="423"/>
      <c r="BN37" s="423"/>
      <c r="BO37" s="423"/>
      <c r="BP37" s="423"/>
      <c r="BQ37" s="423"/>
      <c r="BR37" s="423"/>
      <c r="BS37" s="423"/>
      <c r="BT37" s="423"/>
      <c r="BU37" s="423"/>
      <c r="BV37" s="210"/>
      <c r="BW37" s="424">
        <f t="shared" si="2"/>
        <v>12</v>
      </c>
      <c r="BX37" s="424"/>
      <c r="BY37" s="423" t="str">
        <f>IF('各会計、関係団体の財政状況及び健全化判断比率'!B71="","",'各会計、関係団体の財政状況及び健全化判断比率'!B71)</f>
        <v>香芝・王寺環境施設組合</v>
      </c>
      <c r="BZ37" s="423"/>
      <c r="CA37" s="423"/>
      <c r="CB37" s="423"/>
      <c r="CC37" s="423"/>
      <c r="CD37" s="423"/>
      <c r="CE37" s="423"/>
      <c r="CF37" s="423"/>
      <c r="CG37" s="423"/>
      <c r="CH37" s="423"/>
      <c r="CI37" s="423"/>
      <c r="CJ37" s="423"/>
      <c r="CK37" s="423"/>
      <c r="CL37" s="423"/>
      <c r="CM37" s="423"/>
      <c r="CN37" s="210"/>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07"/>
      <c r="DG37" s="425" t="str">
        <f>IF('各会計、関係団体の財政状況及び健全化判断比率'!BR10="","",'各会計、関係団体の財政状況及び健全化判断比率'!BR10)</f>
        <v/>
      </c>
      <c r="DH37" s="425"/>
      <c r="DI37" s="214"/>
      <c r="DJ37" s="182"/>
      <c r="DK37" s="182"/>
      <c r="DL37" s="182"/>
      <c r="DM37" s="182"/>
      <c r="DN37" s="182"/>
      <c r="DO37" s="182"/>
    </row>
    <row r="38" spans="1:119" ht="32.25" customHeight="1" x14ac:dyDescent="0.15">
      <c r="A38" s="183"/>
      <c r="B38" s="209"/>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0"/>
      <c r="U38" s="424">
        <f t="shared" si="4"/>
        <v>6</v>
      </c>
      <c r="V38" s="424"/>
      <c r="W38" s="423" t="str">
        <f>IF('各会計、関係団体の財政状況及び健全化判断比率'!B32="","",'各会計、関係団体の財政状況及び健全化判断比率'!B32)</f>
        <v>王寺駅南駐車場特別会計</v>
      </c>
      <c r="X38" s="423"/>
      <c r="Y38" s="423"/>
      <c r="Z38" s="423"/>
      <c r="AA38" s="423"/>
      <c r="AB38" s="423"/>
      <c r="AC38" s="423"/>
      <c r="AD38" s="423"/>
      <c r="AE38" s="423"/>
      <c r="AF38" s="423"/>
      <c r="AG38" s="423"/>
      <c r="AH38" s="423"/>
      <c r="AI38" s="423"/>
      <c r="AJ38" s="423"/>
      <c r="AK38" s="423"/>
      <c r="AL38" s="210"/>
      <c r="AM38" s="424" t="str">
        <f t="shared" si="0"/>
        <v/>
      </c>
      <c r="AN38" s="424"/>
      <c r="AO38" s="423"/>
      <c r="AP38" s="423"/>
      <c r="AQ38" s="423"/>
      <c r="AR38" s="423"/>
      <c r="AS38" s="423"/>
      <c r="AT38" s="423"/>
      <c r="AU38" s="423"/>
      <c r="AV38" s="423"/>
      <c r="AW38" s="423"/>
      <c r="AX38" s="423"/>
      <c r="AY38" s="423"/>
      <c r="AZ38" s="423"/>
      <c r="BA38" s="423"/>
      <c r="BB38" s="423"/>
      <c r="BC38" s="423"/>
      <c r="BD38" s="210"/>
      <c r="BE38" s="424" t="str">
        <f t="shared" si="1"/>
        <v/>
      </c>
      <c r="BF38" s="424"/>
      <c r="BG38" s="423"/>
      <c r="BH38" s="423"/>
      <c r="BI38" s="423"/>
      <c r="BJ38" s="423"/>
      <c r="BK38" s="423"/>
      <c r="BL38" s="423"/>
      <c r="BM38" s="423"/>
      <c r="BN38" s="423"/>
      <c r="BO38" s="423"/>
      <c r="BP38" s="423"/>
      <c r="BQ38" s="423"/>
      <c r="BR38" s="423"/>
      <c r="BS38" s="423"/>
      <c r="BT38" s="423"/>
      <c r="BU38" s="423"/>
      <c r="BV38" s="210"/>
      <c r="BW38" s="424">
        <f t="shared" si="2"/>
        <v>13</v>
      </c>
      <c r="BX38" s="424"/>
      <c r="BY38" s="423" t="str">
        <f>IF('各会計、関係団体の財政状況及び健全化判断比率'!B72="","",'各会計、関係団体の財政状況及び健全化判断比率'!B72)</f>
        <v>王寺周辺広域休日応急診療施設組合</v>
      </c>
      <c r="BZ38" s="423"/>
      <c r="CA38" s="423"/>
      <c r="CB38" s="423"/>
      <c r="CC38" s="423"/>
      <c r="CD38" s="423"/>
      <c r="CE38" s="423"/>
      <c r="CF38" s="423"/>
      <c r="CG38" s="423"/>
      <c r="CH38" s="423"/>
      <c r="CI38" s="423"/>
      <c r="CJ38" s="423"/>
      <c r="CK38" s="423"/>
      <c r="CL38" s="423"/>
      <c r="CM38" s="423"/>
      <c r="CN38" s="210"/>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07"/>
      <c r="DG38" s="425" t="str">
        <f>IF('各会計、関係団体の財政状況及び健全化判断比率'!BR11="","",'各会計、関係団体の財政状況及び健全化判断比率'!BR11)</f>
        <v/>
      </c>
      <c r="DH38" s="425"/>
      <c r="DI38" s="214"/>
      <c r="DJ38" s="182"/>
      <c r="DK38" s="182"/>
      <c r="DL38" s="182"/>
      <c r="DM38" s="182"/>
      <c r="DN38" s="182"/>
      <c r="DO38" s="182"/>
    </row>
    <row r="39" spans="1:119" ht="32.25" customHeight="1" x14ac:dyDescent="0.15">
      <c r="A39" s="183"/>
      <c r="B39" s="209"/>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0"/>
      <c r="U39" s="424" t="str">
        <f t="shared" si="4"/>
        <v/>
      </c>
      <c r="V39" s="424"/>
      <c r="W39" s="423"/>
      <c r="X39" s="423"/>
      <c r="Y39" s="423"/>
      <c r="Z39" s="423"/>
      <c r="AA39" s="423"/>
      <c r="AB39" s="423"/>
      <c r="AC39" s="423"/>
      <c r="AD39" s="423"/>
      <c r="AE39" s="423"/>
      <c r="AF39" s="423"/>
      <c r="AG39" s="423"/>
      <c r="AH39" s="423"/>
      <c r="AI39" s="423"/>
      <c r="AJ39" s="423"/>
      <c r="AK39" s="423"/>
      <c r="AL39" s="210"/>
      <c r="AM39" s="424" t="str">
        <f t="shared" si="0"/>
        <v/>
      </c>
      <c r="AN39" s="424"/>
      <c r="AO39" s="423"/>
      <c r="AP39" s="423"/>
      <c r="AQ39" s="423"/>
      <c r="AR39" s="423"/>
      <c r="AS39" s="423"/>
      <c r="AT39" s="423"/>
      <c r="AU39" s="423"/>
      <c r="AV39" s="423"/>
      <c r="AW39" s="423"/>
      <c r="AX39" s="423"/>
      <c r="AY39" s="423"/>
      <c r="AZ39" s="423"/>
      <c r="BA39" s="423"/>
      <c r="BB39" s="423"/>
      <c r="BC39" s="423"/>
      <c r="BD39" s="210"/>
      <c r="BE39" s="424" t="str">
        <f t="shared" si="1"/>
        <v/>
      </c>
      <c r="BF39" s="424"/>
      <c r="BG39" s="423"/>
      <c r="BH39" s="423"/>
      <c r="BI39" s="423"/>
      <c r="BJ39" s="423"/>
      <c r="BK39" s="423"/>
      <c r="BL39" s="423"/>
      <c r="BM39" s="423"/>
      <c r="BN39" s="423"/>
      <c r="BO39" s="423"/>
      <c r="BP39" s="423"/>
      <c r="BQ39" s="423"/>
      <c r="BR39" s="423"/>
      <c r="BS39" s="423"/>
      <c r="BT39" s="423"/>
      <c r="BU39" s="423"/>
      <c r="BV39" s="210"/>
      <c r="BW39" s="424">
        <f t="shared" si="2"/>
        <v>14</v>
      </c>
      <c r="BX39" s="424"/>
      <c r="BY39" s="423" t="str">
        <f>IF('各会計、関係団体の財政状況及び健全化判断比率'!B73="","",'各会計、関係団体の財政状況及び健全化判断比率'!B73)</f>
        <v>静香苑環境施設組合</v>
      </c>
      <c r="BZ39" s="423"/>
      <c r="CA39" s="423"/>
      <c r="CB39" s="423"/>
      <c r="CC39" s="423"/>
      <c r="CD39" s="423"/>
      <c r="CE39" s="423"/>
      <c r="CF39" s="423"/>
      <c r="CG39" s="423"/>
      <c r="CH39" s="423"/>
      <c r="CI39" s="423"/>
      <c r="CJ39" s="423"/>
      <c r="CK39" s="423"/>
      <c r="CL39" s="423"/>
      <c r="CM39" s="423"/>
      <c r="CN39" s="210"/>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07"/>
      <c r="DG39" s="425" t="str">
        <f>IF('各会計、関係団体の財政状況及び健全化判断比率'!BR12="","",'各会計、関係団体の財政状況及び健全化判断比率'!BR12)</f>
        <v/>
      </c>
      <c r="DH39" s="425"/>
      <c r="DI39" s="214"/>
      <c r="DJ39" s="182"/>
      <c r="DK39" s="182"/>
      <c r="DL39" s="182"/>
      <c r="DM39" s="182"/>
      <c r="DN39" s="182"/>
      <c r="DO39" s="182"/>
    </row>
    <row r="40" spans="1:119" ht="32.25" customHeight="1" x14ac:dyDescent="0.15">
      <c r="A40" s="183"/>
      <c r="B40" s="209"/>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0"/>
      <c r="U40" s="424" t="str">
        <f t="shared" si="4"/>
        <v/>
      </c>
      <c r="V40" s="424"/>
      <c r="W40" s="423"/>
      <c r="X40" s="423"/>
      <c r="Y40" s="423"/>
      <c r="Z40" s="423"/>
      <c r="AA40" s="423"/>
      <c r="AB40" s="423"/>
      <c r="AC40" s="423"/>
      <c r="AD40" s="423"/>
      <c r="AE40" s="423"/>
      <c r="AF40" s="423"/>
      <c r="AG40" s="423"/>
      <c r="AH40" s="423"/>
      <c r="AI40" s="423"/>
      <c r="AJ40" s="423"/>
      <c r="AK40" s="423"/>
      <c r="AL40" s="210"/>
      <c r="AM40" s="424" t="str">
        <f t="shared" si="0"/>
        <v/>
      </c>
      <c r="AN40" s="424"/>
      <c r="AO40" s="423"/>
      <c r="AP40" s="423"/>
      <c r="AQ40" s="423"/>
      <c r="AR40" s="423"/>
      <c r="AS40" s="423"/>
      <c r="AT40" s="423"/>
      <c r="AU40" s="423"/>
      <c r="AV40" s="423"/>
      <c r="AW40" s="423"/>
      <c r="AX40" s="423"/>
      <c r="AY40" s="423"/>
      <c r="AZ40" s="423"/>
      <c r="BA40" s="423"/>
      <c r="BB40" s="423"/>
      <c r="BC40" s="423"/>
      <c r="BD40" s="210"/>
      <c r="BE40" s="424" t="str">
        <f t="shared" si="1"/>
        <v/>
      </c>
      <c r="BF40" s="424"/>
      <c r="BG40" s="423"/>
      <c r="BH40" s="423"/>
      <c r="BI40" s="423"/>
      <c r="BJ40" s="423"/>
      <c r="BK40" s="423"/>
      <c r="BL40" s="423"/>
      <c r="BM40" s="423"/>
      <c r="BN40" s="423"/>
      <c r="BO40" s="423"/>
      <c r="BP40" s="423"/>
      <c r="BQ40" s="423"/>
      <c r="BR40" s="423"/>
      <c r="BS40" s="423"/>
      <c r="BT40" s="423"/>
      <c r="BU40" s="423"/>
      <c r="BV40" s="210"/>
      <c r="BW40" s="424">
        <f t="shared" si="2"/>
        <v>15</v>
      </c>
      <c r="BX40" s="424"/>
      <c r="BY40" s="423" t="str">
        <f>IF('各会計、関係団体の財政状況及び健全化判断比率'!B74="","",'各会計、関係団体の財政状況及び健全化判断比率'!B74)</f>
        <v>奈良県住宅新築資金等貸付金回収管理組合</v>
      </c>
      <c r="BZ40" s="423"/>
      <c r="CA40" s="423"/>
      <c r="CB40" s="423"/>
      <c r="CC40" s="423"/>
      <c r="CD40" s="423"/>
      <c r="CE40" s="423"/>
      <c r="CF40" s="423"/>
      <c r="CG40" s="423"/>
      <c r="CH40" s="423"/>
      <c r="CI40" s="423"/>
      <c r="CJ40" s="423"/>
      <c r="CK40" s="423"/>
      <c r="CL40" s="423"/>
      <c r="CM40" s="423"/>
      <c r="CN40" s="210"/>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07"/>
      <c r="DG40" s="425" t="str">
        <f>IF('各会計、関係団体の財政状況及び健全化判断比率'!BR13="","",'各会計、関係団体の財政状況及び健全化判断比率'!BR13)</f>
        <v/>
      </c>
      <c r="DH40" s="425"/>
      <c r="DI40" s="214"/>
      <c r="DJ40" s="182"/>
      <c r="DK40" s="182"/>
      <c r="DL40" s="182"/>
      <c r="DM40" s="182"/>
      <c r="DN40" s="182"/>
      <c r="DO40" s="182"/>
    </row>
    <row r="41" spans="1:119" ht="32.25" customHeight="1" x14ac:dyDescent="0.15">
      <c r="A41" s="183"/>
      <c r="B41" s="209"/>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0"/>
      <c r="U41" s="424" t="str">
        <f t="shared" si="4"/>
        <v/>
      </c>
      <c r="V41" s="424"/>
      <c r="W41" s="423"/>
      <c r="X41" s="423"/>
      <c r="Y41" s="423"/>
      <c r="Z41" s="423"/>
      <c r="AA41" s="423"/>
      <c r="AB41" s="423"/>
      <c r="AC41" s="423"/>
      <c r="AD41" s="423"/>
      <c r="AE41" s="423"/>
      <c r="AF41" s="423"/>
      <c r="AG41" s="423"/>
      <c r="AH41" s="423"/>
      <c r="AI41" s="423"/>
      <c r="AJ41" s="423"/>
      <c r="AK41" s="423"/>
      <c r="AL41" s="210"/>
      <c r="AM41" s="424" t="str">
        <f t="shared" si="0"/>
        <v/>
      </c>
      <c r="AN41" s="424"/>
      <c r="AO41" s="423"/>
      <c r="AP41" s="423"/>
      <c r="AQ41" s="423"/>
      <c r="AR41" s="423"/>
      <c r="AS41" s="423"/>
      <c r="AT41" s="423"/>
      <c r="AU41" s="423"/>
      <c r="AV41" s="423"/>
      <c r="AW41" s="423"/>
      <c r="AX41" s="423"/>
      <c r="AY41" s="423"/>
      <c r="AZ41" s="423"/>
      <c r="BA41" s="423"/>
      <c r="BB41" s="423"/>
      <c r="BC41" s="423"/>
      <c r="BD41" s="210"/>
      <c r="BE41" s="424" t="str">
        <f t="shared" si="1"/>
        <v/>
      </c>
      <c r="BF41" s="424"/>
      <c r="BG41" s="423"/>
      <c r="BH41" s="423"/>
      <c r="BI41" s="423"/>
      <c r="BJ41" s="423"/>
      <c r="BK41" s="423"/>
      <c r="BL41" s="423"/>
      <c r="BM41" s="423"/>
      <c r="BN41" s="423"/>
      <c r="BO41" s="423"/>
      <c r="BP41" s="423"/>
      <c r="BQ41" s="423"/>
      <c r="BR41" s="423"/>
      <c r="BS41" s="423"/>
      <c r="BT41" s="423"/>
      <c r="BU41" s="423"/>
      <c r="BV41" s="210"/>
      <c r="BW41" s="424">
        <f t="shared" si="2"/>
        <v>16</v>
      </c>
      <c r="BX41" s="424"/>
      <c r="BY41" s="423" t="str">
        <f>IF('各会計、関係団体の財政状況及び健全化判断比率'!B75="","",'各会計、関係団体の財政状況及び健全化判断比率'!B75)</f>
        <v>奈良県後期高齢者医療広域連合</v>
      </c>
      <c r="BZ41" s="423"/>
      <c r="CA41" s="423"/>
      <c r="CB41" s="423"/>
      <c r="CC41" s="423"/>
      <c r="CD41" s="423"/>
      <c r="CE41" s="423"/>
      <c r="CF41" s="423"/>
      <c r="CG41" s="423"/>
      <c r="CH41" s="423"/>
      <c r="CI41" s="423"/>
      <c r="CJ41" s="423"/>
      <c r="CK41" s="423"/>
      <c r="CL41" s="423"/>
      <c r="CM41" s="423"/>
      <c r="CN41" s="210"/>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07"/>
      <c r="DG41" s="425" t="str">
        <f>IF('各会計、関係団体の財政状況及び健全化判断比率'!BR14="","",'各会計、関係団体の財政状況及び健全化判断比率'!BR14)</f>
        <v/>
      </c>
      <c r="DH41" s="425"/>
      <c r="DI41" s="214"/>
      <c r="DJ41" s="182"/>
      <c r="DK41" s="182"/>
      <c r="DL41" s="182"/>
      <c r="DM41" s="182"/>
      <c r="DN41" s="182"/>
      <c r="DO41" s="182"/>
    </row>
    <row r="42" spans="1:119" ht="32.25" customHeight="1" x14ac:dyDescent="0.15">
      <c r="A42" s="182"/>
      <c r="B42" s="209"/>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0"/>
      <c r="U42" s="424" t="str">
        <f t="shared" si="4"/>
        <v/>
      </c>
      <c r="V42" s="424"/>
      <c r="W42" s="423"/>
      <c r="X42" s="423"/>
      <c r="Y42" s="423"/>
      <c r="Z42" s="423"/>
      <c r="AA42" s="423"/>
      <c r="AB42" s="423"/>
      <c r="AC42" s="423"/>
      <c r="AD42" s="423"/>
      <c r="AE42" s="423"/>
      <c r="AF42" s="423"/>
      <c r="AG42" s="423"/>
      <c r="AH42" s="423"/>
      <c r="AI42" s="423"/>
      <c r="AJ42" s="423"/>
      <c r="AK42" s="423"/>
      <c r="AL42" s="210"/>
      <c r="AM42" s="424" t="str">
        <f t="shared" si="0"/>
        <v/>
      </c>
      <c r="AN42" s="424"/>
      <c r="AO42" s="423"/>
      <c r="AP42" s="423"/>
      <c r="AQ42" s="423"/>
      <c r="AR42" s="423"/>
      <c r="AS42" s="423"/>
      <c r="AT42" s="423"/>
      <c r="AU42" s="423"/>
      <c r="AV42" s="423"/>
      <c r="AW42" s="423"/>
      <c r="AX42" s="423"/>
      <c r="AY42" s="423"/>
      <c r="AZ42" s="423"/>
      <c r="BA42" s="423"/>
      <c r="BB42" s="423"/>
      <c r="BC42" s="423"/>
      <c r="BD42" s="210"/>
      <c r="BE42" s="424" t="str">
        <f t="shared" si="1"/>
        <v/>
      </c>
      <c r="BF42" s="424"/>
      <c r="BG42" s="423"/>
      <c r="BH42" s="423"/>
      <c r="BI42" s="423"/>
      <c r="BJ42" s="423"/>
      <c r="BK42" s="423"/>
      <c r="BL42" s="423"/>
      <c r="BM42" s="423"/>
      <c r="BN42" s="423"/>
      <c r="BO42" s="423"/>
      <c r="BP42" s="423"/>
      <c r="BQ42" s="423"/>
      <c r="BR42" s="423"/>
      <c r="BS42" s="423"/>
      <c r="BT42" s="423"/>
      <c r="BU42" s="423"/>
      <c r="BV42" s="210"/>
      <c r="BW42" s="424">
        <f t="shared" si="2"/>
        <v>17</v>
      </c>
      <c r="BX42" s="424"/>
      <c r="BY42" s="423" t="str">
        <f>IF('各会計、関係団体の財政状況及び健全化判断比率'!B76="","",'各会計、関係団体の財政状況及び健全化判断比率'!B76)</f>
        <v>奈良県広域消防組合</v>
      </c>
      <c r="BZ42" s="423"/>
      <c r="CA42" s="423"/>
      <c r="CB42" s="423"/>
      <c r="CC42" s="423"/>
      <c r="CD42" s="423"/>
      <c r="CE42" s="423"/>
      <c r="CF42" s="423"/>
      <c r="CG42" s="423"/>
      <c r="CH42" s="423"/>
      <c r="CI42" s="423"/>
      <c r="CJ42" s="423"/>
      <c r="CK42" s="423"/>
      <c r="CL42" s="423"/>
      <c r="CM42" s="423"/>
      <c r="CN42" s="210"/>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07"/>
      <c r="DG42" s="425" t="str">
        <f>IF('各会計、関係団体の財政状況及び健全化判断比率'!BR15="","",'各会計、関係団体の財政状況及び健全化判断比率'!BR15)</f>
        <v/>
      </c>
      <c r="DH42" s="425"/>
      <c r="DI42" s="214"/>
      <c r="DJ42" s="182"/>
      <c r="DK42" s="182"/>
      <c r="DL42" s="182"/>
      <c r="DM42" s="182"/>
      <c r="DN42" s="182"/>
      <c r="DO42" s="182"/>
    </row>
    <row r="43" spans="1:119" ht="32.25" customHeight="1" x14ac:dyDescent="0.15">
      <c r="A43" s="182"/>
      <c r="B43" s="209"/>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0"/>
      <c r="U43" s="424" t="str">
        <f t="shared" si="4"/>
        <v/>
      </c>
      <c r="V43" s="424"/>
      <c r="W43" s="423"/>
      <c r="X43" s="423"/>
      <c r="Y43" s="423"/>
      <c r="Z43" s="423"/>
      <c r="AA43" s="423"/>
      <c r="AB43" s="423"/>
      <c r="AC43" s="423"/>
      <c r="AD43" s="423"/>
      <c r="AE43" s="423"/>
      <c r="AF43" s="423"/>
      <c r="AG43" s="423"/>
      <c r="AH43" s="423"/>
      <c r="AI43" s="423"/>
      <c r="AJ43" s="423"/>
      <c r="AK43" s="423"/>
      <c r="AL43" s="210"/>
      <c r="AM43" s="424" t="str">
        <f t="shared" si="0"/>
        <v/>
      </c>
      <c r="AN43" s="424"/>
      <c r="AO43" s="423"/>
      <c r="AP43" s="423"/>
      <c r="AQ43" s="423"/>
      <c r="AR43" s="423"/>
      <c r="AS43" s="423"/>
      <c r="AT43" s="423"/>
      <c r="AU43" s="423"/>
      <c r="AV43" s="423"/>
      <c r="AW43" s="423"/>
      <c r="AX43" s="423"/>
      <c r="AY43" s="423"/>
      <c r="AZ43" s="423"/>
      <c r="BA43" s="423"/>
      <c r="BB43" s="423"/>
      <c r="BC43" s="423"/>
      <c r="BD43" s="210"/>
      <c r="BE43" s="424" t="str">
        <f t="shared" si="1"/>
        <v/>
      </c>
      <c r="BF43" s="424"/>
      <c r="BG43" s="423"/>
      <c r="BH43" s="423"/>
      <c r="BI43" s="423"/>
      <c r="BJ43" s="423"/>
      <c r="BK43" s="423"/>
      <c r="BL43" s="423"/>
      <c r="BM43" s="423"/>
      <c r="BN43" s="423"/>
      <c r="BO43" s="423"/>
      <c r="BP43" s="423"/>
      <c r="BQ43" s="423"/>
      <c r="BR43" s="423"/>
      <c r="BS43" s="423"/>
      <c r="BT43" s="423"/>
      <c r="BU43" s="423"/>
      <c r="BV43" s="210"/>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0"/>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07"/>
      <c r="DG43" s="425" t="str">
        <f>IF('各会計、関係団体の財政状況及び健全化判断比率'!BR16="","",'各会計、関係団体の財政状況及び健全化判断比率'!BR16)</f>
        <v/>
      </c>
      <c r="DH43" s="425"/>
      <c r="DI43" s="214"/>
      <c r="DJ43" s="182"/>
      <c r="DK43" s="182"/>
      <c r="DL43" s="182"/>
      <c r="DM43" s="182"/>
      <c r="DN43" s="182"/>
      <c r="DO43" s="182"/>
    </row>
    <row r="44" spans="1:119" ht="13.5" customHeight="1" thickBot="1" x14ac:dyDescent="0.2">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x14ac:dyDescent="0.15">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x14ac:dyDescent="0.15">
      <c r="B46" s="182" t="s">
        <v>208</v>
      </c>
      <c r="C46" s="182"/>
      <c r="D46" s="182"/>
      <c r="E46" s="182" t="s">
        <v>209</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x14ac:dyDescent="0.15">
      <c r="B47" s="182"/>
      <c r="C47" s="182"/>
      <c r="D47" s="182"/>
      <c r="E47" s="182" t="s">
        <v>210</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x14ac:dyDescent="0.15">
      <c r="B48" s="182"/>
      <c r="C48" s="182"/>
      <c r="D48" s="182"/>
      <c r="E48" s="182" t="s">
        <v>211</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x14ac:dyDescent="0.15">
      <c r="E49" s="218" t="s">
        <v>212</v>
      </c>
    </row>
    <row r="50" spans="5:5" x14ac:dyDescent="0.15">
      <c r="E50" s="184" t="s">
        <v>213</v>
      </c>
    </row>
    <row r="51" spans="5:5" x14ac:dyDescent="0.15">
      <c r="E51" s="184" t="s">
        <v>214</v>
      </c>
    </row>
    <row r="52" spans="5:5" x14ac:dyDescent="0.15">
      <c r="E52" s="184"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2u0owCCLsXU3EMheABmwLkorsfZsBgfDhElXDbRme3aDMCu3dlObQ6jfEIM3qTB8hIXnsDkDl9P05O6dE3eA==" saltValue="uKEfxbP0di5Qfh4kl+bXu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4" t="s">
        <v>552</v>
      </c>
      <c r="D34" s="1244"/>
      <c r="E34" s="1245"/>
      <c r="F34" s="32">
        <v>28.37</v>
      </c>
      <c r="G34" s="33">
        <v>28.36</v>
      </c>
      <c r="H34" s="33">
        <v>28.85</v>
      </c>
      <c r="I34" s="33">
        <v>28.45</v>
      </c>
      <c r="J34" s="34">
        <v>28.25</v>
      </c>
      <c r="K34" s="22"/>
      <c r="L34" s="22"/>
      <c r="M34" s="22"/>
      <c r="N34" s="22"/>
      <c r="O34" s="22"/>
      <c r="P34" s="22"/>
    </row>
    <row r="35" spans="1:16" ht="39" customHeight="1" x14ac:dyDescent="0.15">
      <c r="A35" s="22"/>
      <c r="B35" s="35"/>
      <c r="C35" s="1238" t="s">
        <v>553</v>
      </c>
      <c r="D35" s="1239"/>
      <c r="E35" s="1240"/>
      <c r="F35" s="36">
        <v>5.21</v>
      </c>
      <c r="G35" s="37">
        <v>4.83</v>
      </c>
      <c r="H35" s="37">
        <v>7</v>
      </c>
      <c r="I35" s="37">
        <v>5.46</v>
      </c>
      <c r="J35" s="38">
        <v>5.55</v>
      </c>
      <c r="K35" s="22"/>
      <c r="L35" s="22"/>
      <c r="M35" s="22"/>
      <c r="N35" s="22"/>
      <c r="O35" s="22"/>
      <c r="P35" s="22"/>
    </row>
    <row r="36" spans="1:16" ht="39" customHeight="1" x14ac:dyDescent="0.15">
      <c r="A36" s="22"/>
      <c r="B36" s="35"/>
      <c r="C36" s="1238" t="s">
        <v>554</v>
      </c>
      <c r="D36" s="1239"/>
      <c r="E36" s="1240"/>
      <c r="F36" s="36" t="s">
        <v>555</v>
      </c>
      <c r="G36" s="37">
        <v>0.05</v>
      </c>
      <c r="H36" s="37">
        <v>0.55000000000000004</v>
      </c>
      <c r="I36" s="37">
        <v>0.94</v>
      </c>
      <c r="J36" s="38">
        <v>0.79</v>
      </c>
      <c r="K36" s="22"/>
      <c r="L36" s="22"/>
      <c r="M36" s="22"/>
      <c r="N36" s="22"/>
      <c r="O36" s="22"/>
      <c r="P36" s="22"/>
    </row>
    <row r="37" spans="1:16" ht="39" customHeight="1" x14ac:dyDescent="0.15">
      <c r="A37" s="22"/>
      <c r="B37" s="35"/>
      <c r="C37" s="1238" t="s">
        <v>556</v>
      </c>
      <c r="D37" s="1239"/>
      <c r="E37" s="1240"/>
      <c r="F37" s="36">
        <v>0.1</v>
      </c>
      <c r="G37" s="37">
        <v>0.04</v>
      </c>
      <c r="H37" s="37">
        <v>0</v>
      </c>
      <c r="I37" s="37">
        <v>2.4500000000000002</v>
      </c>
      <c r="J37" s="38">
        <v>0.74</v>
      </c>
      <c r="K37" s="22"/>
      <c r="L37" s="22"/>
      <c r="M37" s="22"/>
      <c r="N37" s="22"/>
      <c r="O37" s="22"/>
      <c r="P37" s="22"/>
    </row>
    <row r="38" spans="1:16" ht="39" customHeight="1" x14ac:dyDescent="0.15">
      <c r="A38" s="22"/>
      <c r="B38" s="35"/>
      <c r="C38" s="1238" t="s">
        <v>557</v>
      </c>
      <c r="D38" s="1239"/>
      <c r="E38" s="1240"/>
      <c r="F38" s="36">
        <v>0.3</v>
      </c>
      <c r="G38" s="37">
        <v>0.28999999999999998</v>
      </c>
      <c r="H38" s="37">
        <v>0.5</v>
      </c>
      <c r="I38" s="37">
        <v>0.85</v>
      </c>
      <c r="J38" s="38">
        <v>0.16</v>
      </c>
      <c r="K38" s="22"/>
      <c r="L38" s="22"/>
      <c r="M38" s="22"/>
      <c r="N38" s="22"/>
      <c r="O38" s="22"/>
      <c r="P38" s="22"/>
    </row>
    <row r="39" spans="1:16" ht="39" customHeight="1" x14ac:dyDescent="0.15">
      <c r="A39" s="22"/>
      <c r="B39" s="35"/>
      <c r="C39" s="1238" t="s">
        <v>558</v>
      </c>
      <c r="D39" s="1239"/>
      <c r="E39" s="1240"/>
      <c r="F39" s="36">
        <v>0.03</v>
      </c>
      <c r="G39" s="37">
        <v>0.02</v>
      </c>
      <c r="H39" s="37">
        <v>0.15</v>
      </c>
      <c r="I39" s="37">
        <v>0.01</v>
      </c>
      <c r="J39" s="38">
        <v>0.01</v>
      </c>
      <c r="K39" s="22"/>
      <c r="L39" s="22"/>
      <c r="M39" s="22"/>
      <c r="N39" s="22"/>
      <c r="O39" s="22"/>
      <c r="P39" s="22"/>
    </row>
    <row r="40" spans="1:16" ht="39" customHeight="1" x14ac:dyDescent="0.15">
      <c r="A40" s="22"/>
      <c r="B40" s="35"/>
      <c r="C40" s="1238" t="s">
        <v>559</v>
      </c>
      <c r="D40" s="1239"/>
      <c r="E40" s="1240"/>
      <c r="F40" s="36">
        <v>0</v>
      </c>
      <c r="G40" s="37">
        <v>0</v>
      </c>
      <c r="H40" s="37">
        <v>0.01</v>
      </c>
      <c r="I40" s="37">
        <v>0.02</v>
      </c>
      <c r="J40" s="38">
        <v>0</v>
      </c>
      <c r="K40" s="22"/>
      <c r="L40" s="22"/>
      <c r="M40" s="22"/>
      <c r="N40" s="22"/>
      <c r="O40" s="22"/>
      <c r="P40" s="22"/>
    </row>
    <row r="41" spans="1:16" ht="39" customHeight="1" x14ac:dyDescent="0.15">
      <c r="A41" s="22"/>
      <c r="B41" s="35"/>
      <c r="C41" s="1238" t="s">
        <v>560</v>
      </c>
      <c r="D41" s="1239"/>
      <c r="E41" s="1240"/>
      <c r="F41" s="36" t="s">
        <v>505</v>
      </c>
      <c r="G41" s="37">
        <v>0</v>
      </c>
      <c r="H41" s="37">
        <v>0</v>
      </c>
      <c r="I41" s="37">
        <v>0</v>
      </c>
      <c r="J41" s="38">
        <v>0</v>
      </c>
      <c r="K41" s="22"/>
      <c r="L41" s="22"/>
      <c r="M41" s="22"/>
      <c r="N41" s="22"/>
      <c r="O41" s="22"/>
      <c r="P41" s="22"/>
    </row>
    <row r="42" spans="1:16" ht="39" customHeight="1" x14ac:dyDescent="0.15">
      <c r="A42" s="22"/>
      <c r="B42" s="39"/>
      <c r="C42" s="1238" t="s">
        <v>561</v>
      </c>
      <c r="D42" s="1239"/>
      <c r="E42" s="1240"/>
      <c r="F42" s="36" t="s">
        <v>505</v>
      </c>
      <c r="G42" s="37" t="s">
        <v>505</v>
      </c>
      <c r="H42" s="37" t="s">
        <v>505</v>
      </c>
      <c r="I42" s="37" t="s">
        <v>505</v>
      </c>
      <c r="J42" s="38" t="s">
        <v>505</v>
      </c>
      <c r="K42" s="22"/>
      <c r="L42" s="22"/>
      <c r="M42" s="22"/>
      <c r="N42" s="22"/>
      <c r="O42" s="22"/>
      <c r="P42" s="22"/>
    </row>
    <row r="43" spans="1:16" ht="39" customHeight="1" thickBot="1" x14ac:dyDescent="0.2">
      <c r="A43" s="22"/>
      <c r="B43" s="40"/>
      <c r="C43" s="1241" t="s">
        <v>562</v>
      </c>
      <c r="D43" s="1242"/>
      <c r="E43" s="1243"/>
      <c r="F43" s="41">
        <v>0</v>
      </c>
      <c r="G43" s="42">
        <v>0</v>
      </c>
      <c r="H43" s="42">
        <v>0</v>
      </c>
      <c r="I43" s="42">
        <v>0</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CaY8TXbPk5Isqe3RKBMHsmUXboeBglwBYuffH5DTpWPCaTC7XqD660RMRyqeq2oikJxnSGKflp0p0mBli06NA==" saltValue="hiBZwMLmeTn9Cc8LmLX4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857</v>
      </c>
      <c r="L45" s="60">
        <v>734</v>
      </c>
      <c r="M45" s="60">
        <v>771</v>
      </c>
      <c r="N45" s="60">
        <v>784</v>
      </c>
      <c r="O45" s="61">
        <v>855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505</v>
      </c>
      <c r="L46" s="64" t="s">
        <v>505</v>
      </c>
      <c r="M46" s="64" t="s">
        <v>505</v>
      </c>
      <c r="N46" s="64" t="s">
        <v>505</v>
      </c>
      <c r="O46" s="65" t="s">
        <v>505</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505</v>
      </c>
      <c r="L47" s="64" t="s">
        <v>505</v>
      </c>
      <c r="M47" s="64" t="s">
        <v>505</v>
      </c>
      <c r="N47" s="64" t="s">
        <v>505</v>
      </c>
      <c r="O47" s="65" t="s">
        <v>505</v>
      </c>
      <c r="P47" s="48"/>
      <c r="Q47" s="48"/>
      <c r="R47" s="48"/>
      <c r="S47" s="48"/>
      <c r="T47" s="48"/>
      <c r="U47" s="48"/>
    </row>
    <row r="48" spans="1:21" ht="30.75" customHeight="1" x14ac:dyDescent="0.15">
      <c r="A48" s="48"/>
      <c r="B48" s="1266"/>
      <c r="C48" s="1267"/>
      <c r="D48" s="62"/>
      <c r="E48" s="1248" t="s">
        <v>15</v>
      </c>
      <c r="F48" s="1248"/>
      <c r="G48" s="1248"/>
      <c r="H48" s="1248"/>
      <c r="I48" s="1248"/>
      <c r="J48" s="1249"/>
      <c r="K48" s="63">
        <v>372</v>
      </c>
      <c r="L48" s="64">
        <v>369</v>
      </c>
      <c r="M48" s="64">
        <v>338</v>
      </c>
      <c r="N48" s="64">
        <v>308</v>
      </c>
      <c r="O48" s="65">
        <v>243</v>
      </c>
      <c r="P48" s="48"/>
      <c r="Q48" s="48"/>
      <c r="R48" s="48"/>
      <c r="S48" s="48"/>
      <c r="T48" s="48"/>
      <c r="U48" s="48"/>
    </row>
    <row r="49" spans="1:21" ht="30.75" customHeight="1" x14ac:dyDescent="0.15">
      <c r="A49" s="48"/>
      <c r="B49" s="1266"/>
      <c r="C49" s="1267"/>
      <c r="D49" s="62"/>
      <c r="E49" s="1248" t="s">
        <v>16</v>
      </c>
      <c r="F49" s="1248"/>
      <c r="G49" s="1248"/>
      <c r="H49" s="1248"/>
      <c r="I49" s="1248"/>
      <c r="J49" s="1249"/>
      <c r="K49" s="63">
        <v>148</v>
      </c>
      <c r="L49" s="64">
        <v>145</v>
      </c>
      <c r="M49" s="64">
        <v>132</v>
      </c>
      <c r="N49" s="64">
        <v>110</v>
      </c>
      <c r="O49" s="65">
        <v>85</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505</v>
      </c>
      <c r="L50" s="64" t="s">
        <v>505</v>
      </c>
      <c r="M50" s="64" t="s">
        <v>505</v>
      </c>
      <c r="N50" s="64" t="s">
        <v>505</v>
      </c>
      <c r="O50" s="65" t="s">
        <v>505</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t="s">
        <v>505</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1187</v>
      </c>
      <c r="L52" s="64">
        <v>1093</v>
      </c>
      <c r="M52" s="64">
        <v>1084</v>
      </c>
      <c r="N52" s="64">
        <v>997</v>
      </c>
      <c r="O52" s="65">
        <v>1015</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190</v>
      </c>
      <c r="L53" s="69">
        <v>155</v>
      </c>
      <c r="M53" s="69">
        <v>157</v>
      </c>
      <c r="N53" s="69">
        <v>205</v>
      </c>
      <c r="O53" s="70">
        <v>168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586</v>
      </c>
      <c r="L57" s="83" t="s">
        <v>586</v>
      </c>
      <c r="M57" s="83" t="s">
        <v>586</v>
      </c>
      <c r="N57" s="83" t="s">
        <v>587</v>
      </c>
      <c r="O57" s="84" t="s">
        <v>586</v>
      </c>
    </row>
    <row r="58" spans="1:21" ht="31.5" customHeight="1" thickBot="1" x14ac:dyDescent="0.2">
      <c r="B58" s="1256"/>
      <c r="C58" s="1257"/>
      <c r="D58" s="1261" t="s">
        <v>27</v>
      </c>
      <c r="E58" s="1262"/>
      <c r="F58" s="1262"/>
      <c r="G58" s="1262"/>
      <c r="H58" s="1262"/>
      <c r="I58" s="1262"/>
      <c r="J58" s="1263"/>
      <c r="K58" s="382" t="s">
        <v>586</v>
      </c>
      <c r="L58" s="383" t="s">
        <v>586</v>
      </c>
      <c r="M58" s="383" t="s">
        <v>586</v>
      </c>
      <c r="N58" s="383" t="s">
        <v>586</v>
      </c>
      <c r="O58" s="384" t="s">
        <v>586</v>
      </c>
    </row>
    <row r="59" spans="1:21" ht="24" customHeight="1" x14ac:dyDescent="0.15">
      <c r="B59" s="85"/>
      <c r="C59" s="85"/>
      <c r="D59" s="86" t="s">
        <v>28</v>
      </c>
      <c r="E59" s="87"/>
      <c r="F59" s="87"/>
      <c r="G59" s="87"/>
      <c r="H59" s="87"/>
      <c r="I59" s="87"/>
      <c r="J59" s="87"/>
      <c r="K59" s="87"/>
      <c r="L59" s="87"/>
      <c r="M59" s="87"/>
      <c r="N59" s="87"/>
      <c r="O59" s="87"/>
    </row>
    <row r="60" spans="1:21" ht="24" customHeight="1" x14ac:dyDescent="0.15">
      <c r="B60" s="88"/>
      <c r="C60" s="88"/>
      <c r="D60" s="86" t="s">
        <v>29</v>
      </c>
      <c r="E60" s="87"/>
      <c r="F60" s="87"/>
      <c r="G60" s="87"/>
      <c r="H60" s="87"/>
      <c r="I60" s="87"/>
      <c r="J60" s="87"/>
      <c r="K60" s="87"/>
      <c r="L60" s="87"/>
      <c r="M60" s="87"/>
      <c r="N60" s="87"/>
      <c r="O60" s="87"/>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O1vySbT7N9C35NnhX7OmUoHK+/0wLzOprxc6wDwJcKi1GuHsNet8fYoGKj5Eq57ZSl/yc98opdfHGXqkZXhEQ==" saltValue="jl4ZPUAdIl50uo31JCH3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89" customWidth="1"/>
    <col min="2" max="3" width="12.625" style="89" customWidth="1"/>
    <col min="4" max="4" width="11.625" style="89" customWidth="1"/>
    <col min="5" max="8" width="10.375" style="89" customWidth="1"/>
    <col min="9" max="13" width="16.375" style="89" customWidth="1"/>
    <col min="14" max="19" width="12.625" style="89" customWidth="1"/>
    <col min="20" max="16384" width="0" style="8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0" t="s">
        <v>9</v>
      </c>
    </row>
    <row r="40" spans="2:13" ht="27.75" customHeight="1" thickBot="1" x14ac:dyDescent="0.2">
      <c r="B40" s="91" t="s">
        <v>10</v>
      </c>
      <c r="C40" s="92"/>
      <c r="D40" s="92"/>
      <c r="E40" s="93"/>
      <c r="F40" s="93"/>
      <c r="G40" s="93"/>
      <c r="H40" s="94" t="s">
        <v>2</v>
      </c>
      <c r="I40" s="95" t="s">
        <v>547</v>
      </c>
      <c r="J40" s="96" t="s">
        <v>548</v>
      </c>
      <c r="K40" s="96" t="s">
        <v>549</v>
      </c>
      <c r="L40" s="96" t="s">
        <v>550</v>
      </c>
      <c r="M40" s="97" t="s">
        <v>551</v>
      </c>
    </row>
    <row r="41" spans="2:13" ht="27.75" customHeight="1" x14ac:dyDescent="0.15">
      <c r="B41" s="1284" t="s">
        <v>30</v>
      </c>
      <c r="C41" s="1285"/>
      <c r="D41" s="98"/>
      <c r="E41" s="1286" t="s">
        <v>31</v>
      </c>
      <c r="F41" s="1286"/>
      <c r="G41" s="1286"/>
      <c r="H41" s="1287"/>
      <c r="I41" s="99">
        <v>6860</v>
      </c>
      <c r="J41" s="100">
        <v>6365</v>
      </c>
      <c r="K41" s="100">
        <v>6145</v>
      </c>
      <c r="L41" s="100">
        <v>6677</v>
      </c>
      <c r="M41" s="101">
        <v>7373</v>
      </c>
    </row>
    <row r="42" spans="2:13" ht="27.75" customHeight="1" x14ac:dyDescent="0.15">
      <c r="B42" s="1274"/>
      <c r="C42" s="1275"/>
      <c r="D42" s="102"/>
      <c r="E42" s="1278" t="s">
        <v>32</v>
      </c>
      <c r="F42" s="1278"/>
      <c r="G42" s="1278"/>
      <c r="H42" s="1279"/>
      <c r="I42" s="103" t="s">
        <v>505</v>
      </c>
      <c r="J42" s="104" t="s">
        <v>505</v>
      </c>
      <c r="K42" s="104" t="s">
        <v>505</v>
      </c>
      <c r="L42" s="104" t="s">
        <v>505</v>
      </c>
      <c r="M42" s="105" t="s">
        <v>505</v>
      </c>
    </row>
    <row r="43" spans="2:13" ht="27.75" customHeight="1" x14ac:dyDescent="0.15">
      <c r="B43" s="1274"/>
      <c r="C43" s="1275"/>
      <c r="D43" s="102"/>
      <c r="E43" s="1278" t="s">
        <v>33</v>
      </c>
      <c r="F43" s="1278"/>
      <c r="G43" s="1278"/>
      <c r="H43" s="1279"/>
      <c r="I43" s="103">
        <v>5467</v>
      </c>
      <c r="J43" s="104">
        <v>5131</v>
      </c>
      <c r="K43" s="104">
        <v>4883</v>
      </c>
      <c r="L43" s="104">
        <v>4660</v>
      </c>
      <c r="M43" s="105">
        <v>4159</v>
      </c>
    </row>
    <row r="44" spans="2:13" ht="27.75" customHeight="1" x14ac:dyDescent="0.15">
      <c r="B44" s="1274"/>
      <c r="C44" s="1275"/>
      <c r="D44" s="102"/>
      <c r="E44" s="1278" t="s">
        <v>34</v>
      </c>
      <c r="F44" s="1278"/>
      <c r="G44" s="1278"/>
      <c r="H44" s="1279"/>
      <c r="I44" s="103">
        <v>797</v>
      </c>
      <c r="J44" s="104">
        <v>693</v>
      </c>
      <c r="K44" s="104">
        <v>566</v>
      </c>
      <c r="L44" s="104">
        <v>480</v>
      </c>
      <c r="M44" s="105">
        <v>397</v>
      </c>
    </row>
    <row r="45" spans="2:13" ht="27.75" customHeight="1" x14ac:dyDescent="0.15">
      <c r="B45" s="1274"/>
      <c r="C45" s="1275"/>
      <c r="D45" s="102"/>
      <c r="E45" s="1278" t="s">
        <v>35</v>
      </c>
      <c r="F45" s="1278"/>
      <c r="G45" s="1278"/>
      <c r="H45" s="1279"/>
      <c r="I45" s="103">
        <v>1191</v>
      </c>
      <c r="J45" s="104">
        <v>1158</v>
      </c>
      <c r="K45" s="104">
        <v>1134</v>
      </c>
      <c r="L45" s="104">
        <v>1090</v>
      </c>
      <c r="M45" s="105">
        <v>1020</v>
      </c>
    </row>
    <row r="46" spans="2:13" ht="27.75" customHeight="1" x14ac:dyDescent="0.15">
      <c r="B46" s="1274"/>
      <c r="C46" s="1275"/>
      <c r="D46" s="106"/>
      <c r="E46" s="1278" t="s">
        <v>36</v>
      </c>
      <c r="F46" s="1278"/>
      <c r="G46" s="1278"/>
      <c r="H46" s="1279"/>
      <c r="I46" s="103">
        <v>539</v>
      </c>
      <c r="J46" s="104">
        <v>585</v>
      </c>
      <c r="K46" s="104">
        <v>584</v>
      </c>
      <c r="L46" s="104">
        <v>549</v>
      </c>
      <c r="M46" s="105">
        <v>509</v>
      </c>
    </row>
    <row r="47" spans="2:13" ht="27.75" customHeight="1" x14ac:dyDescent="0.15">
      <c r="B47" s="1274"/>
      <c r="C47" s="1275"/>
      <c r="D47" s="107"/>
      <c r="E47" s="1288" t="s">
        <v>37</v>
      </c>
      <c r="F47" s="1289"/>
      <c r="G47" s="1289"/>
      <c r="H47" s="1290"/>
      <c r="I47" s="103" t="s">
        <v>505</v>
      </c>
      <c r="J47" s="104" t="s">
        <v>505</v>
      </c>
      <c r="K47" s="104" t="s">
        <v>505</v>
      </c>
      <c r="L47" s="104" t="s">
        <v>505</v>
      </c>
      <c r="M47" s="105" t="s">
        <v>505</v>
      </c>
    </row>
    <row r="48" spans="2:13" ht="27.75" customHeight="1" x14ac:dyDescent="0.15">
      <c r="B48" s="1274"/>
      <c r="C48" s="1275"/>
      <c r="D48" s="102"/>
      <c r="E48" s="1278" t="s">
        <v>38</v>
      </c>
      <c r="F48" s="1278"/>
      <c r="G48" s="1278"/>
      <c r="H48" s="1279"/>
      <c r="I48" s="103" t="s">
        <v>505</v>
      </c>
      <c r="J48" s="104" t="s">
        <v>505</v>
      </c>
      <c r="K48" s="104" t="s">
        <v>505</v>
      </c>
      <c r="L48" s="104" t="s">
        <v>505</v>
      </c>
      <c r="M48" s="105" t="s">
        <v>505</v>
      </c>
    </row>
    <row r="49" spans="2:13" ht="27.75" customHeight="1" x14ac:dyDescent="0.15">
      <c r="B49" s="1276"/>
      <c r="C49" s="1277"/>
      <c r="D49" s="102"/>
      <c r="E49" s="1278" t="s">
        <v>39</v>
      </c>
      <c r="F49" s="1278"/>
      <c r="G49" s="1278"/>
      <c r="H49" s="1279"/>
      <c r="I49" s="103" t="s">
        <v>505</v>
      </c>
      <c r="J49" s="104" t="s">
        <v>505</v>
      </c>
      <c r="K49" s="104" t="s">
        <v>505</v>
      </c>
      <c r="L49" s="104" t="s">
        <v>505</v>
      </c>
      <c r="M49" s="105" t="s">
        <v>505</v>
      </c>
    </row>
    <row r="50" spans="2:13" ht="27.75" customHeight="1" x14ac:dyDescent="0.15">
      <c r="B50" s="1272" t="s">
        <v>40</v>
      </c>
      <c r="C50" s="1273"/>
      <c r="D50" s="108"/>
      <c r="E50" s="1278" t="s">
        <v>41</v>
      </c>
      <c r="F50" s="1278"/>
      <c r="G50" s="1278"/>
      <c r="H50" s="1279"/>
      <c r="I50" s="103">
        <v>5692</v>
      </c>
      <c r="J50" s="104">
        <v>5795</v>
      </c>
      <c r="K50" s="104">
        <v>6226</v>
      </c>
      <c r="L50" s="104">
        <v>6637</v>
      </c>
      <c r="M50" s="105">
        <v>7103</v>
      </c>
    </row>
    <row r="51" spans="2:13" ht="27.75" customHeight="1" x14ac:dyDescent="0.15">
      <c r="B51" s="1274"/>
      <c r="C51" s="1275"/>
      <c r="D51" s="102"/>
      <c r="E51" s="1278" t="s">
        <v>42</v>
      </c>
      <c r="F51" s="1278"/>
      <c r="G51" s="1278"/>
      <c r="H51" s="1279"/>
      <c r="I51" s="103">
        <v>3192</v>
      </c>
      <c r="J51" s="104">
        <v>2999</v>
      </c>
      <c r="K51" s="104">
        <v>2792</v>
      </c>
      <c r="L51" s="104">
        <v>2729</v>
      </c>
      <c r="M51" s="105">
        <v>2676</v>
      </c>
    </row>
    <row r="52" spans="2:13" ht="27.75" customHeight="1" x14ac:dyDescent="0.15">
      <c r="B52" s="1276"/>
      <c r="C52" s="1277"/>
      <c r="D52" s="102"/>
      <c r="E52" s="1278" t="s">
        <v>43</v>
      </c>
      <c r="F52" s="1278"/>
      <c r="G52" s="1278"/>
      <c r="H52" s="1279"/>
      <c r="I52" s="103">
        <v>9759</v>
      </c>
      <c r="J52" s="104">
        <v>8854</v>
      </c>
      <c r="K52" s="104">
        <v>9311</v>
      </c>
      <c r="L52" s="104">
        <v>9840</v>
      </c>
      <c r="M52" s="105">
        <v>9841</v>
      </c>
    </row>
    <row r="53" spans="2:13" ht="27.75" customHeight="1" thickBot="1" x14ac:dyDescent="0.2">
      <c r="B53" s="1280" t="s">
        <v>44</v>
      </c>
      <c r="C53" s="1281"/>
      <c r="D53" s="109"/>
      <c r="E53" s="1282" t="s">
        <v>45</v>
      </c>
      <c r="F53" s="1282"/>
      <c r="G53" s="1282"/>
      <c r="H53" s="1283"/>
      <c r="I53" s="110">
        <v>-3791</v>
      </c>
      <c r="J53" s="111">
        <v>-3715</v>
      </c>
      <c r="K53" s="111">
        <v>-5017</v>
      </c>
      <c r="L53" s="111">
        <v>-5750</v>
      </c>
      <c r="M53" s="112">
        <v>-6163</v>
      </c>
    </row>
    <row r="54" spans="2:13" ht="27.75" customHeight="1" x14ac:dyDescent="0.15">
      <c r="B54" s="113" t="s">
        <v>46</v>
      </c>
      <c r="C54" s="114"/>
      <c r="D54" s="114"/>
      <c r="E54" s="115"/>
      <c r="F54" s="115"/>
      <c r="G54" s="115"/>
      <c r="H54" s="115"/>
      <c r="I54" s="116"/>
      <c r="J54" s="116"/>
      <c r="K54" s="116"/>
      <c r="L54" s="116"/>
      <c r="M54" s="116"/>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2++hrQNC6rPOWR6ZyOzjy6+e0kaFOeC6Zj2Lu1sF1lZqi1u93o7+XVHbMdFpnM37qeeH06ZwZ0RvLVWzdpt7A==" saltValue="a4YItrXQHwQqbyqklwnG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7" t="s">
        <v>47</v>
      </c>
    </row>
    <row r="54" spans="2:8" ht="29.25" customHeight="1" thickBot="1" x14ac:dyDescent="0.25">
      <c r="B54" s="118" t="s">
        <v>1</v>
      </c>
      <c r="C54" s="119"/>
      <c r="D54" s="119"/>
      <c r="E54" s="120" t="s">
        <v>2</v>
      </c>
      <c r="F54" s="121" t="s">
        <v>549</v>
      </c>
      <c r="G54" s="121" t="s">
        <v>550</v>
      </c>
      <c r="H54" s="122" t="s">
        <v>551</v>
      </c>
    </row>
    <row r="55" spans="2:8" ht="52.5" customHeight="1" x14ac:dyDescent="0.15">
      <c r="B55" s="123"/>
      <c r="C55" s="1299" t="s">
        <v>48</v>
      </c>
      <c r="D55" s="1299"/>
      <c r="E55" s="1300"/>
      <c r="F55" s="124">
        <v>2824</v>
      </c>
      <c r="G55" s="124">
        <v>3226</v>
      </c>
      <c r="H55" s="125">
        <v>3620</v>
      </c>
    </row>
    <row r="56" spans="2:8" ht="52.5" customHeight="1" x14ac:dyDescent="0.15">
      <c r="B56" s="126"/>
      <c r="C56" s="1301" t="s">
        <v>49</v>
      </c>
      <c r="D56" s="1301"/>
      <c r="E56" s="1302"/>
      <c r="F56" s="127">
        <v>1382</v>
      </c>
      <c r="G56" s="127">
        <v>1388</v>
      </c>
      <c r="H56" s="128">
        <v>1391</v>
      </c>
    </row>
    <row r="57" spans="2:8" ht="53.25" customHeight="1" x14ac:dyDescent="0.15">
      <c r="B57" s="126"/>
      <c r="C57" s="1303" t="s">
        <v>50</v>
      </c>
      <c r="D57" s="1303"/>
      <c r="E57" s="1304"/>
      <c r="F57" s="129">
        <v>2136</v>
      </c>
      <c r="G57" s="129">
        <v>2059</v>
      </c>
      <c r="H57" s="130">
        <v>1995</v>
      </c>
    </row>
    <row r="58" spans="2:8" ht="45.75" customHeight="1" x14ac:dyDescent="0.15">
      <c r="B58" s="131"/>
      <c r="C58" s="1291" t="s">
        <v>581</v>
      </c>
      <c r="D58" s="1292"/>
      <c r="E58" s="1293"/>
      <c r="F58" s="132">
        <v>1529</v>
      </c>
      <c r="G58" s="132">
        <v>1466</v>
      </c>
      <c r="H58" s="133">
        <v>1422</v>
      </c>
    </row>
    <row r="59" spans="2:8" ht="45.75" customHeight="1" x14ac:dyDescent="0.15">
      <c r="B59" s="131"/>
      <c r="C59" s="1291" t="s">
        <v>582</v>
      </c>
      <c r="D59" s="1292"/>
      <c r="E59" s="1293"/>
      <c r="F59" s="132">
        <v>275</v>
      </c>
      <c r="G59" s="132">
        <v>275</v>
      </c>
      <c r="H59" s="133">
        <v>275</v>
      </c>
    </row>
    <row r="60" spans="2:8" ht="45.75" customHeight="1" x14ac:dyDescent="0.15">
      <c r="B60" s="131"/>
      <c r="C60" s="1291" t="s">
        <v>583</v>
      </c>
      <c r="D60" s="1292"/>
      <c r="E60" s="1293"/>
      <c r="F60" s="132">
        <v>181</v>
      </c>
      <c r="G60" s="132">
        <v>168</v>
      </c>
      <c r="H60" s="133">
        <v>145</v>
      </c>
    </row>
    <row r="61" spans="2:8" ht="45.75" customHeight="1" x14ac:dyDescent="0.15">
      <c r="B61" s="131"/>
      <c r="C61" s="1291" t="s">
        <v>584</v>
      </c>
      <c r="D61" s="1292"/>
      <c r="E61" s="1293"/>
      <c r="F61" s="132">
        <v>58</v>
      </c>
      <c r="G61" s="132">
        <v>58</v>
      </c>
      <c r="H61" s="133">
        <v>58</v>
      </c>
    </row>
    <row r="62" spans="2:8" ht="45.75" customHeight="1" thickBot="1" x14ac:dyDescent="0.2">
      <c r="B62" s="134"/>
      <c r="C62" s="1294" t="s">
        <v>585</v>
      </c>
      <c r="D62" s="1295"/>
      <c r="E62" s="1296"/>
      <c r="F62" s="135">
        <v>50</v>
      </c>
      <c r="G62" s="135">
        <v>49</v>
      </c>
      <c r="H62" s="136">
        <v>48</v>
      </c>
    </row>
    <row r="63" spans="2:8" ht="52.5" customHeight="1" thickBot="1" x14ac:dyDescent="0.2">
      <c r="B63" s="137"/>
      <c r="C63" s="1297" t="s">
        <v>51</v>
      </c>
      <c r="D63" s="1297"/>
      <c r="E63" s="1298"/>
      <c r="F63" s="138">
        <v>6341</v>
      </c>
      <c r="G63" s="138">
        <v>6674</v>
      </c>
      <c r="H63" s="139">
        <v>7006</v>
      </c>
    </row>
    <row r="64" spans="2:8" ht="15" customHeight="1" x14ac:dyDescent="0.15"/>
    <row r="65" ht="0" hidden="1" customHeight="1" x14ac:dyDescent="0.15"/>
    <row r="66" ht="0" hidden="1" customHeight="1" x14ac:dyDescent="0.15"/>
  </sheetData>
  <sheetProtection algorithmName="SHA-512" hashValue="TUAp7Sw2KNS6ang/6JJMpJWMYCsIJh2si10fQLNsi/AntY39ZAfxoS8jzhFCYA/Z/jW7an92kIg0A8oQl/95EA==" saltValue="HSPwFAoVLnbXlOWiigus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4" zoomScaleNormal="84"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87"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88"/>
      <c r="DG4" s="288"/>
      <c r="DH4" s="288"/>
      <c r="DI4" s="288"/>
      <c r="DJ4" s="288"/>
      <c r="DK4" s="288"/>
      <c r="DL4" s="288"/>
      <c r="DM4" s="288"/>
      <c r="DN4" s="288"/>
      <c r="DO4" s="288"/>
      <c r="DP4" s="288"/>
      <c r="DQ4" s="288"/>
      <c r="DR4" s="288"/>
      <c r="DS4" s="288"/>
      <c r="DT4" s="288"/>
      <c r="DU4" s="288"/>
      <c r="DV4" s="288"/>
      <c r="DW4" s="288"/>
    </row>
    <row r="5" spans="1:143" s="287"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88"/>
      <c r="DG5" s="288"/>
      <c r="DH5" s="288"/>
      <c r="DI5" s="288"/>
      <c r="DJ5" s="288"/>
      <c r="DK5" s="288"/>
      <c r="DL5" s="288"/>
      <c r="DM5" s="288"/>
      <c r="DN5" s="288"/>
      <c r="DO5" s="288"/>
      <c r="DP5" s="288"/>
      <c r="DQ5" s="288"/>
      <c r="DR5" s="288"/>
      <c r="DS5" s="288"/>
      <c r="DT5" s="288"/>
      <c r="DU5" s="288"/>
      <c r="DV5" s="288"/>
      <c r="DW5" s="288"/>
    </row>
    <row r="6" spans="1:143" s="287"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88"/>
      <c r="DG6" s="288"/>
      <c r="DH6" s="288"/>
      <c r="DI6" s="288"/>
      <c r="DJ6" s="288"/>
      <c r="DK6" s="288"/>
      <c r="DL6" s="288"/>
      <c r="DM6" s="288"/>
      <c r="DN6" s="288"/>
      <c r="DO6" s="288"/>
      <c r="DP6" s="288"/>
      <c r="DQ6" s="288"/>
      <c r="DR6" s="288"/>
      <c r="DS6" s="288"/>
      <c r="DT6" s="288"/>
      <c r="DU6" s="288"/>
      <c r="DV6" s="288"/>
      <c r="DW6" s="288"/>
    </row>
    <row r="7" spans="1:143" s="287"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88"/>
      <c r="DG7" s="288"/>
      <c r="DH7" s="288"/>
      <c r="DI7" s="288"/>
      <c r="DJ7" s="288"/>
      <c r="DK7" s="288"/>
      <c r="DL7" s="288"/>
      <c r="DM7" s="288"/>
      <c r="DN7" s="288"/>
      <c r="DO7" s="288"/>
      <c r="DP7" s="288"/>
      <c r="DQ7" s="288"/>
      <c r="DR7" s="288"/>
      <c r="DS7" s="288"/>
      <c r="DT7" s="288"/>
      <c r="DU7" s="288"/>
      <c r="DV7" s="288"/>
      <c r="DW7" s="288"/>
    </row>
    <row r="8" spans="1:143" s="287"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88"/>
      <c r="DG8" s="288"/>
      <c r="DH8" s="288"/>
      <c r="DI8" s="288"/>
      <c r="DJ8" s="288"/>
      <c r="DK8" s="288"/>
      <c r="DL8" s="288"/>
      <c r="DM8" s="288"/>
      <c r="DN8" s="288"/>
      <c r="DO8" s="288"/>
      <c r="DP8" s="288"/>
      <c r="DQ8" s="288"/>
      <c r="DR8" s="288"/>
      <c r="DS8" s="288"/>
      <c r="DT8" s="288"/>
      <c r="DU8" s="288"/>
      <c r="DV8" s="288"/>
      <c r="DW8" s="288"/>
    </row>
    <row r="9" spans="1:143" s="287"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88"/>
      <c r="DG9" s="288"/>
      <c r="DH9" s="288"/>
      <c r="DI9" s="288"/>
      <c r="DJ9" s="288"/>
      <c r="DK9" s="288"/>
      <c r="DL9" s="288"/>
      <c r="DM9" s="288"/>
      <c r="DN9" s="288"/>
      <c r="DO9" s="288"/>
      <c r="DP9" s="288"/>
      <c r="DQ9" s="288"/>
      <c r="DR9" s="288"/>
      <c r="DS9" s="288"/>
      <c r="DT9" s="288"/>
      <c r="DU9" s="288"/>
      <c r="DV9" s="288"/>
      <c r="DW9" s="288"/>
    </row>
    <row r="10" spans="1:143" s="287"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88"/>
      <c r="DG10" s="288"/>
      <c r="DH10" s="288"/>
      <c r="DI10" s="288"/>
      <c r="DJ10" s="288"/>
      <c r="DK10" s="288"/>
      <c r="DL10" s="288"/>
      <c r="DM10" s="288"/>
      <c r="DN10" s="288"/>
      <c r="DO10" s="288"/>
      <c r="DP10" s="288"/>
      <c r="DQ10" s="288"/>
      <c r="DR10" s="288"/>
      <c r="DS10" s="288"/>
      <c r="DT10" s="288"/>
      <c r="DU10" s="288"/>
      <c r="DV10" s="288"/>
      <c r="DW10" s="288"/>
      <c r="EM10" s="287" t="s">
        <v>588</v>
      </c>
    </row>
    <row r="11" spans="1:143" s="287"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88"/>
      <c r="DG11" s="288"/>
      <c r="DH11" s="288"/>
      <c r="DI11" s="288"/>
      <c r="DJ11" s="288"/>
      <c r="DK11" s="288"/>
      <c r="DL11" s="288"/>
      <c r="DM11" s="288"/>
      <c r="DN11" s="288"/>
      <c r="DO11" s="288"/>
      <c r="DP11" s="288"/>
      <c r="DQ11" s="288"/>
      <c r="DR11" s="288"/>
      <c r="DS11" s="288"/>
      <c r="DT11" s="288"/>
      <c r="DU11" s="288"/>
      <c r="DV11" s="288"/>
      <c r="DW11" s="288"/>
    </row>
    <row r="12" spans="1:143" s="287"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88"/>
      <c r="DG12" s="288"/>
      <c r="DH12" s="288"/>
      <c r="DI12" s="288"/>
      <c r="DJ12" s="288"/>
      <c r="DK12" s="288"/>
      <c r="DL12" s="288"/>
      <c r="DM12" s="288"/>
      <c r="DN12" s="288"/>
      <c r="DO12" s="288"/>
      <c r="DP12" s="288"/>
      <c r="DQ12" s="288"/>
      <c r="DR12" s="288"/>
      <c r="DS12" s="288"/>
      <c r="DT12" s="288"/>
      <c r="DU12" s="288"/>
      <c r="DV12" s="288"/>
      <c r="DW12" s="288"/>
      <c r="EM12" s="287" t="s">
        <v>588</v>
      </c>
    </row>
    <row r="13" spans="1:143" s="287"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88"/>
      <c r="DG13" s="288"/>
      <c r="DH13" s="288"/>
      <c r="DI13" s="288"/>
      <c r="DJ13" s="288"/>
      <c r="DK13" s="288"/>
      <c r="DL13" s="288"/>
      <c r="DM13" s="288"/>
      <c r="DN13" s="288"/>
      <c r="DO13" s="288"/>
      <c r="DP13" s="288"/>
      <c r="DQ13" s="288"/>
      <c r="DR13" s="288"/>
      <c r="DS13" s="288"/>
      <c r="DT13" s="288"/>
      <c r="DU13" s="288"/>
      <c r="DV13" s="288"/>
      <c r="DW13" s="288"/>
    </row>
    <row r="14" spans="1:143" s="287"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88"/>
      <c r="DG14" s="288"/>
      <c r="DH14" s="288"/>
      <c r="DI14" s="288"/>
      <c r="DJ14" s="288"/>
      <c r="DK14" s="288"/>
      <c r="DL14" s="288"/>
      <c r="DM14" s="288"/>
      <c r="DN14" s="288"/>
      <c r="DO14" s="288"/>
      <c r="DP14" s="288"/>
      <c r="DQ14" s="288"/>
      <c r="DR14" s="288"/>
      <c r="DS14" s="288"/>
      <c r="DT14" s="288"/>
      <c r="DU14" s="288"/>
      <c r="DV14" s="288"/>
      <c r="DW14" s="288"/>
    </row>
    <row r="15" spans="1:143" s="287"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88"/>
      <c r="DG15" s="288"/>
      <c r="DH15" s="288"/>
      <c r="DI15" s="288"/>
      <c r="DJ15" s="288"/>
      <c r="DK15" s="288"/>
      <c r="DL15" s="288"/>
      <c r="DM15" s="288"/>
      <c r="DN15" s="288"/>
      <c r="DO15" s="288"/>
      <c r="DP15" s="288"/>
      <c r="DQ15" s="288"/>
      <c r="DR15" s="288"/>
      <c r="DS15" s="288"/>
      <c r="DT15" s="288"/>
      <c r="DU15" s="288"/>
      <c r="DV15" s="288"/>
      <c r="DW15" s="288"/>
    </row>
    <row r="16" spans="1:143" s="287"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88"/>
      <c r="DG16" s="288"/>
      <c r="DH16" s="288"/>
      <c r="DI16" s="288"/>
      <c r="DJ16" s="288"/>
      <c r="DK16" s="288"/>
      <c r="DL16" s="288"/>
      <c r="DM16" s="288"/>
      <c r="DN16" s="288"/>
      <c r="DO16" s="288"/>
      <c r="DP16" s="288"/>
      <c r="DQ16" s="288"/>
      <c r="DR16" s="288"/>
      <c r="DS16" s="288"/>
      <c r="DT16" s="288"/>
      <c r="DU16" s="288"/>
      <c r="DV16" s="288"/>
      <c r="DW16" s="288"/>
    </row>
    <row r="17" spans="1:351" s="287"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88"/>
      <c r="DG17" s="288"/>
      <c r="DH17" s="288"/>
      <c r="DI17" s="288"/>
      <c r="DJ17" s="288"/>
      <c r="DK17" s="288"/>
      <c r="DL17" s="288"/>
      <c r="DM17" s="288"/>
      <c r="DN17" s="288"/>
      <c r="DO17" s="288"/>
      <c r="DP17" s="288"/>
      <c r="DQ17" s="288"/>
      <c r="DR17" s="288"/>
      <c r="DS17" s="288"/>
      <c r="DT17" s="288"/>
      <c r="DU17" s="288"/>
      <c r="DV17" s="288"/>
      <c r="DW17" s="288"/>
    </row>
    <row r="18" spans="1:351" s="287"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88"/>
      <c r="DG18" s="288"/>
      <c r="DH18" s="288"/>
      <c r="DI18" s="288"/>
      <c r="DJ18" s="288"/>
      <c r="DK18" s="288"/>
      <c r="DL18" s="288"/>
      <c r="DM18" s="288"/>
      <c r="DN18" s="288"/>
      <c r="DO18" s="288"/>
      <c r="DP18" s="288"/>
      <c r="DQ18" s="288"/>
      <c r="DR18" s="288"/>
      <c r="DS18" s="288"/>
      <c r="DT18" s="288"/>
      <c r="DU18" s="288"/>
      <c r="DV18" s="288"/>
      <c r="DW18" s="288"/>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591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592</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547</v>
      </c>
      <c r="BQ50" s="1311"/>
      <c r="BR50" s="1311"/>
      <c r="BS50" s="1311"/>
      <c r="BT50" s="1311"/>
      <c r="BU50" s="1311"/>
      <c r="BV50" s="1311"/>
      <c r="BW50" s="1311"/>
      <c r="BX50" s="1311" t="s">
        <v>548</v>
      </c>
      <c r="BY50" s="1311"/>
      <c r="BZ50" s="1311"/>
      <c r="CA50" s="1311"/>
      <c r="CB50" s="1311"/>
      <c r="CC50" s="1311"/>
      <c r="CD50" s="1311"/>
      <c r="CE50" s="1311"/>
      <c r="CF50" s="1311" t="s">
        <v>549</v>
      </c>
      <c r="CG50" s="1311"/>
      <c r="CH50" s="1311"/>
      <c r="CI50" s="1311"/>
      <c r="CJ50" s="1311"/>
      <c r="CK50" s="1311"/>
      <c r="CL50" s="1311"/>
      <c r="CM50" s="1311"/>
      <c r="CN50" s="1311" t="s">
        <v>550</v>
      </c>
      <c r="CO50" s="1311"/>
      <c r="CP50" s="1311"/>
      <c r="CQ50" s="1311"/>
      <c r="CR50" s="1311"/>
      <c r="CS50" s="1311"/>
      <c r="CT50" s="1311"/>
      <c r="CU50" s="1311"/>
      <c r="CV50" s="1311" t="s">
        <v>551</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593</v>
      </c>
      <c r="AO51" s="1310"/>
      <c r="AP51" s="1310"/>
      <c r="AQ51" s="1310"/>
      <c r="AR51" s="1310"/>
      <c r="AS51" s="1310"/>
      <c r="AT51" s="1310"/>
      <c r="AU51" s="1310"/>
      <c r="AV51" s="1310"/>
      <c r="AW51" s="1310"/>
      <c r="AX51" s="1310"/>
      <c r="AY51" s="1310"/>
      <c r="AZ51" s="1310"/>
      <c r="BA51" s="1310"/>
      <c r="BB51" s="1310" t="s">
        <v>594</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596</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50</v>
      </c>
      <c r="BY53" s="1307"/>
      <c r="BZ53" s="1307"/>
      <c r="CA53" s="1307"/>
      <c r="CB53" s="1307"/>
      <c r="CC53" s="1307"/>
      <c r="CD53" s="1307"/>
      <c r="CE53" s="1307"/>
      <c r="CF53" s="1307">
        <v>58.8</v>
      </c>
      <c r="CG53" s="1307"/>
      <c r="CH53" s="1307"/>
      <c r="CI53" s="1307"/>
      <c r="CJ53" s="1307"/>
      <c r="CK53" s="1307"/>
      <c r="CL53" s="1307"/>
      <c r="CM53" s="1307"/>
      <c r="CN53" s="1307">
        <v>60.5</v>
      </c>
      <c r="CO53" s="1307"/>
      <c r="CP53" s="1307"/>
      <c r="CQ53" s="1307"/>
      <c r="CR53" s="1307"/>
      <c r="CS53" s="1307"/>
      <c r="CT53" s="1307"/>
      <c r="CU53" s="1307"/>
      <c r="CV53" s="1307">
        <v>59.3</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597</v>
      </c>
      <c r="AO55" s="1311"/>
      <c r="AP55" s="1311"/>
      <c r="AQ55" s="1311"/>
      <c r="AR55" s="1311"/>
      <c r="AS55" s="1311"/>
      <c r="AT55" s="1311"/>
      <c r="AU55" s="1311"/>
      <c r="AV55" s="1311"/>
      <c r="AW55" s="1311"/>
      <c r="AX55" s="1311"/>
      <c r="AY55" s="1311"/>
      <c r="AZ55" s="1311"/>
      <c r="BA55" s="1311"/>
      <c r="BB55" s="1310" t="s">
        <v>594</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13</v>
      </c>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595</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53.4</v>
      </c>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598</v>
      </c>
    </row>
    <row r="64" spans="1:109" x14ac:dyDescent="0.15">
      <c r="B64" s="394"/>
      <c r="G64" s="401"/>
      <c r="I64" s="414"/>
      <c r="J64" s="414"/>
      <c r="K64" s="414"/>
      <c r="L64" s="414"/>
      <c r="M64" s="414"/>
      <c r="N64" s="415"/>
      <c r="AM64" s="401"/>
      <c r="AN64" s="401" t="s">
        <v>590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599</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592</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547</v>
      </c>
      <c r="BQ72" s="1311"/>
      <c r="BR72" s="1311"/>
      <c r="BS72" s="1311"/>
      <c r="BT72" s="1311"/>
      <c r="BU72" s="1311"/>
      <c r="BV72" s="1311"/>
      <c r="BW72" s="1311"/>
      <c r="BX72" s="1311" t="s">
        <v>548</v>
      </c>
      <c r="BY72" s="1311"/>
      <c r="BZ72" s="1311"/>
      <c r="CA72" s="1311"/>
      <c r="CB72" s="1311"/>
      <c r="CC72" s="1311"/>
      <c r="CD72" s="1311"/>
      <c r="CE72" s="1311"/>
      <c r="CF72" s="1311" t="s">
        <v>549</v>
      </c>
      <c r="CG72" s="1311"/>
      <c r="CH72" s="1311"/>
      <c r="CI72" s="1311"/>
      <c r="CJ72" s="1311"/>
      <c r="CK72" s="1311"/>
      <c r="CL72" s="1311"/>
      <c r="CM72" s="1311"/>
      <c r="CN72" s="1311" t="s">
        <v>550</v>
      </c>
      <c r="CO72" s="1311"/>
      <c r="CP72" s="1311"/>
      <c r="CQ72" s="1311"/>
      <c r="CR72" s="1311"/>
      <c r="CS72" s="1311"/>
      <c r="CT72" s="1311"/>
      <c r="CU72" s="1311"/>
      <c r="CV72" s="1311" t="s">
        <v>551</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593</v>
      </c>
      <c r="AO73" s="1310"/>
      <c r="AP73" s="1310"/>
      <c r="AQ73" s="1310"/>
      <c r="AR73" s="1310"/>
      <c r="AS73" s="1310"/>
      <c r="AT73" s="1310"/>
      <c r="AU73" s="1310"/>
      <c r="AV73" s="1310"/>
      <c r="AW73" s="1310"/>
      <c r="AX73" s="1310"/>
      <c r="AY73" s="1310"/>
      <c r="AZ73" s="1310"/>
      <c r="BA73" s="1310"/>
      <c r="BB73" s="1310" t="s">
        <v>594</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600</v>
      </c>
      <c r="BC75" s="1310"/>
      <c r="BD75" s="1310"/>
      <c r="BE75" s="1310"/>
      <c r="BF75" s="1310"/>
      <c r="BG75" s="1310"/>
      <c r="BH75" s="1310"/>
      <c r="BI75" s="1310"/>
      <c r="BJ75" s="1310"/>
      <c r="BK75" s="1310"/>
      <c r="BL75" s="1310"/>
      <c r="BM75" s="1310"/>
      <c r="BN75" s="1310"/>
      <c r="BO75" s="1310"/>
      <c r="BP75" s="1307">
        <v>8.1</v>
      </c>
      <c r="BQ75" s="1307"/>
      <c r="BR75" s="1307"/>
      <c r="BS75" s="1307"/>
      <c r="BT75" s="1307"/>
      <c r="BU75" s="1307"/>
      <c r="BV75" s="1307"/>
      <c r="BW75" s="1307"/>
      <c r="BX75" s="1307">
        <v>5.5</v>
      </c>
      <c r="BY75" s="1307"/>
      <c r="BZ75" s="1307"/>
      <c r="CA75" s="1307"/>
      <c r="CB75" s="1307"/>
      <c r="CC75" s="1307"/>
      <c r="CD75" s="1307"/>
      <c r="CE75" s="1307"/>
      <c r="CF75" s="1307">
        <v>3.9</v>
      </c>
      <c r="CG75" s="1307"/>
      <c r="CH75" s="1307"/>
      <c r="CI75" s="1307"/>
      <c r="CJ75" s="1307"/>
      <c r="CK75" s="1307"/>
      <c r="CL75" s="1307"/>
      <c r="CM75" s="1307"/>
      <c r="CN75" s="1307">
        <v>4</v>
      </c>
      <c r="CO75" s="1307"/>
      <c r="CP75" s="1307"/>
      <c r="CQ75" s="1307"/>
      <c r="CR75" s="1307"/>
      <c r="CS75" s="1307"/>
      <c r="CT75" s="1307"/>
      <c r="CU75" s="1307"/>
      <c r="CV75" s="1307">
        <v>4</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601</v>
      </c>
      <c r="AO77" s="1311"/>
      <c r="AP77" s="1311"/>
      <c r="AQ77" s="1311"/>
      <c r="AR77" s="1311"/>
      <c r="AS77" s="1311"/>
      <c r="AT77" s="1311"/>
      <c r="AU77" s="1311"/>
      <c r="AV77" s="1311"/>
      <c r="AW77" s="1311"/>
      <c r="AX77" s="1311"/>
      <c r="AY77" s="1311"/>
      <c r="AZ77" s="1311"/>
      <c r="BA77" s="1311"/>
      <c r="BB77" s="1310" t="s">
        <v>594</v>
      </c>
      <c r="BC77" s="1310"/>
      <c r="BD77" s="1310"/>
      <c r="BE77" s="1310"/>
      <c r="BF77" s="1310"/>
      <c r="BG77" s="1310"/>
      <c r="BH77" s="1310"/>
      <c r="BI77" s="1310"/>
      <c r="BJ77" s="1310"/>
      <c r="BK77" s="1310"/>
      <c r="BL77" s="1310"/>
      <c r="BM77" s="1310"/>
      <c r="BN77" s="1310"/>
      <c r="BO77" s="1310"/>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602</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akY/+iP1rUNQOHJC/yfv/cv/amsRmHCcaRC5SrMrctl6xLSDGgvgNXQnLVIOD+vxzrgrr615BZt60GfzEWmMQ==" saltValue="M2JQ26WkLlEbk/nB7ukr4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88" customWidth="1"/>
    <col min="35" max="122" width="2.5" style="287" customWidth="1"/>
    <col min="123" max="16384" width="2.5" style="287" hidden="1"/>
  </cols>
  <sheetData>
    <row r="1" spans="2:34" ht="13.5" customHeight="1" x14ac:dyDescent="0.15">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x14ac:dyDescent="0.15">
      <c r="S2" s="287"/>
      <c r="AH2" s="287"/>
    </row>
    <row r="3" spans="2:34" x14ac:dyDescent="0.15">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x14ac:dyDescent="0.15"/>
    <row r="5" spans="2:34" x14ac:dyDescent="0.15"/>
    <row r="6" spans="2:34" x14ac:dyDescent="0.15"/>
    <row r="7" spans="2:34" x14ac:dyDescent="0.15"/>
    <row r="8" spans="2:34" x14ac:dyDescent="0.15"/>
    <row r="9" spans="2:34" x14ac:dyDescent="0.15">
      <c r="AH9" s="28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7"/>
    </row>
    <row r="18" spans="12:34" x14ac:dyDescent="0.15"/>
    <row r="19" spans="12:34" x14ac:dyDescent="0.15"/>
    <row r="20" spans="12:34" x14ac:dyDescent="0.15">
      <c r="AH20" s="287"/>
    </row>
    <row r="21" spans="12:34" x14ac:dyDescent="0.15">
      <c r="AH21" s="287"/>
    </row>
    <row r="22" spans="12:34" x14ac:dyDescent="0.15"/>
    <row r="23" spans="12:34" x14ac:dyDescent="0.15"/>
    <row r="24" spans="12:34" x14ac:dyDescent="0.15">
      <c r="Q24" s="287"/>
    </row>
    <row r="25" spans="12:34" x14ac:dyDescent="0.15"/>
    <row r="26" spans="12:34" x14ac:dyDescent="0.15"/>
    <row r="27" spans="12:34" x14ac:dyDescent="0.15"/>
    <row r="28" spans="12:34" x14ac:dyDescent="0.15">
      <c r="O28" s="287"/>
      <c r="T28" s="287"/>
      <c r="AH28" s="287"/>
    </row>
    <row r="29" spans="12:34" x14ac:dyDescent="0.15"/>
    <row r="30" spans="12:34" x14ac:dyDescent="0.15"/>
    <row r="31" spans="12:34" x14ac:dyDescent="0.15">
      <c r="Q31" s="287"/>
    </row>
    <row r="32" spans="12:34" x14ac:dyDescent="0.15">
      <c r="L32" s="287"/>
    </row>
    <row r="33" spans="2:34" x14ac:dyDescent="0.15">
      <c r="C33" s="287"/>
      <c r="E33" s="287"/>
      <c r="G33" s="287"/>
      <c r="I33" s="287"/>
      <c r="X33" s="287"/>
    </row>
    <row r="34" spans="2:34" x14ac:dyDescent="0.15">
      <c r="B34" s="287"/>
      <c r="P34" s="287"/>
      <c r="R34" s="287"/>
      <c r="T34" s="287"/>
    </row>
    <row r="35" spans="2:34" x14ac:dyDescent="0.15">
      <c r="D35" s="287"/>
      <c r="W35" s="287"/>
      <c r="AC35" s="287"/>
      <c r="AD35" s="287"/>
      <c r="AE35" s="287"/>
      <c r="AF35" s="287"/>
      <c r="AG35" s="287"/>
      <c r="AH35" s="287"/>
    </row>
    <row r="36" spans="2:34" x14ac:dyDescent="0.15">
      <c r="H36" s="287"/>
      <c r="J36" s="287"/>
      <c r="K36" s="287"/>
      <c r="M36" s="287"/>
      <c r="Y36" s="287"/>
      <c r="Z36" s="287"/>
      <c r="AA36" s="287"/>
      <c r="AB36" s="287"/>
      <c r="AC36" s="287"/>
      <c r="AD36" s="287"/>
      <c r="AE36" s="287"/>
      <c r="AF36" s="287"/>
      <c r="AG36" s="287"/>
      <c r="AH36" s="287"/>
    </row>
    <row r="37" spans="2:34" x14ac:dyDescent="0.15">
      <c r="AH37" s="287"/>
    </row>
    <row r="38" spans="2:34" x14ac:dyDescent="0.15">
      <c r="AG38" s="287"/>
      <c r="AH38" s="287"/>
    </row>
    <row r="39" spans="2:34" x14ac:dyDescent="0.15"/>
    <row r="40" spans="2:34" x14ac:dyDescent="0.15">
      <c r="X40" s="287"/>
    </row>
    <row r="41" spans="2:34" x14ac:dyDescent="0.15">
      <c r="R41" s="287"/>
    </row>
    <row r="42" spans="2:34" x14ac:dyDescent="0.15">
      <c r="W42" s="287"/>
    </row>
    <row r="43" spans="2:34" x14ac:dyDescent="0.15">
      <c r="Y43" s="287"/>
      <c r="Z43" s="287"/>
      <c r="AA43" s="287"/>
      <c r="AB43" s="287"/>
      <c r="AC43" s="287"/>
      <c r="AD43" s="287"/>
      <c r="AE43" s="287"/>
      <c r="AF43" s="287"/>
      <c r="AG43" s="287"/>
      <c r="AH43" s="287"/>
    </row>
    <row r="44" spans="2:34" x14ac:dyDescent="0.15">
      <c r="AH44" s="287"/>
    </row>
    <row r="45" spans="2:34" x14ac:dyDescent="0.15">
      <c r="X45" s="287"/>
    </row>
    <row r="46" spans="2:34" x14ac:dyDescent="0.15"/>
    <row r="47" spans="2:34" x14ac:dyDescent="0.15"/>
    <row r="48" spans="2:34" x14ac:dyDescent="0.15">
      <c r="W48" s="287"/>
      <c r="Y48" s="287"/>
      <c r="Z48" s="287"/>
      <c r="AA48" s="287"/>
      <c r="AB48" s="287"/>
      <c r="AC48" s="287"/>
      <c r="AD48" s="287"/>
      <c r="AE48" s="287"/>
      <c r="AF48" s="287"/>
      <c r="AG48" s="287"/>
      <c r="AH48" s="287"/>
    </row>
    <row r="49" spans="28:34" x14ac:dyDescent="0.15"/>
    <row r="50" spans="28:34" x14ac:dyDescent="0.15">
      <c r="AE50" s="287"/>
      <c r="AF50" s="287"/>
      <c r="AG50" s="287"/>
      <c r="AH50" s="287"/>
    </row>
    <row r="51" spans="28:34" x14ac:dyDescent="0.15">
      <c r="AC51" s="287"/>
      <c r="AD51" s="287"/>
      <c r="AE51" s="287"/>
      <c r="AF51" s="287"/>
      <c r="AG51" s="287"/>
      <c r="AH51" s="287"/>
    </row>
    <row r="52" spans="28:34" x14ac:dyDescent="0.15"/>
    <row r="53" spans="28:34" x14ac:dyDescent="0.15">
      <c r="AF53" s="287"/>
      <c r="AG53" s="287"/>
      <c r="AH53" s="287"/>
    </row>
    <row r="54" spans="28:34" x14ac:dyDescent="0.15">
      <c r="AH54" s="287"/>
    </row>
    <row r="55" spans="28:34" x14ac:dyDescent="0.15"/>
    <row r="56" spans="28:34" x14ac:dyDescent="0.15">
      <c r="AB56" s="287"/>
      <c r="AC56" s="287"/>
      <c r="AD56" s="287"/>
      <c r="AE56" s="287"/>
      <c r="AF56" s="287"/>
      <c r="AG56" s="287"/>
      <c r="AH56" s="287"/>
    </row>
    <row r="57" spans="28:34" x14ac:dyDescent="0.15">
      <c r="AH57" s="287"/>
    </row>
    <row r="58" spans="28:34" x14ac:dyDescent="0.15">
      <c r="AH58" s="287"/>
    </row>
    <row r="59" spans="28:34" x14ac:dyDescent="0.15"/>
    <row r="60" spans="28:34" x14ac:dyDescent="0.15"/>
    <row r="61" spans="28:34" x14ac:dyDescent="0.15"/>
    <row r="62" spans="28:34" x14ac:dyDescent="0.15"/>
    <row r="63" spans="28:34" x14ac:dyDescent="0.15">
      <c r="AH63" s="287"/>
    </row>
    <row r="64" spans="28:34" x14ac:dyDescent="0.15">
      <c r="AG64" s="287"/>
      <c r="AH64" s="287"/>
    </row>
    <row r="65" spans="28:34" x14ac:dyDescent="0.15"/>
    <row r="66" spans="28:34" x14ac:dyDescent="0.15"/>
    <row r="67" spans="28:34" x14ac:dyDescent="0.15"/>
    <row r="68" spans="28:34" x14ac:dyDescent="0.15">
      <c r="AB68" s="287"/>
      <c r="AC68" s="287"/>
      <c r="AD68" s="287"/>
      <c r="AE68" s="287"/>
      <c r="AF68" s="287"/>
      <c r="AG68" s="287"/>
      <c r="AH68" s="287"/>
    </row>
    <row r="69" spans="28:34" x14ac:dyDescent="0.15">
      <c r="AF69" s="287"/>
      <c r="AG69" s="287"/>
      <c r="AH69" s="287"/>
    </row>
    <row r="70" spans="28:34" x14ac:dyDescent="0.15"/>
    <row r="71" spans="28:34" x14ac:dyDescent="0.15"/>
    <row r="72" spans="28:34" x14ac:dyDescent="0.15"/>
    <row r="73" spans="28:34" x14ac:dyDescent="0.15"/>
    <row r="74" spans="28:34" x14ac:dyDescent="0.15"/>
    <row r="75" spans="28:34" x14ac:dyDescent="0.15">
      <c r="AH75" s="287"/>
    </row>
    <row r="76" spans="28:34" x14ac:dyDescent="0.15">
      <c r="AF76" s="287"/>
      <c r="AG76" s="287"/>
      <c r="AH76" s="287"/>
    </row>
    <row r="77" spans="28:34" x14ac:dyDescent="0.15">
      <c r="AG77" s="287"/>
      <c r="AH77" s="287"/>
    </row>
    <row r="78" spans="28:34" x14ac:dyDescent="0.15"/>
    <row r="79" spans="28:34" x14ac:dyDescent="0.15"/>
    <row r="80" spans="28:34" x14ac:dyDescent="0.15"/>
    <row r="81" spans="25:34" x14ac:dyDescent="0.15"/>
    <row r="82" spans="25:34" x14ac:dyDescent="0.15">
      <c r="Y82" s="287"/>
    </row>
    <row r="83" spans="25:34" x14ac:dyDescent="0.15">
      <c r="Y83" s="287"/>
      <c r="Z83" s="287"/>
      <c r="AA83" s="287"/>
      <c r="AB83" s="287"/>
      <c r="AC83" s="287"/>
      <c r="AD83" s="287"/>
      <c r="AE83" s="287"/>
      <c r="AF83" s="287"/>
      <c r="AG83" s="287"/>
      <c r="AH83" s="287"/>
    </row>
    <row r="84" spans="25:34" x14ac:dyDescent="0.15"/>
    <row r="85" spans="25:34" x14ac:dyDescent="0.15"/>
    <row r="86" spans="25:34" x14ac:dyDescent="0.15"/>
    <row r="87" spans="25:34" x14ac:dyDescent="0.15"/>
    <row r="88" spans="25:34" x14ac:dyDescent="0.15">
      <c r="AH88" s="28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7"/>
      <c r="AG94" s="287"/>
      <c r="AH94" s="287"/>
    </row>
    <row r="95" spans="25:34" ht="13.5" customHeight="1" x14ac:dyDescent="0.15">
      <c r="AH95" s="28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7"/>
    </row>
    <row r="102" spans="33:34" ht="13.5" customHeight="1" x14ac:dyDescent="0.15"/>
    <row r="103" spans="33:34" ht="13.5" customHeight="1" x14ac:dyDescent="0.15"/>
    <row r="104" spans="33:34" ht="13.5" customHeight="1" x14ac:dyDescent="0.15">
      <c r="AG104" s="287"/>
      <c r="AH104" s="28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7"/>
    </row>
    <row r="117" spans="34:122" ht="13.5" customHeight="1" x14ac:dyDescent="0.15"/>
    <row r="118" spans="34:122" ht="13.5" customHeight="1" x14ac:dyDescent="0.15"/>
    <row r="119" spans="34:122" ht="13.5" customHeight="1" x14ac:dyDescent="0.15"/>
    <row r="120" spans="34:122" ht="13.5" customHeight="1" x14ac:dyDescent="0.15">
      <c r="AH120" s="287"/>
    </row>
    <row r="121" spans="34:122" ht="13.5" customHeight="1" x14ac:dyDescent="0.15">
      <c r="AH121" s="287"/>
    </row>
    <row r="122" spans="34:122" ht="13.5" customHeight="1" x14ac:dyDescent="0.15"/>
    <row r="123" spans="34:122" ht="13.5" customHeight="1" x14ac:dyDescent="0.15"/>
    <row r="124" spans="34:122" ht="13.5" customHeight="1" x14ac:dyDescent="0.15"/>
    <row r="125" spans="34:122" ht="13.5" customHeight="1" x14ac:dyDescent="0.15">
      <c r="DR125" s="287"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texkRTcQouHrLw7b7prNxCD0Atd7ckuQo6/9dpgCW6PaaHdZPILnfc3PRxvIKMBKLO2n/E3R5v3UsZtVpYc0A==" saltValue="nzaroPXm9JNGLSXBk91C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5" zoomScaleNormal="95" zoomScaleSheetLayoutView="55" workbookViewId="0"/>
  </sheetViews>
  <sheetFormatPr defaultColWidth="0" defaultRowHeight="13.5" customHeight="1" zeroHeight="1" x14ac:dyDescent="0.15"/>
  <cols>
    <col min="1" max="34" width="2.5" style="288" customWidth="1"/>
    <col min="35" max="122" width="2.5" style="287" customWidth="1"/>
    <col min="123" max="16384" width="2.5" style="287" hidden="1"/>
  </cols>
  <sheetData>
    <row r="1" spans="2:34" ht="13.5" customHeight="1" x14ac:dyDescent="0.15">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x14ac:dyDescent="0.15">
      <c r="S2" s="287"/>
      <c r="AH2" s="287"/>
    </row>
    <row r="3" spans="2:34" x14ac:dyDescent="0.15">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x14ac:dyDescent="0.15"/>
    <row r="5" spans="2:34" x14ac:dyDescent="0.15"/>
    <row r="6" spans="2:34" x14ac:dyDescent="0.15"/>
    <row r="7" spans="2:34" x14ac:dyDescent="0.15"/>
    <row r="8" spans="2:34" x14ac:dyDescent="0.15"/>
    <row r="9" spans="2:34" x14ac:dyDescent="0.15">
      <c r="AH9" s="28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7"/>
    </row>
    <row r="18" spans="12:34" x14ac:dyDescent="0.15"/>
    <row r="19" spans="12:34" x14ac:dyDescent="0.15"/>
    <row r="20" spans="12:34" x14ac:dyDescent="0.15">
      <c r="AH20" s="287"/>
    </row>
    <row r="21" spans="12:34" x14ac:dyDescent="0.15">
      <c r="AH21" s="287"/>
    </row>
    <row r="22" spans="12:34" x14ac:dyDescent="0.15"/>
    <row r="23" spans="12:34" x14ac:dyDescent="0.15"/>
    <row r="24" spans="12:34" x14ac:dyDescent="0.15">
      <c r="Q24" s="287"/>
    </row>
    <row r="25" spans="12:34" x14ac:dyDescent="0.15"/>
    <row r="26" spans="12:34" x14ac:dyDescent="0.15"/>
    <row r="27" spans="12:34" x14ac:dyDescent="0.15"/>
    <row r="28" spans="12:34" x14ac:dyDescent="0.15">
      <c r="O28" s="287"/>
      <c r="T28" s="287"/>
      <c r="AH28" s="287"/>
    </row>
    <row r="29" spans="12:34" x14ac:dyDescent="0.15"/>
    <row r="30" spans="12:34" x14ac:dyDescent="0.15"/>
    <row r="31" spans="12:34" x14ac:dyDescent="0.15">
      <c r="Q31" s="287"/>
    </row>
    <row r="32" spans="12:34" x14ac:dyDescent="0.15">
      <c r="L32" s="287"/>
    </row>
    <row r="33" spans="2:34" x14ac:dyDescent="0.15">
      <c r="C33" s="287"/>
      <c r="E33" s="287"/>
      <c r="G33" s="287"/>
      <c r="I33" s="287"/>
      <c r="X33" s="287"/>
    </row>
    <row r="34" spans="2:34" x14ac:dyDescent="0.15">
      <c r="B34" s="287"/>
      <c r="P34" s="287"/>
      <c r="R34" s="287"/>
      <c r="T34" s="287"/>
    </row>
    <row r="35" spans="2:34" x14ac:dyDescent="0.15">
      <c r="D35" s="287"/>
      <c r="W35" s="287"/>
      <c r="AC35" s="287"/>
      <c r="AD35" s="287"/>
      <c r="AE35" s="287"/>
      <c r="AF35" s="287"/>
      <c r="AG35" s="287"/>
      <c r="AH35" s="287"/>
    </row>
    <row r="36" spans="2:34" x14ac:dyDescent="0.15">
      <c r="H36" s="287"/>
      <c r="J36" s="287"/>
      <c r="K36" s="287"/>
      <c r="M36" s="287"/>
      <c r="Y36" s="287"/>
      <c r="Z36" s="287"/>
      <c r="AA36" s="287"/>
      <c r="AB36" s="287"/>
      <c r="AC36" s="287"/>
      <c r="AD36" s="287"/>
      <c r="AE36" s="287"/>
      <c r="AF36" s="287"/>
      <c r="AG36" s="287"/>
      <c r="AH36" s="287"/>
    </row>
    <row r="37" spans="2:34" x14ac:dyDescent="0.15">
      <c r="AH37" s="287"/>
    </row>
    <row r="38" spans="2:34" x14ac:dyDescent="0.15">
      <c r="AG38" s="287"/>
      <c r="AH38" s="287"/>
    </row>
    <row r="39" spans="2:34" x14ac:dyDescent="0.15"/>
    <row r="40" spans="2:34" x14ac:dyDescent="0.15">
      <c r="X40" s="287"/>
    </row>
    <row r="41" spans="2:34" x14ac:dyDescent="0.15">
      <c r="R41" s="287"/>
    </row>
    <row r="42" spans="2:34" x14ac:dyDescent="0.15">
      <c r="W42" s="287"/>
    </row>
    <row r="43" spans="2:34" x14ac:dyDescent="0.15">
      <c r="Y43" s="287"/>
      <c r="Z43" s="287"/>
      <c r="AA43" s="287"/>
      <c r="AB43" s="287"/>
      <c r="AC43" s="287"/>
      <c r="AD43" s="287"/>
      <c r="AE43" s="287"/>
      <c r="AF43" s="287"/>
      <c r="AG43" s="287"/>
      <c r="AH43" s="287"/>
    </row>
    <row r="44" spans="2:34" x14ac:dyDescent="0.15">
      <c r="AH44" s="287"/>
    </row>
    <row r="45" spans="2:34" x14ac:dyDescent="0.15">
      <c r="X45" s="287"/>
    </row>
    <row r="46" spans="2:34" x14ac:dyDescent="0.15"/>
    <row r="47" spans="2:34" x14ac:dyDescent="0.15"/>
    <row r="48" spans="2:34" x14ac:dyDescent="0.15">
      <c r="W48" s="287"/>
      <c r="Y48" s="287"/>
      <c r="Z48" s="287"/>
      <c r="AA48" s="287"/>
      <c r="AB48" s="287"/>
      <c r="AC48" s="287"/>
      <c r="AD48" s="287"/>
      <c r="AE48" s="287"/>
      <c r="AF48" s="287"/>
      <c r="AG48" s="287"/>
      <c r="AH48" s="287"/>
    </row>
    <row r="49" spans="28:34" x14ac:dyDescent="0.15"/>
    <row r="50" spans="28:34" x14ac:dyDescent="0.15">
      <c r="AE50" s="287"/>
      <c r="AF50" s="287"/>
      <c r="AG50" s="287"/>
      <c r="AH50" s="287"/>
    </row>
    <row r="51" spans="28:34" x14ac:dyDescent="0.15">
      <c r="AC51" s="287"/>
      <c r="AD51" s="287"/>
      <c r="AE51" s="287"/>
      <c r="AF51" s="287"/>
      <c r="AG51" s="287"/>
      <c r="AH51" s="287"/>
    </row>
    <row r="52" spans="28:34" x14ac:dyDescent="0.15"/>
    <row r="53" spans="28:34" x14ac:dyDescent="0.15">
      <c r="AF53" s="287"/>
      <c r="AG53" s="287"/>
      <c r="AH53" s="287"/>
    </row>
    <row r="54" spans="28:34" x14ac:dyDescent="0.15">
      <c r="AH54" s="287"/>
    </row>
    <row r="55" spans="28:34" x14ac:dyDescent="0.15"/>
    <row r="56" spans="28:34" x14ac:dyDescent="0.15">
      <c r="AB56" s="287"/>
      <c r="AC56" s="287"/>
      <c r="AD56" s="287"/>
      <c r="AE56" s="287"/>
      <c r="AF56" s="287"/>
      <c r="AG56" s="287"/>
      <c r="AH56" s="287"/>
    </row>
    <row r="57" spans="28:34" x14ac:dyDescent="0.15">
      <c r="AH57" s="287"/>
    </row>
    <row r="58" spans="28:34" x14ac:dyDescent="0.15">
      <c r="AH58" s="287"/>
    </row>
    <row r="59" spans="28:34" x14ac:dyDescent="0.15">
      <c r="AG59" s="287"/>
      <c r="AH59" s="287"/>
    </row>
    <row r="60" spans="28:34" x14ac:dyDescent="0.15"/>
    <row r="61" spans="28:34" x14ac:dyDescent="0.15"/>
    <row r="62" spans="28:34" x14ac:dyDescent="0.15"/>
    <row r="63" spans="28:34" x14ac:dyDescent="0.15">
      <c r="AH63" s="287"/>
    </row>
    <row r="64" spans="28:34" x14ac:dyDescent="0.15">
      <c r="AG64" s="287"/>
      <c r="AH64" s="287"/>
    </row>
    <row r="65" spans="28:34" x14ac:dyDescent="0.15"/>
    <row r="66" spans="28:34" x14ac:dyDescent="0.15"/>
    <row r="67" spans="28:34" x14ac:dyDescent="0.15"/>
    <row r="68" spans="28:34" x14ac:dyDescent="0.15">
      <c r="AB68" s="287"/>
      <c r="AC68" s="287"/>
      <c r="AD68" s="287"/>
      <c r="AE68" s="287"/>
      <c r="AF68" s="287"/>
      <c r="AG68" s="287"/>
      <c r="AH68" s="287"/>
    </row>
    <row r="69" spans="28:34" x14ac:dyDescent="0.15">
      <c r="AF69" s="287"/>
      <c r="AG69" s="287"/>
      <c r="AH69" s="287"/>
    </row>
    <row r="70" spans="28:34" x14ac:dyDescent="0.15"/>
    <row r="71" spans="28:34" x14ac:dyDescent="0.15"/>
    <row r="72" spans="28:34" x14ac:dyDescent="0.15"/>
    <row r="73" spans="28:34" x14ac:dyDescent="0.15"/>
    <row r="74" spans="28:34" x14ac:dyDescent="0.15"/>
    <row r="75" spans="28:34" x14ac:dyDescent="0.15">
      <c r="AH75" s="287"/>
    </row>
    <row r="76" spans="28:34" x14ac:dyDescent="0.15">
      <c r="AF76" s="287"/>
      <c r="AG76" s="287"/>
      <c r="AH76" s="287"/>
    </row>
    <row r="77" spans="28:34" x14ac:dyDescent="0.15">
      <c r="AG77" s="287"/>
      <c r="AH77" s="287"/>
    </row>
    <row r="78" spans="28:34" x14ac:dyDescent="0.15"/>
    <row r="79" spans="28:34" x14ac:dyDescent="0.15"/>
    <row r="80" spans="28:34" x14ac:dyDescent="0.15"/>
    <row r="81" spans="25:34" x14ac:dyDescent="0.15"/>
    <row r="82" spans="25:34" x14ac:dyDescent="0.15">
      <c r="Y82" s="287"/>
    </row>
    <row r="83" spans="25:34" x14ac:dyDescent="0.15">
      <c r="Y83" s="287"/>
      <c r="Z83" s="287"/>
      <c r="AA83" s="287"/>
      <c r="AB83" s="287"/>
      <c r="AC83" s="287"/>
      <c r="AD83" s="287"/>
      <c r="AE83" s="287"/>
      <c r="AF83" s="287"/>
      <c r="AG83" s="287"/>
      <c r="AH83" s="287"/>
    </row>
    <row r="84" spans="25:34" x14ac:dyDescent="0.15"/>
    <row r="85" spans="25:34" x14ac:dyDescent="0.15"/>
    <row r="86" spans="25:34" x14ac:dyDescent="0.15"/>
    <row r="87" spans="25:34" x14ac:dyDescent="0.15"/>
    <row r="88" spans="25:34" x14ac:dyDescent="0.15">
      <c r="AH88" s="28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7"/>
      <c r="AG94" s="287"/>
      <c r="AH94" s="287"/>
    </row>
    <row r="95" spans="25:34" ht="13.5" customHeight="1" x14ac:dyDescent="0.15">
      <c r="AH95" s="28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7"/>
    </row>
    <row r="102" spans="33:34" ht="13.5" customHeight="1" x14ac:dyDescent="0.15"/>
    <row r="103" spans="33:34" ht="13.5" customHeight="1" x14ac:dyDescent="0.15"/>
    <row r="104" spans="33:34" ht="13.5" customHeight="1" x14ac:dyDescent="0.15">
      <c r="AG104" s="287"/>
      <c r="AH104" s="28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7"/>
    </row>
    <row r="117" spans="34:122" ht="13.5" customHeight="1" x14ac:dyDescent="0.15"/>
    <row r="118" spans="34:122" ht="13.5" customHeight="1" x14ac:dyDescent="0.15"/>
    <row r="119" spans="34:122" ht="13.5" customHeight="1" x14ac:dyDescent="0.15"/>
    <row r="120" spans="34:122" ht="13.5" customHeight="1" x14ac:dyDescent="0.15">
      <c r="AH120" s="287"/>
    </row>
    <row r="121" spans="34:122" ht="13.5" customHeight="1" x14ac:dyDescent="0.15">
      <c r="AH121" s="287"/>
    </row>
    <row r="122" spans="34:122" ht="13.5" customHeight="1" x14ac:dyDescent="0.15"/>
    <row r="123" spans="34:122" ht="13.5" customHeight="1" x14ac:dyDescent="0.15"/>
    <row r="124" spans="34:122" ht="13.5" customHeight="1" x14ac:dyDescent="0.15"/>
    <row r="125" spans="34:122" ht="13.5" customHeight="1" x14ac:dyDescent="0.15">
      <c r="DR125" s="287"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20ao4iN2C2OXx6TMtTXEeUopEm8Tukb9JyUZ2nuq++T8vhO8NwqZBhJEltjpkw+IbWWx1lfGm/6zL4/pXqR3g==" saltValue="TZLRrNJbCCVaQzkFth+/2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6" customWidth="1"/>
    <col min="2" max="8" width="13.375" style="146" customWidth="1"/>
    <col min="9" max="16384" width="11.125" style="146"/>
  </cols>
  <sheetData>
    <row r="1" spans="1:8" x14ac:dyDescent="0.15">
      <c r="A1" s="140"/>
      <c r="B1" s="141"/>
      <c r="C1" s="142"/>
      <c r="D1" s="143"/>
      <c r="E1" s="144"/>
      <c r="F1" s="144"/>
      <c r="G1" s="144"/>
      <c r="H1" s="145"/>
    </row>
    <row r="2" spans="1:8" x14ac:dyDescent="0.15">
      <c r="A2" s="147"/>
      <c r="B2" s="148"/>
      <c r="C2" s="149"/>
      <c r="D2" s="150" t="s">
        <v>52</v>
      </c>
      <c r="E2" s="151"/>
      <c r="F2" s="152" t="s">
        <v>544</v>
      </c>
      <c r="G2" s="153"/>
      <c r="H2" s="154"/>
    </row>
    <row r="3" spans="1:8" x14ac:dyDescent="0.15">
      <c r="A3" s="150" t="s">
        <v>537</v>
      </c>
      <c r="B3" s="155"/>
      <c r="C3" s="156"/>
      <c r="D3" s="157">
        <v>23575</v>
      </c>
      <c r="E3" s="158"/>
      <c r="F3" s="159">
        <v>53292</v>
      </c>
      <c r="G3" s="160"/>
      <c r="H3" s="161"/>
    </row>
    <row r="4" spans="1:8" x14ac:dyDescent="0.15">
      <c r="A4" s="162"/>
      <c r="B4" s="163"/>
      <c r="C4" s="164"/>
      <c r="D4" s="165">
        <v>15237</v>
      </c>
      <c r="E4" s="166"/>
      <c r="F4" s="167">
        <v>28900</v>
      </c>
      <c r="G4" s="168"/>
      <c r="H4" s="169"/>
    </row>
    <row r="5" spans="1:8" x14ac:dyDescent="0.15">
      <c r="A5" s="150" t="s">
        <v>539</v>
      </c>
      <c r="B5" s="155"/>
      <c r="C5" s="156"/>
      <c r="D5" s="157">
        <v>22690</v>
      </c>
      <c r="E5" s="158"/>
      <c r="F5" s="159">
        <v>49919</v>
      </c>
      <c r="G5" s="160"/>
      <c r="H5" s="161"/>
    </row>
    <row r="6" spans="1:8" x14ac:dyDescent="0.15">
      <c r="A6" s="162"/>
      <c r="B6" s="163"/>
      <c r="C6" s="164"/>
      <c r="D6" s="165">
        <v>17185</v>
      </c>
      <c r="E6" s="166"/>
      <c r="F6" s="167">
        <v>26398</v>
      </c>
      <c r="G6" s="168"/>
      <c r="H6" s="169"/>
    </row>
    <row r="7" spans="1:8" x14ac:dyDescent="0.15">
      <c r="A7" s="150" t="s">
        <v>540</v>
      </c>
      <c r="B7" s="155"/>
      <c r="C7" s="156"/>
      <c r="D7" s="157">
        <v>21710</v>
      </c>
      <c r="E7" s="158"/>
      <c r="F7" s="159">
        <v>47738</v>
      </c>
      <c r="G7" s="160"/>
      <c r="H7" s="161"/>
    </row>
    <row r="8" spans="1:8" x14ac:dyDescent="0.15">
      <c r="A8" s="162"/>
      <c r="B8" s="163"/>
      <c r="C8" s="164"/>
      <c r="D8" s="165">
        <v>15758</v>
      </c>
      <c r="E8" s="166"/>
      <c r="F8" s="167">
        <v>24937</v>
      </c>
      <c r="G8" s="168"/>
      <c r="H8" s="169"/>
    </row>
    <row r="9" spans="1:8" x14ac:dyDescent="0.15">
      <c r="A9" s="150" t="s">
        <v>541</v>
      </c>
      <c r="B9" s="155"/>
      <c r="C9" s="156"/>
      <c r="D9" s="157">
        <v>49478</v>
      </c>
      <c r="E9" s="158"/>
      <c r="F9" s="159">
        <v>52191</v>
      </c>
      <c r="G9" s="160"/>
      <c r="H9" s="161"/>
    </row>
    <row r="10" spans="1:8" x14ac:dyDescent="0.15">
      <c r="A10" s="162"/>
      <c r="B10" s="163"/>
      <c r="C10" s="164"/>
      <c r="D10" s="165">
        <v>45481</v>
      </c>
      <c r="E10" s="166"/>
      <c r="F10" s="167">
        <v>24843</v>
      </c>
      <c r="G10" s="168"/>
      <c r="H10" s="169"/>
    </row>
    <row r="11" spans="1:8" x14ac:dyDescent="0.15">
      <c r="A11" s="150" t="s">
        <v>542</v>
      </c>
      <c r="B11" s="155"/>
      <c r="C11" s="156"/>
      <c r="D11" s="157">
        <v>65577</v>
      </c>
      <c r="E11" s="158"/>
      <c r="F11" s="159">
        <v>47387</v>
      </c>
      <c r="G11" s="160"/>
      <c r="H11" s="161"/>
    </row>
    <row r="12" spans="1:8" x14ac:dyDescent="0.15">
      <c r="A12" s="162"/>
      <c r="B12" s="163"/>
      <c r="C12" s="170"/>
      <c r="D12" s="165">
        <v>57740</v>
      </c>
      <c r="E12" s="166"/>
      <c r="F12" s="167">
        <v>24928</v>
      </c>
      <c r="G12" s="168"/>
      <c r="H12" s="169"/>
    </row>
    <row r="13" spans="1:8" x14ac:dyDescent="0.15">
      <c r="A13" s="150"/>
      <c r="B13" s="155"/>
      <c r="C13" s="171"/>
      <c r="D13" s="172">
        <v>36606</v>
      </c>
      <c r="E13" s="173"/>
      <c r="F13" s="174">
        <v>50105</v>
      </c>
      <c r="G13" s="175"/>
      <c r="H13" s="161"/>
    </row>
    <row r="14" spans="1:8" x14ac:dyDescent="0.15">
      <c r="A14" s="162"/>
      <c r="B14" s="163"/>
      <c r="C14" s="164"/>
      <c r="D14" s="165">
        <v>30280</v>
      </c>
      <c r="E14" s="166"/>
      <c r="F14" s="167">
        <v>26001</v>
      </c>
      <c r="G14" s="168"/>
      <c r="H14" s="169"/>
    </row>
    <row r="17" spans="1:11" x14ac:dyDescent="0.15">
      <c r="A17" s="146" t="s">
        <v>53</v>
      </c>
    </row>
    <row r="18" spans="1:11" x14ac:dyDescent="0.15">
      <c r="A18" s="176"/>
      <c r="B18" s="176" t="str">
        <f>実質収支比率等に係る経年分析!F$46</f>
        <v>H26</v>
      </c>
      <c r="C18" s="176" t="str">
        <f>実質収支比率等に係る経年分析!G$46</f>
        <v>H27</v>
      </c>
      <c r="D18" s="176" t="str">
        <f>実質収支比率等に係る経年分析!H$46</f>
        <v>H28</v>
      </c>
      <c r="E18" s="176" t="str">
        <f>実質収支比率等に係る経年分析!I$46</f>
        <v>H29</v>
      </c>
      <c r="F18" s="176" t="str">
        <f>実質収支比率等に係る経年分析!J$46</f>
        <v>H30</v>
      </c>
    </row>
    <row r="19" spans="1:11" x14ac:dyDescent="0.15">
      <c r="A19" s="176" t="s">
        <v>54</v>
      </c>
      <c r="B19" s="176">
        <f>ROUND(VALUE(SUBSTITUTE(実質収支比率等に係る経年分析!F$48,"▲","-")),2)</f>
        <v>5.14</v>
      </c>
      <c r="C19" s="176">
        <f>ROUND(VALUE(SUBSTITUTE(実質収支比率等に係る経年分析!G$48,"▲","-")),2)</f>
        <v>4.83</v>
      </c>
      <c r="D19" s="176">
        <f>ROUND(VALUE(SUBSTITUTE(実質収支比率等に係る経年分析!H$48,"▲","-")),2)</f>
        <v>7</v>
      </c>
      <c r="E19" s="176">
        <f>ROUND(VALUE(SUBSTITUTE(実質収支比率等に係る経年分析!I$48,"▲","-")),2)</f>
        <v>5.47</v>
      </c>
      <c r="F19" s="176">
        <f>ROUND(VALUE(SUBSTITUTE(実質収支比率等に係る経年分析!J$48,"▲","-")),2)</f>
        <v>5.56</v>
      </c>
    </row>
    <row r="20" spans="1:11" x14ac:dyDescent="0.15">
      <c r="A20" s="176" t="s">
        <v>55</v>
      </c>
      <c r="B20" s="176">
        <f>ROUND(VALUE(SUBSTITUTE(実質収支比率等に係る経年分析!F$47,"▲","-")),2)</f>
        <v>48.98</v>
      </c>
      <c r="C20" s="176">
        <f>ROUND(VALUE(SUBSTITUTE(実質収支比率等に係る経年分析!G$47,"▲","-")),2)</f>
        <v>51.54</v>
      </c>
      <c r="D20" s="176">
        <f>ROUND(VALUE(SUBSTITUTE(実質収支比率等に係る経年分析!H$47,"▲","-")),2)</f>
        <v>54.78</v>
      </c>
      <c r="E20" s="176">
        <f>ROUND(VALUE(SUBSTITUTE(実質収支比率等に係る経年分析!I$47,"▲","-")),2)</f>
        <v>63.26</v>
      </c>
      <c r="F20" s="176">
        <f>ROUND(VALUE(SUBSTITUTE(実質収支比率等に係る経年分析!J$47,"▲","-")),2)</f>
        <v>69.59</v>
      </c>
    </row>
    <row r="21" spans="1:11" x14ac:dyDescent="0.15">
      <c r="A21" s="176" t="s">
        <v>56</v>
      </c>
      <c r="B21" s="176">
        <f>IF(ISNUMBER(VALUE(SUBSTITUTE(実質収支比率等に係る経年分析!F$49,"▲","-"))),ROUND(VALUE(SUBSTITUTE(実質収支比率等に係る経年分析!F$49,"▲","-")),2),NA())</f>
        <v>5.25</v>
      </c>
      <c r="C21" s="176">
        <f>IF(ISNUMBER(VALUE(SUBSTITUTE(実質収支比率等に係る経年分析!G$49,"▲","-"))),ROUND(VALUE(SUBSTITUTE(実質収支比率等に係る経年分析!G$49,"▲","-")),2),NA())</f>
        <v>2.46</v>
      </c>
      <c r="D21" s="176">
        <f>IF(ISNUMBER(VALUE(SUBSTITUTE(実質収支比率等に係る経年分析!H$49,"▲","-"))),ROUND(VALUE(SUBSTITUTE(実質収支比率等に係る経年分析!H$49,"▲","-")),2),NA())</f>
        <v>6.25</v>
      </c>
      <c r="E21" s="176">
        <f>IF(ISNUMBER(VALUE(SUBSTITUTE(実質収支比率等に係る経年分析!I$49,"▲","-"))),ROUND(VALUE(SUBSTITUTE(実質収支比率等に係る経年分析!I$49,"▲","-")),2),NA())</f>
        <v>6.28</v>
      </c>
      <c r="F21" s="176">
        <f>IF(ISNUMBER(VALUE(SUBSTITUTE(実質収支比率等に係る経年分析!J$49,"▲","-"))),ROUND(VALUE(SUBSTITUTE(実質収支比率等に係る経年分析!J$49,"▲","-")),2),NA())</f>
        <v>7.77</v>
      </c>
    </row>
    <row r="24" spans="1:11" x14ac:dyDescent="0.15">
      <c r="A24" s="146" t="s">
        <v>57</v>
      </c>
    </row>
    <row r="25" spans="1:11" x14ac:dyDescent="0.15">
      <c r="A25" s="177"/>
      <c r="B25" s="177" t="str">
        <f>連結実質赤字比率に係る赤字・黒字の構成分析!F$33</f>
        <v>H26</v>
      </c>
      <c r="C25" s="177"/>
      <c r="D25" s="177" t="str">
        <f>連結実質赤字比率に係る赤字・黒字の構成分析!G$33</f>
        <v>H27</v>
      </c>
      <c r="E25" s="177"/>
      <c r="F25" s="177" t="str">
        <f>連結実質赤字比率に係る赤字・黒字の構成分析!H$33</f>
        <v>H28</v>
      </c>
      <c r="G25" s="177"/>
      <c r="H25" s="177" t="str">
        <f>連結実質赤字比率に係る赤字・黒字の構成分析!I$33</f>
        <v>H29</v>
      </c>
      <c r="I25" s="177"/>
      <c r="J25" s="177" t="str">
        <f>連結実質赤字比率に係る赤字・黒字の構成分析!J$33</f>
        <v>H30</v>
      </c>
      <c r="K25" s="177"/>
    </row>
    <row r="26" spans="1:11" x14ac:dyDescent="0.15">
      <c r="A26" s="177"/>
      <c r="B26" s="177" t="s">
        <v>58</v>
      </c>
      <c r="C26" s="177" t="s">
        <v>59</v>
      </c>
      <c r="D26" s="177" t="s">
        <v>58</v>
      </c>
      <c r="E26" s="177" t="s">
        <v>59</v>
      </c>
      <c r="F26" s="177" t="s">
        <v>58</v>
      </c>
      <c r="G26" s="177" t="s">
        <v>59</v>
      </c>
      <c r="H26" s="177" t="s">
        <v>58</v>
      </c>
      <c r="I26" s="177" t="s">
        <v>59</v>
      </c>
      <c r="J26" s="177" t="s">
        <v>58</v>
      </c>
      <c r="K26" s="177" t="s">
        <v>59</v>
      </c>
    </row>
    <row r="27" spans="1:11" x14ac:dyDescent="0.15">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v>
      </c>
      <c r="F27" s="177" t="e">
        <f>IF(ROUND(VALUE(SUBSTITUTE(連結実質赤字比率に係る赤字・黒字の構成分析!H$43,"▲", "-")), 2) &lt; 0, ABS(ROUND(VALUE(SUBSTITUTE(連結実質赤字比率に係る赤字・黒字の構成分析!H$43,"▲", "-")), 2)), NA())</f>
        <v>#N/A</v>
      </c>
      <c r="G27" s="177">
        <f>IF(ROUND(VALUE(SUBSTITUTE(連結実質赤字比率に係る赤字・黒字の構成分析!H$43,"▲", "-")), 2) &gt;= 0, ABS(ROUND(VALUE(SUBSTITUTE(連結実質赤字比率に係る赤字・黒字の構成分析!H$43,"▲", "-")), 2)), NA())</f>
        <v>0</v>
      </c>
      <c r="H27" s="177" t="e">
        <f>IF(ROUND(VALUE(SUBSTITUTE(連結実質赤字比率に係る赤字・黒字の構成分析!I$43,"▲", "-")), 2) &lt; 0, ABS(ROUND(VALUE(SUBSTITUTE(連結実質赤字比率に係る赤字・黒字の構成分析!I$43,"▲", "-")), 2)), NA())</f>
        <v>#N/A</v>
      </c>
      <c r="I27" s="177">
        <f>IF(ROUND(VALUE(SUBSTITUTE(連結実質赤字比率に係る赤字・黒字の構成分析!I$43,"▲", "-")), 2) &gt;= 0, ABS(ROUND(VALUE(SUBSTITUTE(連結実質赤字比率に係る赤字・黒字の構成分析!I$43,"▲", "-")), 2)), NA())</f>
        <v>0</v>
      </c>
      <c r="J27" s="177" t="e">
        <f>IF(ROUND(VALUE(SUBSTITUTE(連結実質赤字比率に係る赤字・黒字の構成分析!J$43,"▲", "-")), 2) &lt; 0, ABS(ROUND(VALUE(SUBSTITUTE(連結実質赤字比率に係る赤字・黒字の構成分析!J$43,"▲", "-")), 2)), NA())</f>
        <v>#VALUE!</v>
      </c>
      <c r="K27" s="177" t="e">
        <f>IF(ROUND(VALUE(SUBSTITUTE(連結実質赤字比率に係る赤字・黒字の構成分析!J$43,"▲", "-")), 2) &gt;= 0, ABS(ROUND(VALUE(SUBSTITUTE(連結実質赤字比率に係る赤字・黒字の構成分析!J$43,"▲", "-")), 2)), NA())</f>
        <v>#VALUE!</v>
      </c>
    </row>
    <row r="28" spans="1:11" x14ac:dyDescent="0.15">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x14ac:dyDescent="0.15">
      <c r="A29" s="177" t="str">
        <f>IF(連結実質赤字比率に係る赤字・黒字の構成分析!C$41="",NA(),連結実質赤字比率に係る赤字・黒字の構成分析!C$41)</f>
        <v>王寺駅南駐車場特別会計</v>
      </c>
      <c r="B29" s="177" t="e">
        <f>IF(ROUND(VALUE(SUBSTITUTE(連結実質赤字比率に係る赤字・黒字の構成分析!F$41,"▲", "-")), 2) &lt; 0, ABS(ROUND(VALUE(SUBSTITUTE(連結実質赤字比率に係る赤字・黒字の構成分析!F$41,"▲", "-")), 2)), NA())</f>
        <v>#VALUE!</v>
      </c>
      <c r="C29" s="177" t="e">
        <f>IF(ROUND(VALUE(SUBSTITUTE(連結実質赤字比率に係る赤字・黒字の構成分析!F$41,"▲", "-")), 2) &gt;= 0, ABS(ROUND(VALUE(SUBSTITUTE(連結実質赤字比率に係る赤字・黒字の構成分析!F$41,"▲", "-")), 2)), NA())</f>
        <v>#VALUE!</v>
      </c>
      <c r="D29" s="177" t="e">
        <f>IF(ROUND(VALUE(SUBSTITUTE(連結実質赤字比率に係る赤字・黒字の構成分析!G$41,"▲", "-")), 2) &lt; 0, ABS(ROUND(VALUE(SUBSTITUTE(連結実質赤字比率に係る赤字・黒字の構成分析!G$41,"▲", "-")), 2)), NA())</f>
        <v>#N/A</v>
      </c>
      <c r="E29" s="177">
        <f>IF(ROUND(VALUE(SUBSTITUTE(連結実質赤字比率に係る赤字・黒字の構成分析!G$41,"▲", "-")), 2) &gt;= 0, ABS(ROUND(VALUE(SUBSTITUTE(連結実質赤字比率に係る赤字・黒字の構成分析!G$41,"▲", "-")), 2)), NA())</f>
        <v>0</v>
      </c>
      <c r="F29" s="177" t="e">
        <f>IF(ROUND(VALUE(SUBSTITUTE(連結実質赤字比率に係る赤字・黒字の構成分析!H$41,"▲", "-")), 2) &lt; 0, ABS(ROUND(VALUE(SUBSTITUTE(連結実質赤字比率に係る赤字・黒字の構成分析!H$41,"▲", "-")), 2)), NA())</f>
        <v>#N/A</v>
      </c>
      <c r="G29" s="177">
        <f>IF(ROUND(VALUE(SUBSTITUTE(連結実質赤字比率に係る赤字・黒字の構成分析!H$41,"▲", "-")), 2) &gt;= 0, ABS(ROUND(VALUE(SUBSTITUTE(連結実質赤字比率に係る赤字・黒字の構成分析!H$41,"▲", "-")), 2)), NA())</f>
        <v>0</v>
      </c>
      <c r="H29" s="177" t="e">
        <f>IF(ROUND(VALUE(SUBSTITUTE(連結実質赤字比率に係る赤字・黒字の構成分析!I$41,"▲", "-")), 2) &lt; 0, ABS(ROUND(VALUE(SUBSTITUTE(連結実質赤字比率に係る赤字・黒字の構成分析!I$41,"▲", "-")), 2)), NA())</f>
        <v>#N/A</v>
      </c>
      <c r="I29" s="177">
        <f>IF(ROUND(VALUE(SUBSTITUTE(連結実質赤字比率に係る赤字・黒字の構成分析!I$41,"▲", "-")), 2) &gt;= 0, ABS(ROUND(VALUE(SUBSTITUTE(連結実質赤字比率に係る赤字・黒字の構成分析!I$41,"▲", "-")), 2)), NA())</f>
        <v>0</v>
      </c>
      <c r="J29" s="177" t="e">
        <f>IF(ROUND(VALUE(SUBSTITUTE(連結実質赤字比率に係る赤字・黒字の構成分析!J$41,"▲", "-")), 2) &lt; 0, ABS(ROUND(VALUE(SUBSTITUTE(連結実質赤字比率に係る赤字・黒字の構成分析!J$41,"▲", "-")), 2)), NA())</f>
        <v>#N/A</v>
      </c>
      <c r="K29" s="177">
        <f>IF(ROUND(VALUE(SUBSTITUTE(連結実質赤字比率に係る赤字・黒字の構成分析!J$41,"▲", "-")), 2) &gt;= 0, ABS(ROUND(VALUE(SUBSTITUTE(連結実質赤字比率に係る赤字・黒字の構成分析!J$41,"▲", "-")), 2)), NA())</f>
        <v>0</v>
      </c>
    </row>
    <row r="30" spans="1:11" x14ac:dyDescent="0.15">
      <c r="A30" s="177" t="str">
        <f>IF(連結実質赤字比率に係る赤字・黒字の構成分析!C$40="",NA(),連結実質赤字比率に係る赤字・黒字の構成分析!C$40)</f>
        <v>介護サービス事業特別会計</v>
      </c>
      <c r="B30" s="177" t="e">
        <f>IF(ROUND(VALUE(SUBSTITUTE(連結実質赤字比率に係る赤字・黒字の構成分析!F$40,"▲", "-")), 2) &lt; 0, ABS(ROUND(VALUE(SUBSTITUTE(連結実質赤字比率に係る赤字・黒字の構成分析!F$40,"▲", "-")), 2)), NA())</f>
        <v>#N/A</v>
      </c>
      <c r="C30" s="177">
        <f>IF(ROUND(VALUE(SUBSTITUTE(連結実質赤字比率に係る赤字・黒字の構成分析!F$40,"▲", "-")), 2) &gt;= 0, ABS(ROUND(VALUE(SUBSTITUTE(連結実質赤字比率に係る赤字・黒字の構成分析!F$40,"▲", "-")), 2)), NA())</f>
        <v>0</v>
      </c>
      <c r="D30" s="177" t="e">
        <f>IF(ROUND(VALUE(SUBSTITUTE(連結実質赤字比率に係る赤字・黒字の構成分析!G$40,"▲", "-")), 2) &lt; 0, ABS(ROUND(VALUE(SUBSTITUTE(連結実質赤字比率に係る赤字・黒字の構成分析!G$40,"▲", "-")), 2)), NA())</f>
        <v>#N/A</v>
      </c>
      <c r="E30" s="177">
        <f>IF(ROUND(VALUE(SUBSTITUTE(連結実質赤字比率に係る赤字・黒字の構成分析!G$40,"▲", "-")), 2) &gt;= 0, ABS(ROUND(VALUE(SUBSTITUTE(連結実質赤字比率に係る赤字・黒字の構成分析!G$40,"▲", "-")), 2)), NA())</f>
        <v>0</v>
      </c>
      <c r="F30" s="177" t="e">
        <f>IF(ROUND(VALUE(SUBSTITUTE(連結実質赤字比率に係る赤字・黒字の構成分析!H$40,"▲", "-")), 2) &lt; 0, ABS(ROUND(VALUE(SUBSTITUTE(連結実質赤字比率に係る赤字・黒字の構成分析!H$40,"▲", "-")), 2)), NA())</f>
        <v>#N/A</v>
      </c>
      <c r="G30" s="177">
        <f>IF(ROUND(VALUE(SUBSTITUTE(連結実質赤字比率に係る赤字・黒字の構成分析!H$40,"▲", "-")), 2) &gt;= 0, ABS(ROUND(VALUE(SUBSTITUTE(連結実質赤字比率に係る赤字・黒字の構成分析!H$40,"▲", "-")), 2)), NA())</f>
        <v>0.01</v>
      </c>
      <c r="H30" s="177" t="e">
        <f>IF(ROUND(VALUE(SUBSTITUTE(連結実質赤字比率に係る赤字・黒字の構成分析!I$40,"▲", "-")), 2) &lt; 0, ABS(ROUND(VALUE(SUBSTITUTE(連結実質赤字比率に係る赤字・黒字の構成分析!I$40,"▲", "-")), 2)), NA())</f>
        <v>#N/A</v>
      </c>
      <c r="I30" s="177">
        <f>IF(ROUND(VALUE(SUBSTITUTE(連結実質赤字比率に係る赤字・黒字の構成分析!I$40,"▲", "-")), 2) &gt;= 0, ABS(ROUND(VALUE(SUBSTITUTE(連結実質赤字比率に係る赤字・黒字の構成分析!I$40,"▲", "-")), 2)), NA())</f>
        <v>0.02</v>
      </c>
      <c r="J30" s="177" t="e">
        <f>IF(ROUND(VALUE(SUBSTITUTE(連結実質赤字比率に係る赤字・黒字の構成分析!J$40,"▲", "-")), 2) &lt; 0, ABS(ROUND(VALUE(SUBSTITUTE(連結実質赤字比率に係る赤字・黒字の構成分析!J$40,"▲", "-")), 2)), NA())</f>
        <v>#N/A</v>
      </c>
      <c r="K30" s="177">
        <f>IF(ROUND(VALUE(SUBSTITUTE(連結実質赤字比率に係る赤字・黒字の構成分析!J$40,"▲", "-")), 2) &gt;= 0, ABS(ROUND(VALUE(SUBSTITUTE(連結実質赤字比率に係る赤字・黒字の構成分析!J$40,"▲", "-")), 2)), NA())</f>
        <v>0</v>
      </c>
    </row>
    <row r="31" spans="1:11" x14ac:dyDescent="0.15">
      <c r="A31" s="177" t="str">
        <f>IF(連結実質赤字比率に係る赤字・黒字の構成分析!C$39="",NA(),連結実質赤字比率に係る赤字・黒字の構成分析!C$39)</f>
        <v>後期高齢者医療特別会計</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0.03</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0.02</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0.15</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0.01</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0.01</v>
      </c>
    </row>
    <row r="32" spans="1:11" x14ac:dyDescent="0.15">
      <c r="A32" s="177" t="str">
        <f>IF(連結実質赤字比率に係る赤字・黒字の構成分析!C$38="",NA(),連結実質赤字比率に係る赤字・黒字の構成分析!C$38)</f>
        <v>下水道事業特別会計</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0.3</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0.28999999999999998</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0.5</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0.85</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0.16</v>
      </c>
    </row>
    <row r="33" spans="1:16" x14ac:dyDescent="0.15">
      <c r="A33" s="177" t="str">
        <f>IF(連結実質赤字比率に係る赤字・黒字の構成分析!C$37="",NA(),連結実質赤字比率に係る赤字・黒字の構成分析!C$37)</f>
        <v>国民健康保険特別会計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0.1</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0.04</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0</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2.4500000000000002</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0.74</v>
      </c>
    </row>
    <row r="34" spans="1:16" x14ac:dyDescent="0.15">
      <c r="A34" s="177" t="str">
        <f>IF(連結実質赤字比率に係る赤字・黒字の構成分析!C$36="",NA(),連結実質赤字比率に係る赤字・黒字の構成分析!C$36)</f>
        <v>介護保険特別会計</v>
      </c>
      <c r="B34" s="177">
        <f>IF(ROUND(VALUE(SUBSTITUTE(連結実質赤字比率に係る赤字・黒字の構成分析!F$36,"▲", "-")), 2) &lt; 0, ABS(ROUND(VALUE(SUBSTITUTE(連結実質赤字比率に係る赤字・黒字の構成分析!F$36,"▲", "-")), 2)), NA())</f>
        <v>0.16</v>
      </c>
      <c r="C34" s="177" t="e">
        <f>IF(ROUND(VALUE(SUBSTITUTE(連結実質赤字比率に係る赤字・黒字の構成分析!F$36,"▲", "-")), 2) &gt;= 0, ABS(ROUND(VALUE(SUBSTITUTE(連結実質赤字比率に係る赤字・黒字の構成分析!F$36,"▲", "-")), 2)), NA())</f>
        <v>#N/A</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0.05</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0.55000000000000004</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0.94</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0.79</v>
      </c>
    </row>
    <row r="35" spans="1:16" x14ac:dyDescent="0.15">
      <c r="A35" s="177" t="str">
        <f>IF(連結実質赤字比率に係る赤字・黒字の構成分析!C$35="",NA(),連結実質赤字比率に係る赤字・黒字の構成分析!C$35)</f>
        <v>一般会計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5.21</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4.83</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7</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5.46</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5.55</v>
      </c>
    </row>
    <row r="36" spans="1:16" x14ac:dyDescent="0.15">
      <c r="A36" s="177" t="str">
        <f>IF(連結実質赤字比率に係る赤字・黒字の構成分析!C$34="",NA(),連結実質赤字比率に係る赤字・黒字の構成分析!C$34)</f>
        <v>水道事業会計</v>
      </c>
      <c r="B36" s="177" t="e">
        <f>IF(ROUND(VALUE(SUBSTITUTE(連結実質赤字比率に係る赤字・黒字の構成分析!F$34,"▲", "-")), 2) &lt; 0, ABS(ROUND(VALUE(SUBSTITUTE(連結実質赤字比率に係る赤字・黒字の構成分析!F$34,"▲", "-")), 2)), NA())</f>
        <v>#N/A</v>
      </c>
      <c r="C36" s="177">
        <f>IF(ROUND(VALUE(SUBSTITUTE(連結実質赤字比率に係る赤字・黒字の構成分析!F$34,"▲", "-")), 2) &gt;= 0, ABS(ROUND(VALUE(SUBSTITUTE(連結実質赤字比率に係る赤字・黒字の構成分析!F$34,"▲", "-")), 2)), NA())</f>
        <v>28.37</v>
      </c>
      <c r="D36" s="177" t="e">
        <f>IF(ROUND(VALUE(SUBSTITUTE(連結実質赤字比率に係る赤字・黒字の構成分析!G$34,"▲", "-")), 2) &lt; 0, ABS(ROUND(VALUE(SUBSTITUTE(連結実質赤字比率に係る赤字・黒字の構成分析!G$34,"▲", "-")), 2)), NA())</f>
        <v>#N/A</v>
      </c>
      <c r="E36" s="177">
        <f>IF(ROUND(VALUE(SUBSTITUTE(連結実質赤字比率に係る赤字・黒字の構成分析!G$34,"▲", "-")), 2) &gt;= 0, ABS(ROUND(VALUE(SUBSTITUTE(連結実質赤字比率に係る赤字・黒字の構成分析!G$34,"▲", "-")), 2)), NA())</f>
        <v>28.36</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28.85</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28.45</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28.25</v>
      </c>
    </row>
    <row r="39" spans="1:16" x14ac:dyDescent="0.15">
      <c r="A39" s="146" t="s">
        <v>60</v>
      </c>
    </row>
    <row r="40" spans="1:16" x14ac:dyDescent="0.15">
      <c r="A40" s="178"/>
      <c r="B40" s="178" t="str">
        <f>'実質公債費比率（分子）の構造'!K$44</f>
        <v>H26</v>
      </c>
      <c r="C40" s="178"/>
      <c r="D40" s="178"/>
      <c r="E40" s="178" t="str">
        <f>'実質公債費比率（分子）の構造'!L$44</f>
        <v>H27</v>
      </c>
      <c r="F40" s="178"/>
      <c r="G40" s="178"/>
      <c r="H40" s="178" t="str">
        <f>'実質公債費比率（分子）の構造'!M$44</f>
        <v>H28</v>
      </c>
      <c r="I40" s="178"/>
      <c r="J40" s="178"/>
      <c r="K40" s="178" t="str">
        <f>'実質公債費比率（分子）の構造'!N$44</f>
        <v>H29</v>
      </c>
      <c r="L40" s="178"/>
      <c r="M40" s="178"/>
      <c r="N40" s="178" t="str">
        <f>'実質公債費比率（分子）の構造'!O$44</f>
        <v>H30</v>
      </c>
      <c r="O40" s="178"/>
      <c r="P40" s="178"/>
    </row>
    <row r="41" spans="1:16" x14ac:dyDescent="0.15">
      <c r="A41" s="178"/>
      <c r="B41" s="178" t="s">
        <v>61</v>
      </c>
      <c r="C41" s="178"/>
      <c r="D41" s="178" t="s">
        <v>62</v>
      </c>
      <c r="E41" s="178" t="s">
        <v>61</v>
      </c>
      <c r="F41" s="178"/>
      <c r="G41" s="178" t="s">
        <v>62</v>
      </c>
      <c r="H41" s="178" t="s">
        <v>61</v>
      </c>
      <c r="I41" s="178"/>
      <c r="J41" s="178" t="s">
        <v>62</v>
      </c>
      <c r="K41" s="178" t="s">
        <v>61</v>
      </c>
      <c r="L41" s="178"/>
      <c r="M41" s="178" t="s">
        <v>62</v>
      </c>
      <c r="N41" s="178" t="s">
        <v>61</v>
      </c>
      <c r="O41" s="178"/>
      <c r="P41" s="178" t="s">
        <v>62</v>
      </c>
    </row>
    <row r="42" spans="1:16" x14ac:dyDescent="0.15">
      <c r="A42" s="178" t="s">
        <v>63</v>
      </c>
      <c r="B42" s="178"/>
      <c r="C42" s="178"/>
      <c r="D42" s="178">
        <f>'実質公債費比率（分子）の構造'!K$52</f>
        <v>1187</v>
      </c>
      <c r="E42" s="178"/>
      <c r="F42" s="178"/>
      <c r="G42" s="178">
        <f>'実質公債費比率（分子）の構造'!L$52</f>
        <v>1093</v>
      </c>
      <c r="H42" s="178"/>
      <c r="I42" s="178"/>
      <c r="J42" s="178">
        <f>'実質公債費比率（分子）の構造'!M$52</f>
        <v>1084</v>
      </c>
      <c r="K42" s="178"/>
      <c r="L42" s="178"/>
      <c r="M42" s="178">
        <f>'実質公債費比率（分子）の構造'!N$52</f>
        <v>997</v>
      </c>
      <c r="N42" s="178"/>
      <c r="O42" s="178"/>
      <c r="P42" s="178">
        <f>'実質公債費比率（分子）の構造'!O$52</f>
        <v>1015</v>
      </c>
    </row>
    <row r="43" spans="1:16" x14ac:dyDescent="0.15">
      <c r="A43" s="178" t="s">
        <v>64</v>
      </c>
      <c r="B43" s="178">
        <f>'実質公債費比率（分子）の構造'!K$51</f>
        <v>0</v>
      </c>
      <c r="C43" s="178"/>
      <c r="D43" s="178"/>
      <c r="E43" s="178">
        <f>'実質公債費比率（分子）の構造'!L$51</f>
        <v>0</v>
      </c>
      <c r="F43" s="178"/>
      <c r="G43" s="178"/>
      <c r="H43" s="178">
        <f>'実質公債費比率（分子）の構造'!M$51</f>
        <v>0</v>
      </c>
      <c r="I43" s="178"/>
      <c r="J43" s="178"/>
      <c r="K43" s="178">
        <f>'実質公債費比率（分子）の構造'!N$51</f>
        <v>0</v>
      </c>
      <c r="L43" s="178"/>
      <c r="M43" s="178"/>
      <c r="N43" s="178" t="str">
        <f>'実質公債費比率（分子）の構造'!O$51</f>
        <v>-</v>
      </c>
      <c r="O43" s="178"/>
      <c r="P43" s="178"/>
    </row>
    <row r="44" spans="1:16" x14ac:dyDescent="0.15">
      <c r="A44" s="178" t="s">
        <v>65</v>
      </c>
      <c r="B44" s="178" t="str">
        <f>'実質公債費比率（分子）の構造'!K$50</f>
        <v>-</v>
      </c>
      <c r="C44" s="178"/>
      <c r="D44" s="178"/>
      <c r="E44" s="178" t="str">
        <f>'実質公債費比率（分子）の構造'!L$50</f>
        <v>-</v>
      </c>
      <c r="F44" s="178"/>
      <c r="G44" s="178"/>
      <c r="H44" s="178" t="str">
        <f>'実質公債費比率（分子）の構造'!M$50</f>
        <v>-</v>
      </c>
      <c r="I44" s="178"/>
      <c r="J44" s="178"/>
      <c r="K44" s="178" t="str">
        <f>'実質公債費比率（分子）の構造'!N$50</f>
        <v>-</v>
      </c>
      <c r="L44" s="178"/>
      <c r="M44" s="178"/>
      <c r="N44" s="178" t="str">
        <f>'実質公債費比率（分子）の構造'!O$50</f>
        <v>-</v>
      </c>
      <c r="O44" s="178"/>
      <c r="P44" s="178"/>
    </row>
    <row r="45" spans="1:16" x14ac:dyDescent="0.15">
      <c r="A45" s="178" t="s">
        <v>66</v>
      </c>
      <c r="B45" s="178">
        <f>'実質公債費比率（分子）の構造'!K$49</f>
        <v>148</v>
      </c>
      <c r="C45" s="178"/>
      <c r="D45" s="178"/>
      <c r="E45" s="178">
        <f>'実質公債費比率（分子）の構造'!L$49</f>
        <v>145</v>
      </c>
      <c r="F45" s="178"/>
      <c r="G45" s="178"/>
      <c r="H45" s="178">
        <f>'実質公債費比率（分子）の構造'!M$49</f>
        <v>132</v>
      </c>
      <c r="I45" s="178"/>
      <c r="J45" s="178"/>
      <c r="K45" s="178">
        <f>'実質公債費比率（分子）の構造'!N$49</f>
        <v>110</v>
      </c>
      <c r="L45" s="178"/>
      <c r="M45" s="178"/>
      <c r="N45" s="178">
        <f>'実質公債費比率（分子）の構造'!O$49</f>
        <v>85</v>
      </c>
      <c r="O45" s="178"/>
      <c r="P45" s="178"/>
    </row>
    <row r="46" spans="1:16" x14ac:dyDescent="0.15">
      <c r="A46" s="178" t="s">
        <v>67</v>
      </c>
      <c r="B46" s="178">
        <f>'実質公債費比率（分子）の構造'!K$48</f>
        <v>372</v>
      </c>
      <c r="C46" s="178"/>
      <c r="D46" s="178"/>
      <c r="E46" s="178">
        <f>'実質公債費比率（分子）の構造'!L$48</f>
        <v>369</v>
      </c>
      <c r="F46" s="178"/>
      <c r="G46" s="178"/>
      <c r="H46" s="178">
        <f>'実質公債費比率（分子）の構造'!M$48</f>
        <v>338</v>
      </c>
      <c r="I46" s="178"/>
      <c r="J46" s="178"/>
      <c r="K46" s="178">
        <f>'実質公債費比率（分子）の構造'!N$48</f>
        <v>308</v>
      </c>
      <c r="L46" s="178"/>
      <c r="M46" s="178"/>
      <c r="N46" s="178">
        <f>'実質公債費比率（分子）の構造'!O$48</f>
        <v>243</v>
      </c>
      <c r="O46" s="178"/>
      <c r="P46" s="178"/>
    </row>
    <row r="47" spans="1:16" x14ac:dyDescent="0.15">
      <c r="A47" s="178" t="s">
        <v>68</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x14ac:dyDescent="0.15">
      <c r="A48" s="178" t="s">
        <v>69</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x14ac:dyDescent="0.15">
      <c r="A49" s="178" t="s">
        <v>70</v>
      </c>
      <c r="B49" s="178">
        <f>'実質公債費比率（分子）の構造'!K$45</f>
        <v>857</v>
      </c>
      <c r="C49" s="178"/>
      <c r="D49" s="178"/>
      <c r="E49" s="178">
        <f>'実質公債費比率（分子）の構造'!L$45</f>
        <v>734</v>
      </c>
      <c r="F49" s="178"/>
      <c r="G49" s="178"/>
      <c r="H49" s="178">
        <f>'実質公債費比率（分子）の構造'!M$45</f>
        <v>771</v>
      </c>
      <c r="I49" s="178"/>
      <c r="J49" s="178"/>
      <c r="K49" s="178">
        <f>'実質公債費比率（分子）の構造'!N$45</f>
        <v>784</v>
      </c>
      <c r="L49" s="178"/>
      <c r="M49" s="178"/>
      <c r="N49" s="178">
        <f>'実質公債費比率（分子）の構造'!O$45</f>
        <v>855</v>
      </c>
      <c r="O49" s="178"/>
      <c r="P49" s="178"/>
    </row>
    <row r="50" spans="1:16" x14ac:dyDescent="0.15">
      <c r="A50" s="178" t="s">
        <v>71</v>
      </c>
      <c r="B50" s="178" t="e">
        <f>NA()</f>
        <v>#N/A</v>
      </c>
      <c r="C50" s="178">
        <f>IF(ISNUMBER('実質公債費比率（分子）の構造'!K$53),'実質公債費比率（分子）の構造'!K$53,NA())</f>
        <v>190</v>
      </c>
      <c r="D50" s="178" t="e">
        <f>NA()</f>
        <v>#N/A</v>
      </c>
      <c r="E50" s="178" t="e">
        <f>NA()</f>
        <v>#N/A</v>
      </c>
      <c r="F50" s="178">
        <f>IF(ISNUMBER('実質公債費比率（分子）の構造'!L$53),'実質公債費比率（分子）の構造'!L$53,NA())</f>
        <v>155</v>
      </c>
      <c r="G50" s="178" t="e">
        <f>NA()</f>
        <v>#N/A</v>
      </c>
      <c r="H50" s="178" t="e">
        <f>NA()</f>
        <v>#N/A</v>
      </c>
      <c r="I50" s="178">
        <f>IF(ISNUMBER('実質公債費比率（分子）の構造'!M$53),'実質公債費比率（分子）の構造'!M$53,NA())</f>
        <v>157</v>
      </c>
      <c r="J50" s="178" t="e">
        <f>NA()</f>
        <v>#N/A</v>
      </c>
      <c r="K50" s="178" t="e">
        <f>NA()</f>
        <v>#N/A</v>
      </c>
      <c r="L50" s="178">
        <f>IF(ISNUMBER('実質公債費比率（分子）の構造'!N$53),'実質公債費比率（分子）の構造'!N$53,NA())</f>
        <v>205</v>
      </c>
      <c r="M50" s="178" t="e">
        <f>NA()</f>
        <v>#N/A</v>
      </c>
      <c r="N50" s="178" t="e">
        <f>NA()</f>
        <v>#N/A</v>
      </c>
      <c r="O50" s="178">
        <f>IF(ISNUMBER('実質公債費比率（分子）の構造'!O$53),'実質公債費比率（分子）の構造'!O$53,NA())</f>
        <v>168</v>
      </c>
      <c r="P50" s="178" t="e">
        <f>NA()</f>
        <v>#N/A</v>
      </c>
    </row>
    <row r="53" spans="1:16" x14ac:dyDescent="0.15">
      <c r="A53" s="146" t="s">
        <v>72</v>
      </c>
    </row>
    <row r="54" spans="1:16" x14ac:dyDescent="0.15">
      <c r="A54" s="177"/>
      <c r="B54" s="177" t="str">
        <f>'将来負担比率（分子）の構造'!I$40</f>
        <v>H26</v>
      </c>
      <c r="C54" s="177"/>
      <c r="D54" s="177"/>
      <c r="E54" s="177" t="str">
        <f>'将来負担比率（分子）の構造'!J$40</f>
        <v>H27</v>
      </c>
      <c r="F54" s="177"/>
      <c r="G54" s="177"/>
      <c r="H54" s="177" t="str">
        <f>'将来負担比率（分子）の構造'!K$40</f>
        <v>H28</v>
      </c>
      <c r="I54" s="177"/>
      <c r="J54" s="177"/>
      <c r="K54" s="177" t="str">
        <f>'将来負担比率（分子）の構造'!L$40</f>
        <v>H29</v>
      </c>
      <c r="L54" s="177"/>
      <c r="M54" s="177"/>
      <c r="N54" s="177" t="str">
        <f>'将来負担比率（分子）の構造'!M$40</f>
        <v>H30</v>
      </c>
      <c r="O54" s="177"/>
      <c r="P54" s="177"/>
    </row>
    <row r="55" spans="1:16" x14ac:dyDescent="0.15">
      <c r="A55" s="177"/>
      <c r="B55" s="177" t="s">
        <v>73</v>
      </c>
      <c r="C55" s="177"/>
      <c r="D55" s="177" t="s">
        <v>74</v>
      </c>
      <c r="E55" s="177" t="s">
        <v>73</v>
      </c>
      <c r="F55" s="177"/>
      <c r="G55" s="177" t="s">
        <v>74</v>
      </c>
      <c r="H55" s="177" t="s">
        <v>73</v>
      </c>
      <c r="I55" s="177"/>
      <c r="J55" s="177" t="s">
        <v>74</v>
      </c>
      <c r="K55" s="177" t="s">
        <v>73</v>
      </c>
      <c r="L55" s="177"/>
      <c r="M55" s="177" t="s">
        <v>74</v>
      </c>
      <c r="N55" s="177" t="s">
        <v>73</v>
      </c>
      <c r="O55" s="177"/>
      <c r="P55" s="177" t="s">
        <v>74</v>
      </c>
    </row>
    <row r="56" spans="1:16" x14ac:dyDescent="0.15">
      <c r="A56" s="177" t="s">
        <v>43</v>
      </c>
      <c r="B56" s="177"/>
      <c r="C56" s="177"/>
      <c r="D56" s="177">
        <f>'将来負担比率（分子）の構造'!I$52</f>
        <v>9759</v>
      </c>
      <c r="E56" s="177"/>
      <c r="F56" s="177"/>
      <c r="G56" s="177">
        <f>'将来負担比率（分子）の構造'!J$52</f>
        <v>8854</v>
      </c>
      <c r="H56" s="177"/>
      <c r="I56" s="177"/>
      <c r="J56" s="177">
        <f>'将来負担比率（分子）の構造'!K$52</f>
        <v>9311</v>
      </c>
      <c r="K56" s="177"/>
      <c r="L56" s="177"/>
      <c r="M56" s="177">
        <f>'将来負担比率（分子）の構造'!L$52</f>
        <v>9840</v>
      </c>
      <c r="N56" s="177"/>
      <c r="O56" s="177"/>
      <c r="P56" s="177">
        <f>'将来負担比率（分子）の構造'!M$52</f>
        <v>9841</v>
      </c>
    </row>
    <row r="57" spans="1:16" x14ac:dyDescent="0.15">
      <c r="A57" s="177" t="s">
        <v>42</v>
      </c>
      <c r="B57" s="177"/>
      <c r="C57" s="177"/>
      <c r="D57" s="177">
        <f>'将来負担比率（分子）の構造'!I$51</f>
        <v>3192</v>
      </c>
      <c r="E57" s="177"/>
      <c r="F57" s="177"/>
      <c r="G57" s="177">
        <f>'将来負担比率（分子）の構造'!J$51</f>
        <v>2999</v>
      </c>
      <c r="H57" s="177"/>
      <c r="I57" s="177"/>
      <c r="J57" s="177">
        <f>'将来負担比率（分子）の構造'!K$51</f>
        <v>2792</v>
      </c>
      <c r="K57" s="177"/>
      <c r="L57" s="177"/>
      <c r="M57" s="177">
        <f>'将来負担比率（分子）の構造'!L$51</f>
        <v>2729</v>
      </c>
      <c r="N57" s="177"/>
      <c r="O57" s="177"/>
      <c r="P57" s="177">
        <f>'将来負担比率（分子）の構造'!M$51</f>
        <v>2676</v>
      </c>
    </row>
    <row r="58" spans="1:16" x14ac:dyDescent="0.15">
      <c r="A58" s="177" t="s">
        <v>41</v>
      </c>
      <c r="B58" s="177"/>
      <c r="C58" s="177"/>
      <c r="D58" s="177">
        <f>'将来負担比率（分子）の構造'!I$50</f>
        <v>5692</v>
      </c>
      <c r="E58" s="177"/>
      <c r="F58" s="177"/>
      <c r="G58" s="177">
        <f>'将来負担比率（分子）の構造'!J$50</f>
        <v>5795</v>
      </c>
      <c r="H58" s="177"/>
      <c r="I58" s="177"/>
      <c r="J58" s="177">
        <f>'将来負担比率（分子）の構造'!K$50</f>
        <v>6226</v>
      </c>
      <c r="K58" s="177"/>
      <c r="L58" s="177"/>
      <c r="M58" s="177">
        <f>'将来負担比率（分子）の構造'!L$50</f>
        <v>6637</v>
      </c>
      <c r="N58" s="177"/>
      <c r="O58" s="177"/>
      <c r="P58" s="177">
        <f>'将来負担比率（分子）の構造'!M$50</f>
        <v>7103</v>
      </c>
    </row>
    <row r="59" spans="1:16" x14ac:dyDescent="0.15">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x14ac:dyDescent="0.15">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x14ac:dyDescent="0.15">
      <c r="A61" s="177" t="s">
        <v>36</v>
      </c>
      <c r="B61" s="177">
        <f>'将来負担比率（分子）の構造'!I$46</f>
        <v>539</v>
      </c>
      <c r="C61" s="177"/>
      <c r="D61" s="177"/>
      <c r="E61" s="177">
        <f>'将来負担比率（分子）の構造'!J$46</f>
        <v>585</v>
      </c>
      <c r="F61" s="177"/>
      <c r="G61" s="177"/>
      <c r="H61" s="177">
        <f>'将来負担比率（分子）の構造'!K$46</f>
        <v>584</v>
      </c>
      <c r="I61" s="177"/>
      <c r="J61" s="177"/>
      <c r="K61" s="177">
        <f>'将来負担比率（分子）の構造'!L$46</f>
        <v>549</v>
      </c>
      <c r="L61" s="177"/>
      <c r="M61" s="177"/>
      <c r="N61" s="177">
        <f>'将来負担比率（分子）の構造'!M$46</f>
        <v>509</v>
      </c>
      <c r="O61" s="177"/>
      <c r="P61" s="177"/>
    </row>
    <row r="62" spans="1:16" x14ac:dyDescent="0.15">
      <c r="A62" s="177" t="s">
        <v>35</v>
      </c>
      <c r="B62" s="177">
        <f>'将来負担比率（分子）の構造'!I$45</f>
        <v>1191</v>
      </c>
      <c r="C62" s="177"/>
      <c r="D62" s="177"/>
      <c r="E62" s="177">
        <f>'将来負担比率（分子）の構造'!J$45</f>
        <v>1158</v>
      </c>
      <c r="F62" s="177"/>
      <c r="G62" s="177"/>
      <c r="H62" s="177">
        <f>'将来負担比率（分子）の構造'!K$45</f>
        <v>1134</v>
      </c>
      <c r="I62" s="177"/>
      <c r="J62" s="177"/>
      <c r="K62" s="177">
        <f>'将来負担比率（分子）の構造'!L$45</f>
        <v>1090</v>
      </c>
      <c r="L62" s="177"/>
      <c r="M62" s="177"/>
      <c r="N62" s="177">
        <f>'将来負担比率（分子）の構造'!M$45</f>
        <v>1020</v>
      </c>
      <c r="O62" s="177"/>
      <c r="P62" s="177"/>
    </row>
    <row r="63" spans="1:16" x14ac:dyDescent="0.15">
      <c r="A63" s="177" t="s">
        <v>34</v>
      </c>
      <c r="B63" s="177">
        <f>'将来負担比率（分子）の構造'!I$44</f>
        <v>797</v>
      </c>
      <c r="C63" s="177"/>
      <c r="D63" s="177"/>
      <c r="E63" s="177">
        <f>'将来負担比率（分子）の構造'!J$44</f>
        <v>693</v>
      </c>
      <c r="F63" s="177"/>
      <c r="G63" s="177"/>
      <c r="H63" s="177">
        <f>'将来負担比率（分子）の構造'!K$44</f>
        <v>566</v>
      </c>
      <c r="I63" s="177"/>
      <c r="J63" s="177"/>
      <c r="K63" s="177">
        <f>'将来負担比率（分子）の構造'!L$44</f>
        <v>480</v>
      </c>
      <c r="L63" s="177"/>
      <c r="M63" s="177"/>
      <c r="N63" s="177">
        <f>'将来負担比率（分子）の構造'!M$44</f>
        <v>397</v>
      </c>
      <c r="O63" s="177"/>
      <c r="P63" s="177"/>
    </row>
    <row r="64" spans="1:16" x14ac:dyDescent="0.15">
      <c r="A64" s="177" t="s">
        <v>33</v>
      </c>
      <c r="B64" s="177">
        <f>'将来負担比率（分子）の構造'!I$43</f>
        <v>5467</v>
      </c>
      <c r="C64" s="177"/>
      <c r="D64" s="177"/>
      <c r="E64" s="177">
        <f>'将来負担比率（分子）の構造'!J$43</f>
        <v>5131</v>
      </c>
      <c r="F64" s="177"/>
      <c r="G64" s="177"/>
      <c r="H64" s="177">
        <f>'将来負担比率（分子）の構造'!K$43</f>
        <v>4883</v>
      </c>
      <c r="I64" s="177"/>
      <c r="J64" s="177"/>
      <c r="K64" s="177">
        <f>'将来負担比率（分子）の構造'!L$43</f>
        <v>4660</v>
      </c>
      <c r="L64" s="177"/>
      <c r="M64" s="177"/>
      <c r="N64" s="177">
        <f>'将来負担比率（分子）の構造'!M$43</f>
        <v>4159</v>
      </c>
      <c r="O64" s="177"/>
      <c r="P64" s="177"/>
    </row>
    <row r="65" spans="1:16" x14ac:dyDescent="0.15">
      <c r="A65" s="177" t="s">
        <v>32</v>
      </c>
      <c r="B65" s="177" t="str">
        <f>'将来負担比率（分子）の構造'!I$42</f>
        <v>-</v>
      </c>
      <c r="C65" s="177"/>
      <c r="D65" s="177"/>
      <c r="E65" s="177" t="str">
        <f>'将来負担比率（分子）の構造'!J$42</f>
        <v>-</v>
      </c>
      <c r="F65" s="177"/>
      <c r="G65" s="177"/>
      <c r="H65" s="177" t="str">
        <f>'将来負担比率（分子）の構造'!K$42</f>
        <v>-</v>
      </c>
      <c r="I65" s="177"/>
      <c r="J65" s="177"/>
      <c r="K65" s="177" t="str">
        <f>'将来負担比率（分子）の構造'!L$42</f>
        <v>-</v>
      </c>
      <c r="L65" s="177"/>
      <c r="M65" s="177"/>
      <c r="N65" s="177" t="str">
        <f>'将来負担比率（分子）の構造'!M$42</f>
        <v>-</v>
      </c>
      <c r="O65" s="177"/>
      <c r="P65" s="177"/>
    </row>
    <row r="66" spans="1:16" x14ac:dyDescent="0.15">
      <c r="A66" s="177" t="s">
        <v>31</v>
      </c>
      <c r="B66" s="177">
        <f>'将来負担比率（分子）の構造'!I$41</f>
        <v>6860</v>
      </c>
      <c r="C66" s="177"/>
      <c r="D66" s="177"/>
      <c r="E66" s="177">
        <f>'将来負担比率（分子）の構造'!J$41</f>
        <v>6365</v>
      </c>
      <c r="F66" s="177"/>
      <c r="G66" s="177"/>
      <c r="H66" s="177">
        <f>'将来負担比率（分子）の構造'!K$41</f>
        <v>6145</v>
      </c>
      <c r="I66" s="177"/>
      <c r="J66" s="177"/>
      <c r="K66" s="177">
        <f>'将来負担比率（分子）の構造'!L$41</f>
        <v>6677</v>
      </c>
      <c r="L66" s="177"/>
      <c r="M66" s="177"/>
      <c r="N66" s="177">
        <f>'将来負担比率（分子）の構造'!M$41</f>
        <v>7373</v>
      </c>
      <c r="O66" s="177"/>
      <c r="P66" s="177"/>
    </row>
    <row r="67" spans="1:16" x14ac:dyDescent="0.15">
      <c r="A67" s="177" t="s">
        <v>75</v>
      </c>
      <c r="B67" s="177" t="e">
        <f>NA()</f>
        <v>#N/A</v>
      </c>
      <c r="C67" s="177">
        <f>IF(ISNUMBER('将来負担比率（分子）の構造'!I$53), IF('将来負担比率（分子）の構造'!I$53 &lt; 0, 0, '将来負担比率（分子）の構造'!I$53), NA())</f>
        <v>0</v>
      </c>
      <c r="D67" s="177" t="e">
        <f>NA()</f>
        <v>#N/A</v>
      </c>
      <c r="E67" s="177" t="e">
        <f>NA()</f>
        <v>#N/A</v>
      </c>
      <c r="F67" s="177">
        <f>IF(ISNUMBER('将来負担比率（分子）の構造'!J$53), IF('将来負担比率（分子）の構造'!J$53 &lt; 0, 0, '将来負担比率（分子）の構造'!J$53), NA())</f>
        <v>0</v>
      </c>
      <c r="G67" s="177" t="e">
        <f>NA()</f>
        <v>#N/A</v>
      </c>
      <c r="H67" s="177" t="e">
        <f>NA()</f>
        <v>#N/A</v>
      </c>
      <c r="I67" s="177">
        <f>IF(ISNUMBER('将来負担比率（分子）の構造'!K$53), IF('将来負担比率（分子）の構造'!K$53 &lt; 0, 0, '将来負担比率（分子）の構造'!K$53), NA())</f>
        <v>0</v>
      </c>
      <c r="J67" s="177" t="e">
        <f>NA()</f>
        <v>#N/A</v>
      </c>
      <c r="K67" s="177" t="e">
        <f>NA()</f>
        <v>#N/A</v>
      </c>
      <c r="L67" s="177">
        <f>IF(ISNUMBER('将来負担比率（分子）の構造'!L$53), IF('将来負担比率（分子）の構造'!L$53 &lt; 0, 0, '将来負担比率（分子）の構造'!L$53), NA())</f>
        <v>0</v>
      </c>
      <c r="M67" s="177" t="e">
        <f>NA()</f>
        <v>#N/A</v>
      </c>
      <c r="N67" s="177" t="e">
        <f>NA()</f>
        <v>#N/A</v>
      </c>
      <c r="O67" s="177">
        <f>IF(ISNUMBER('将来負担比率（分子）の構造'!M$53), IF('将来負担比率（分子）の構造'!M$53 &lt; 0, 0, '将来負担比率（分子）の構造'!M$53), NA())</f>
        <v>0</v>
      </c>
      <c r="P67" s="177" t="e">
        <f>NA()</f>
        <v>#N/A</v>
      </c>
    </row>
    <row r="70" spans="1:16" x14ac:dyDescent="0.15">
      <c r="A70" s="179" t="s">
        <v>76</v>
      </c>
      <c r="B70" s="179"/>
      <c r="C70" s="179"/>
      <c r="D70" s="179"/>
      <c r="E70" s="179"/>
      <c r="F70" s="179"/>
    </row>
    <row r="71" spans="1:16" x14ac:dyDescent="0.15">
      <c r="A71" s="180"/>
      <c r="B71" s="180" t="str">
        <f>基金残高に係る経年分析!F54</f>
        <v>H28</v>
      </c>
      <c r="C71" s="180" t="str">
        <f>基金残高に係る経年分析!G54</f>
        <v>H29</v>
      </c>
      <c r="D71" s="180" t="str">
        <f>基金残高に係る経年分析!H54</f>
        <v>H30</v>
      </c>
    </row>
    <row r="72" spans="1:16" x14ac:dyDescent="0.15">
      <c r="A72" s="180" t="s">
        <v>77</v>
      </c>
      <c r="B72" s="181">
        <f>基金残高に係る経年分析!F55</f>
        <v>2824</v>
      </c>
      <c r="C72" s="181">
        <f>基金残高に係る経年分析!G55</f>
        <v>3226</v>
      </c>
      <c r="D72" s="181">
        <f>基金残高に係る経年分析!H55</f>
        <v>3620</v>
      </c>
    </row>
    <row r="73" spans="1:16" x14ac:dyDescent="0.15">
      <c r="A73" s="180" t="s">
        <v>78</v>
      </c>
      <c r="B73" s="181">
        <f>基金残高に係る経年分析!F56</f>
        <v>1382</v>
      </c>
      <c r="C73" s="181">
        <f>基金残高に係る経年分析!G56</f>
        <v>1388</v>
      </c>
      <c r="D73" s="181">
        <f>基金残高に係る経年分析!H56</f>
        <v>1391</v>
      </c>
    </row>
    <row r="74" spans="1:16" x14ac:dyDescent="0.15">
      <c r="A74" s="180" t="s">
        <v>79</v>
      </c>
      <c r="B74" s="181">
        <f>基金残高に係る経年分析!F57</f>
        <v>2136</v>
      </c>
      <c r="C74" s="181">
        <f>基金残高に係る経年分析!G57</f>
        <v>2059</v>
      </c>
      <c r="D74" s="181">
        <f>基金残高に係る経年分析!H57</f>
        <v>1995</v>
      </c>
    </row>
  </sheetData>
  <sheetProtection algorithmName="SHA-512" hashValue="iwML7tKIdzVHV2quNQQ7ha/WSjtHGQkcY6n1Ixv2fEKOVHvhZwUaC5iUhVL8o5lf1H9taPzzQ30HAlF3ENdkPw==" saltValue="+MlPz8/T9F0JLcgOmXg/g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2" customWidth="1"/>
    <col min="96" max="133" width="1.625" style="238" customWidth="1"/>
    <col min="134" max="143" width="1.625" style="222" customWidth="1"/>
    <col min="144" max="16384" width="0" style="222" hidden="1"/>
  </cols>
  <sheetData>
    <row r="1" spans="2:143" ht="22.5" customHeight="1" thickBot="1" x14ac:dyDescent="0.2">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793" t="s">
        <v>216</v>
      </c>
      <c r="DI1" s="794"/>
      <c r="DJ1" s="794"/>
      <c r="DK1" s="794"/>
      <c r="DL1" s="794"/>
      <c r="DM1" s="794"/>
      <c r="DN1" s="795"/>
      <c r="DO1" s="222"/>
      <c r="DP1" s="793" t="s">
        <v>217</v>
      </c>
      <c r="DQ1" s="794"/>
      <c r="DR1" s="794"/>
      <c r="DS1" s="794"/>
      <c r="DT1" s="794"/>
      <c r="DU1" s="794"/>
      <c r="DV1" s="794"/>
      <c r="DW1" s="794"/>
      <c r="DX1" s="794"/>
      <c r="DY1" s="794"/>
      <c r="DZ1" s="794"/>
      <c r="EA1" s="794"/>
      <c r="EB1" s="794"/>
      <c r="EC1" s="795"/>
      <c r="ED1" s="220"/>
      <c r="EE1" s="220"/>
      <c r="EF1" s="220"/>
      <c r="EG1" s="220"/>
      <c r="EH1" s="220"/>
      <c r="EI1" s="220"/>
      <c r="EJ1" s="220"/>
      <c r="EK1" s="220"/>
      <c r="EL1" s="220"/>
      <c r="EM1" s="220"/>
    </row>
    <row r="2" spans="2:143" ht="22.5" customHeight="1" x14ac:dyDescent="0.15">
      <c r="B2" s="223" t="s">
        <v>218</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6" customFormat="1" ht="11.25" customHeight="1" x14ac:dyDescent="0.15">
      <c r="B5" s="760" t="s">
        <v>229</v>
      </c>
      <c r="C5" s="761"/>
      <c r="D5" s="761"/>
      <c r="E5" s="761"/>
      <c r="F5" s="761"/>
      <c r="G5" s="761"/>
      <c r="H5" s="761"/>
      <c r="I5" s="761"/>
      <c r="J5" s="761"/>
      <c r="K5" s="761"/>
      <c r="L5" s="761"/>
      <c r="M5" s="761"/>
      <c r="N5" s="761"/>
      <c r="O5" s="761"/>
      <c r="P5" s="761"/>
      <c r="Q5" s="762"/>
      <c r="R5" s="726">
        <v>3068898</v>
      </c>
      <c r="S5" s="727"/>
      <c r="T5" s="727"/>
      <c r="U5" s="727"/>
      <c r="V5" s="727"/>
      <c r="W5" s="727"/>
      <c r="X5" s="727"/>
      <c r="Y5" s="773"/>
      <c r="Z5" s="791">
        <v>32</v>
      </c>
      <c r="AA5" s="791"/>
      <c r="AB5" s="791"/>
      <c r="AC5" s="791"/>
      <c r="AD5" s="792">
        <v>2906757</v>
      </c>
      <c r="AE5" s="792"/>
      <c r="AF5" s="792"/>
      <c r="AG5" s="792"/>
      <c r="AH5" s="792"/>
      <c r="AI5" s="792"/>
      <c r="AJ5" s="792"/>
      <c r="AK5" s="792"/>
      <c r="AL5" s="774">
        <v>58.9</v>
      </c>
      <c r="AM5" s="743"/>
      <c r="AN5" s="743"/>
      <c r="AO5" s="775"/>
      <c r="AP5" s="760" t="s">
        <v>230</v>
      </c>
      <c r="AQ5" s="761"/>
      <c r="AR5" s="761"/>
      <c r="AS5" s="761"/>
      <c r="AT5" s="761"/>
      <c r="AU5" s="761"/>
      <c r="AV5" s="761"/>
      <c r="AW5" s="761"/>
      <c r="AX5" s="761"/>
      <c r="AY5" s="761"/>
      <c r="AZ5" s="761"/>
      <c r="BA5" s="761"/>
      <c r="BB5" s="761"/>
      <c r="BC5" s="761"/>
      <c r="BD5" s="761"/>
      <c r="BE5" s="761"/>
      <c r="BF5" s="762"/>
      <c r="BG5" s="661">
        <v>2906757</v>
      </c>
      <c r="BH5" s="664"/>
      <c r="BI5" s="664"/>
      <c r="BJ5" s="664"/>
      <c r="BK5" s="664"/>
      <c r="BL5" s="664"/>
      <c r="BM5" s="664"/>
      <c r="BN5" s="665"/>
      <c r="BO5" s="723">
        <v>94.7</v>
      </c>
      <c r="BP5" s="723"/>
      <c r="BQ5" s="723"/>
      <c r="BR5" s="723"/>
      <c r="BS5" s="724">
        <v>29112</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15">
      <c r="B6" s="658" t="s">
        <v>234</v>
      </c>
      <c r="C6" s="659"/>
      <c r="D6" s="659"/>
      <c r="E6" s="659"/>
      <c r="F6" s="659"/>
      <c r="G6" s="659"/>
      <c r="H6" s="659"/>
      <c r="I6" s="659"/>
      <c r="J6" s="659"/>
      <c r="K6" s="659"/>
      <c r="L6" s="659"/>
      <c r="M6" s="659"/>
      <c r="N6" s="659"/>
      <c r="O6" s="659"/>
      <c r="P6" s="659"/>
      <c r="Q6" s="660"/>
      <c r="R6" s="661">
        <v>51906</v>
      </c>
      <c r="S6" s="664"/>
      <c r="T6" s="664"/>
      <c r="U6" s="664"/>
      <c r="V6" s="664"/>
      <c r="W6" s="664"/>
      <c r="X6" s="664"/>
      <c r="Y6" s="665"/>
      <c r="Z6" s="723">
        <v>0.5</v>
      </c>
      <c r="AA6" s="723"/>
      <c r="AB6" s="723"/>
      <c r="AC6" s="723"/>
      <c r="AD6" s="724">
        <v>51906</v>
      </c>
      <c r="AE6" s="724"/>
      <c r="AF6" s="724"/>
      <c r="AG6" s="724"/>
      <c r="AH6" s="724"/>
      <c r="AI6" s="724"/>
      <c r="AJ6" s="724"/>
      <c r="AK6" s="724"/>
      <c r="AL6" s="666">
        <v>1.1000000000000001</v>
      </c>
      <c r="AM6" s="667"/>
      <c r="AN6" s="667"/>
      <c r="AO6" s="725"/>
      <c r="AP6" s="658" t="s">
        <v>235</v>
      </c>
      <c r="AQ6" s="659"/>
      <c r="AR6" s="659"/>
      <c r="AS6" s="659"/>
      <c r="AT6" s="659"/>
      <c r="AU6" s="659"/>
      <c r="AV6" s="659"/>
      <c r="AW6" s="659"/>
      <c r="AX6" s="659"/>
      <c r="AY6" s="659"/>
      <c r="AZ6" s="659"/>
      <c r="BA6" s="659"/>
      <c r="BB6" s="659"/>
      <c r="BC6" s="659"/>
      <c r="BD6" s="659"/>
      <c r="BE6" s="659"/>
      <c r="BF6" s="660"/>
      <c r="BG6" s="661">
        <v>2906757</v>
      </c>
      <c r="BH6" s="664"/>
      <c r="BI6" s="664"/>
      <c r="BJ6" s="664"/>
      <c r="BK6" s="664"/>
      <c r="BL6" s="664"/>
      <c r="BM6" s="664"/>
      <c r="BN6" s="665"/>
      <c r="BO6" s="723">
        <v>94.7</v>
      </c>
      <c r="BP6" s="723"/>
      <c r="BQ6" s="723"/>
      <c r="BR6" s="723"/>
      <c r="BS6" s="724">
        <v>29112</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99330</v>
      </c>
      <c r="CS6" s="664"/>
      <c r="CT6" s="664"/>
      <c r="CU6" s="664"/>
      <c r="CV6" s="664"/>
      <c r="CW6" s="664"/>
      <c r="CX6" s="664"/>
      <c r="CY6" s="665"/>
      <c r="CZ6" s="774">
        <v>1.1000000000000001</v>
      </c>
      <c r="DA6" s="743"/>
      <c r="DB6" s="743"/>
      <c r="DC6" s="777"/>
      <c r="DD6" s="669" t="s">
        <v>129</v>
      </c>
      <c r="DE6" s="664"/>
      <c r="DF6" s="664"/>
      <c r="DG6" s="664"/>
      <c r="DH6" s="664"/>
      <c r="DI6" s="664"/>
      <c r="DJ6" s="664"/>
      <c r="DK6" s="664"/>
      <c r="DL6" s="664"/>
      <c r="DM6" s="664"/>
      <c r="DN6" s="664"/>
      <c r="DO6" s="664"/>
      <c r="DP6" s="665"/>
      <c r="DQ6" s="669">
        <v>99330</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9125</v>
      </c>
      <c r="S7" s="664"/>
      <c r="T7" s="664"/>
      <c r="U7" s="664"/>
      <c r="V7" s="664"/>
      <c r="W7" s="664"/>
      <c r="X7" s="664"/>
      <c r="Y7" s="665"/>
      <c r="Z7" s="723">
        <v>0.1</v>
      </c>
      <c r="AA7" s="723"/>
      <c r="AB7" s="723"/>
      <c r="AC7" s="723"/>
      <c r="AD7" s="724">
        <v>9125</v>
      </c>
      <c r="AE7" s="724"/>
      <c r="AF7" s="724"/>
      <c r="AG7" s="724"/>
      <c r="AH7" s="724"/>
      <c r="AI7" s="724"/>
      <c r="AJ7" s="724"/>
      <c r="AK7" s="724"/>
      <c r="AL7" s="666">
        <v>0.2</v>
      </c>
      <c r="AM7" s="667"/>
      <c r="AN7" s="667"/>
      <c r="AO7" s="725"/>
      <c r="AP7" s="658" t="s">
        <v>238</v>
      </c>
      <c r="AQ7" s="659"/>
      <c r="AR7" s="659"/>
      <c r="AS7" s="659"/>
      <c r="AT7" s="659"/>
      <c r="AU7" s="659"/>
      <c r="AV7" s="659"/>
      <c r="AW7" s="659"/>
      <c r="AX7" s="659"/>
      <c r="AY7" s="659"/>
      <c r="AZ7" s="659"/>
      <c r="BA7" s="659"/>
      <c r="BB7" s="659"/>
      <c r="BC7" s="659"/>
      <c r="BD7" s="659"/>
      <c r="BE7" s="659"/>
      <c r="BF7" s="660"/>
      <c r="BG7" s="661">
        <v>1625866</v>
      </c>
      <c r="BH7" s="664"/>
      <c r="BI7" s="664"/>
      <c r="BJ7" s="664"/>
      <c r="BK7" s="664"/>
      <c r="BL7" s="664"/>
      <c r="BM7" s="664"/>
      <c r="BN7" s="665"/>
      <c r="BO7" s="723">
        <v>53</v>
      </c>
      <c r="BP7" s="723"/>
      <c r="BQ7" s="723"/>
      <c r="BR7" s="723"/>
      <c r="BS7" s="724">
        <v>29112</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1296341</v>
      </c>
      <c r="CS7" s="664"/>
      <c r="CT7" s="664"/>
      <c r="CU7" s="664"/>
      <c r="CV7" s="664"/>
      <c r="CW7" s="664"/>
      <c r="CX7" s="664"/>
      <c r="CY7" s="665"/>
      <c r="CZ7" s="723">
        <v>14.1</v>
      </c>
      <c r="DA7" s="723"/>
      <c r="DB7" s="723"/>
      <c r="DC7" s="723"/>
      <c r="DD7" s="669">
        <v>44291</v>
      </c>
      <c r="DE7" s="664"/>
      <c r="DF7" s="664"/>
      <c r="DG7" s="664"/>
      <c r="DH7" s="664"/>
      <c r="DI7" s="664"/>
      <c r="DJ7" s="664"/>
      <c r="DK7" s="664"/>
      <c r="DL7" s="664"/>
      <c r="DM7" s="664"/>
      <c r="DN7" s="664"/>
      <c r="DO7" s="664"/>
      <c r="DP7" s="665"/>
      <c r="DQ7" s="669">
        <v>1118977</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28661</v>
      </c>
      <c r="S8" s="664"/>
      <c r="T8" s="664"/>
      <c r="U8" s="664"/>
      <c r="V8" s="664"/>
      <c r="W8" s="664"/>
      <c r="X8" s="664"/>
      <c r="Y8" s="665"/>
      <c r="Z8" s="723">
        <v>0.3</v>
      </c>
      <c r="AA8" s="723"/>
      <c r="AB8" s="723"/>
      <c r="AC8" s="723"/>
      <c r="AD8" s="724">
        <v>28661</v>
      </c>
      <c r="AE8" s="724"/>
      <c r="AF8" s="724"/>
      <c r="AG8" s="724"/>
      <c r="AH8" s="724"/>
      <c r="AI8" s="724"/>
      <c r="AJ8" s="724"/>
      <c r="AK8" s="724"/>
      <c r="AL8" s="666">
        <v>0.6</v>
      </c>
      <c r="AM8" s="667"/>
      <c r="AN8" s="667"/>
      <c r="AO8" s="725"/>
      <c r="AP8" s="658" t="s">
        <v>241</v>
      </c>
      <c r="AQ8" s="659"/>
      <c r="AR8" s="659"/>
      <c r="AS8" s="659"/>
      <c r="AT8" s="659"/>
      <c r="AU8" s="659"/>
      <c r="AV8" s="659"/>
      <c r="AW8" s="659"/>
      <c r="AX8" s="659"/>
      <c r="AY8" s="659"/>
      <c r="AZ8" s="659"/>
      <c r="BA8" s="659"/>
      <c r="BB8" s="659"/>
      <c r="BC8" s="659"/>
      <c r="BD8" s="659"/>
      <c r="BE8" s="659"/>
      <c r="BF8" s="660"/>
      <c r="BG8" s="661">
        <v>40910</v>
      </c>
      <c r="BH8" s="664"/>
      <c r="BI8" s="664"/>
      <c r="BJ8" s="664"/>
      <c r="BK8" s="664"/>
      <c r="BL8" s="664"/>
      <c r="BM8" s="664"/>
      <c r="BN8" s="665"/>
      <c r="BO8" s="723">
        <v>1.3</v>
      </c>
      <c r="BP8" s="723"/>
      <c r="BQ8" s="723"/>
      <c r="BR8" s="723"/>
      <c r="BS8" s="669" t="s">
        <v>242</v>
      </c>
      <c r="BT8" s="664"/>
      <c r="BU8" s="664"/>
      <c r="BV8" s="664"/>
      <c r="BW8" s="664"/>
      <c r="BX8" s="664"/>
      <c r="BY8" s="664"/>
      <c r="BZ8" s="664"/>
      <c r="CA8" s="664"/>
      <c r="CB8" s="704"/>
      <c r="CD8" s="705" t="s">
        <v>243</v>
      </c>
      <c r="CE8" s="702"/>
      <c r="CF8" s="702"/>
      <c r="CG8" s="702"/>
      <c r="CH8" s="702"/>
      <c r="CI8" s="702"/>
      <c r="CJ8" s="702"/>
      <c r="CK8" s="702"/>
      <c r="CL8" s="702"/>
      <c r="CM8" s="702"/>
      <c r="CN8" s="702"/>
      <c r="CO8" s="702"/>
      <c r="CP8" s="702"/>
      <c r="CQ8" s="703"/>
      <c r="CR8" s="661">
        <v>2809594</v>
      </c>
      <c r="CS8" s="664"/>
      <c r="CT8" s="664"/>
      <c r="CU8" s="664"/>
      <c r="CV8" s="664"/>
      <c r="CW8" s="664"/>
      <c r="CX8" s="664"/>
      <c r="CY8" s="665"/>
      <c r="CZ8" s="723">
        <v>30.5</v>
      </c>
      <c r="DA8" s="723"/>
      <c r="DB8" s="723"/>
      <c r="DC8" s="723"/>
      <c r="DD8" s="669">
        <v>85044</v>
      </c>
      <c r="DE8" s="664"/>
      <c r="DF8" s="664"/>
      <c r="DG8" s="664"/>
      <c r="DH8" s="664"/>
      <c r="DI8" s="664"/>
      <c r="DJ8" s="664"/>
      <c r="DK8" s="664"/>
      <c r="DL8" s="664"/>
      <c r="DM8" s="664"/>
      <c r="DN8" s="664"/>
      <c r="DO8" s="664"/>
      <c r="DP8" s="665"/>
      <c r="DQ8" s="669">
        <v>1372611</v>
      </c>
      <c r="DR8" s="664"/>
      <c r="DS8" s="664"/>
      <c r="DT8" s="664"/>
      <c r="DU8" s="664"/>
      <c r="DV8" s="664"/>
      <c r="DW8" s="664"/>
      <c r="DX8" s="664"/>
      <c r="DY8" s="664"/>
      <c r="DZ8" s="664"/>
      <c r="EA8" s="664"/>
      <c r="EB8" s="664"/>
      <c r="EC8" s="704"/>
    </row>
    <row r="9" spans="2:143" ht="11.25" customHeight="1" x14ac:dyDescent="0.15">
      <c r="B9" s="658" t="s">
        <v>244</v>
      </c>
      <c r="C9" s="659"/>
      <c r="D9" s="659"/>
      <c r="E9" s="659"/>
      <c r="F9" s="659"/>
      <c r="G9" s="659"/>
      <c r="H9" s="659"/>
      <c r="I9" s="659"/>
      <c r="J9" s="659"/>
      <c r="K9" s="659"/>
      <c r="L9" s="659"/>
      <c r="M9" s="659"/>
      <c r="N9" s="659"/>
      <c r="O9" s="659"/>
      <c r="P9" s="659"/>
      <c r="Q9" s="660"/>
      <c r="R9" s="661">
        <v>23036</v>
      </c>
      <c r="S9" s="664"/>
      <c r="T9" s="664"/>
      <c r="U9" s="664"/>
      <c r="V9" s="664"/>
      <c r="W9" s="664"/>
      <c r="X9" s="664"/>
      <c r="Y9" s="665"/>
      <c r="Z9" s="723">
        <v>0.2</v>
      </c>
      <c r="AA9" s="723"/>
      <c r="AB9" s="723"/>
      <c r="AC9" s="723"/>
      <c r="AD9" s="724">
        <v>23036</v>
      </c>
      <c r="AE9" s="724"/>
      <c r="AF9" s="724"/>
      <c r="AG9" s="724"/>
      <c r="AH9" s="724"/>
      <c r="AI9" s="724"/>
      <c r="AJ9" s="724"/>
      <c r="AK9" s="724"/>
      <c r="AL9" s="666">
        <v>0.5</v>
      </c>
      <c r="AM9" s="667"/>
      <c r="AN9" s="667"/>
      <c r="AO9" s="725"/>
      <c r="AP9" s="658" t="s">
        <v>245</v>
      </c>
      <c r="AQ9" s="659"/>
      <c r="AR9" s="659"/>
      <c r="AS9" s="659"/>
      <c r="AT9" s="659"/>
      <c r="AU9" s="659"/>
      <c r="AV9" s="659"/>
      <c r="AW9" s="659"/>
      <c r="AX9" s="659"/>
      <c r="AY9" s="659"/>
      <c r="AZ9" s="659"/>
      <c r="BA9" s="659"/>
      <c r="BB9" s="659"/>
      <c r="BC9" s="659"/>
      <c r="BD9" s="659"/>
      <c r="BE9" s="659"/>
      <c r="BF9" s="660"/>
      <c r="BG9" s="661">
        <v>1356975</v>
      </c>
      <c r="BH9" s="664"/>
      <c r="BI9" s="664"/>
      <c r="BJ9" s="664"/>
      <c r="BK9" s="664"/>
      <c r="BL9" s="664"/>
      <c r="BM9" s="664"/>
      <c r="BN9" s="665"/>
      <c r="BO9" s="723">
        <v>44.2</v>
      </c>
      <c r="BP9" s="723"/>
      <c r="BQ9" s="723"/>
      <c r="BR9" s="723"/>
      <c r="BS9" s="669" t="s">
        <v>129</v>
      </c>
      <c r="BT9" s="664"/>
      <c r="BU9" s="664"/>
      <c r="BV9" s="664"/>
      <c r="BW9" s="664"/>
      <c r="BX9" s="664"/>
      <c r="BY9" s="664"/>
      <c r="BZ9" s="664"/>
      <c r="CA9" s="664"/>
      <c r="CB9" s="704"/>
      <c r="CD9" s="705" t="s">
        <v>246</v>
      </c>
      <c r="CE9" s="702"/>
      <c r="CF9" s="702"/>
      <c r="CG9" s="702"/>
      <c r="CH9" s="702"/>
      <c r="CI9" s="702"/>
      <c r="CJ9" s="702"/>
      <c r="CK9" s="702"/>
      <c r="CL9" s="702"/>
      <c r="CM9" s="702"/>
      <c r="CN9" s="702"/>
      <c r="CO9" s="702"/>
      <c r="CP9" s="702"/>
      <c r="CQ9" s="703"/>
      <c r="CR9" s="661">
        <v>642785</v>
      </c>
      <c r="CS9" s="664"/>
      <c r="CT9" s="664"/>
      <c r="CU9" s="664"/>
      <c r="CV9" s="664"/>
      <c r="CW9" s="664"/>
      <c r="CX9" s="664"/>
      <c r="CY9" s="665"/>
      <c r="CZ9" s="723">
        <v>7</v>
      </c>
      <c r="DA9" s="723"/>
      <c r="DB9" s="723"/>
      <c r="DC9" s="723"/>
      <c r="DD9" s="669" t="s">
        <v>129</v>
      </c>
      <c r="DE9" s="664"/>
      <c r="DF9" s="664"/>
      <c r="DG9" s="664"/>
      <c r="DH9" s="664"/>
      <c r="DI9" s="664"/>
      <c r="DJ9" s="664"/>
      <c r="DK9" s="664"/>
      <c r="DL9" s="664"/>
      <c r="DM9" s="664"/>
      <c r="DN9" s="664"/>
      <c r="DO9" s="664"/>
      <c r="DP9" s="665"/>
      <c r="DQ9" s="669">
        <v>630817</v>
      </c>
      <c r="DR9" s="664"/>
      <c r="DS9" s="664"/>
      <c r="DT9" s="664"/>
      <c r="DU9" s="664"/>
      <c r="DV9" s="664"/>
      <c r="DW9" s="664"/>
      <c r="DX9" s="664"/>
      <c r="DY9" s="664"/>
      <c r="DZ9" s="664"/>
      <c r="EA9" s="664"/>
      <c r="EB9" s="664"/>
      <c r="EC9" s="704"/>
    </row>
    <row r="10" spans="2:143" ht="11.25" customHeight="1" x14ac:dyDescent="0.15">
      <c r="B10" s="658" t="s">
        <v>247</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129</v>
      </c>
      <c r="AA10" s="723"/>
      <c r="AB10" s="723"/>
      <c r="AC10" s="723"/>
      <c r="AD10" s="724" t="s">
        <v>242</v>
      </c>
      <c r="AE10" s="724"/>
      <c r="AF10" s="724"/>
      <c r="AG10" s="724"/>
      <c r="AH10" s="724"/>
      <c r="AI10" s="724"/>
      <c r="AJ10" s="724"/>
      <c r="AK10" s="724"/>
      <c r="AL10" s="666" t="s">
        <v>242</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68696</v>
      </c>
      <c r="BH10" s="664"/>
      <c r="BI10" s="664"/>
      <c r="BJ10" s="664"/>
      <c r="BK10" s="664"/>
      <c r="BL10" s="664"/>
      <c r="BM10" s="664"/>
      <c r="BN10" s="665"/>
      <c r="BO10" s="723">
        <v>2.2000000000000002</v>
      </c>
      <c r="BP10" s="723"/>
      <c r="BQ10" s="723"/>
      <c r="BR10" s="723"/>
      <c r="BS10" s="669" t="s">
        <v>242</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v>6611</v>
      </c>
      <c r="CS10" s="664"/>
      <c r="CT10" s="664"/>
      <c r="CU10" s="664"/>
      <c r="CV10" s="664"/>
      <c r="CW10" s="664"/>
      <c r="CX10" s="664"/>
      <c r="CY10" s="665"/>
      <c r="CZ10" s="723">
        <v>0.1</v>
      </c>
      <c r="DA10" s="723"/>
      <c r="DB10" s="723"/>
      <c r="DC10" s="723"/>
      <c r="DD10" s="669" t="s">
        <v>129</v>
      </c>
      <c r="DE10" s="664"/>
      <c r="DF10" s="664"/>
      <c r="DG10" s="664"/>
      <c r="DH10" s="664"/>
      <c r="DI10" s="664"/>
      <c r="DJ10" s="664"/>
      <c r="DK10" s="664"/>
      <c r="DL10" s="664"/>
      <c r="DM10" s="664"/>
      <c r="DN10" s="664"/>
      <c r="DO10" s="664"/>
      <c r="DP10" s="665"/>
      <c r="DQ10" s="669" t="s">
        <v>242</v>
      </c>
      <c r="DR10" s="664"/>
      <c r="DS10" s="664"/>
      <c r="DT10" s="664"/>
      <c r="DU10" s="664"/>
      <c r="DV10" s="664"/>
      <c r="DW10" s="664"/>
      <c r="DX10" s="664"/>
      <c r="DY10" s="664"/>
      <c r="DZ10" s="664"/>
      <c r="EA10" s="664"/>
      <c r="EB10" s="664"/>
      <c r="EC10" s="704"/>
    </row>
    <row r="11" spans="2:143" ht="11.25" customHeight="1" x14ac:dyDescent="0.15">
      <c r="B11" s="658" t="s">
        <v>250</v>
      </c>
      <c r="C11" s="659"/>
      <c r="D11" s="659"/>
      <c r="E11" s="659"/>
      <c r="F11" s="659"/>
      <c r="G11" s="659"/>
      <c r="H11" s="659"/>
      <c r="I11" s="659"/>
      <c r="J11" s="659"/>
      <c r="K11" s="659"/>
      <c r="L11" s="659"/>
      <c r="M11" s="659"/>
      <c r="N11" s="659"/>
      <c r="O11" s="659"/>
      <c r="P11" s="659"/>
      <c r="Q11" s="660"/>
      <c r="R11" s="661" t="s">
        <v>242</v>
      </c>
      <c r="S11" s="664"/>
      <c r="T11" s="664"/>
      <c r="U11" s="664"/>
      <c r="V11" s="664"/>
      <c r="W11" s="664"/>
      <c r="X11" s="664"/>
      <c r="Y11" s="665"/>
      <c r="Z11" s="723" t="s">
        <v>242</v>
      </c>
      <c r="AA11" s="723"/>
      <c r="AB11" s="723"/>
      <c r="AC11" s="723"/>
      <c r="AD11" s="724" t="s">
        <v>129</v>
      </c>
      <c r="AE11" s="724"/>
      <c r="AF11" s="724"/>
      <c r="AG11" s="724"/>
      <c r="AH11" s="724"/>
      <c r="AI11" s="724"/>
      <c r="AJ11" s="724"/>
      <c r="AK11" s="724"/>
      <c r="AL11" s="666" t="s">
        <v>129</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159285</v>
      </c>
      <c r="BH11" s="664"/>
      <c r="BI11" s="664"/>
      <c r="BJ11" s="664"/>
      <c r="BK11" s="664"/>
      <c r="BL11" s="664"/>
      <c r="BM11" s="664"/>
      <c r="BN11" s="665"/>
      <c r="BO11" s="723">
        <v>5.2</v>
      </c>
      <c r="BP11" s="723"/>
      <c r="BQ11" s="723"/>
      <c r="BR11" s="723"/>
      <c r="BS11" s="669">
        <v>29112</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57093</v>
      </c>
      <c r="CS11" s="664"/>
      <c r="CT11" s="664"/>
      <c r="CU11" s="664"/>
      <c r="CV11" s="664"/>
      <c r="CW11" s="664"/>
      <c r="CX11" s="664"/>
      <c r="CY11" s="665"/>
      <c r="CZ11" s="723">
        <v>0.6</v>
      </c>
      <c r="DA11" s="723"/>
      <c r="DB11" s="723"/>
      <c r="DC11" s="723"/>
      <c r="DD11" s="669">
        <v>22239</v>
      </c>
      <c r="DE11" s="664"/>
      <c r="DF11" s="664"/>
      <c r="DG11" s="664"/>
      <c r="DH11" s="664"/>
      <c r="DI11" s="664"/>
      <c r="DJ11" s="664"/>
      <c r="DK11" s="664"/>
      <c r="DL11" s="664"/>
      <c r="DM11" s="664"/>
      <c r="DN11" s="664"/>
      <c r="DO11" s="664"/>
      <c r="DP11" s="665"/>
      <c r="DQ11" s="669">
        <v>34551</v>
      </c>
      <c r="DR11" s="664"/>
      <c r="DS11" s="664"/>
      <c r="DT11" s="664"/>
      <c r="DU11" s="664"/>
      <c r="DV11" s="664"/>
      <c r="DW11" s="664"/>
      <c r="DX11" s="664"/>
      <c r="DY11" s="664"/>
      <c r="DZ11" s="664"/>
      <c r="EA11" s="664"/>
      <c r="EB11" s="664"/>
      <c r="EC11" s="704"/>
    </row>
    <row r="12" spans="2:143" ht="11.25" customHeight="1" x14ac:dyDescent="0.15">
      <c r="B12" s="658" t="s">
        <v>253</v>
      </c>
      <c r="C12" s="659"/>
      <c r="D12" s="659"/>
      <c r="E12" s="659"/>
      <c r="F12" s="659"/>
      <c r="G12" s="659"/>
      <c r="H12" s="659"/>
      <c r="I12" s="659"/>
      <c r="J12" s="659"/>
      <c r="K12" s="659"/>
      <c r="L12" s="659"/>
      <c r="M12" s="659"/>
      <c r="N12" s="659"/>
      <c r="O12" s="659"/>
      <c r="P12" s="659"/>
      <c r="Q12" s="660"/>
      <c r="R12" s="661">
        <v>377928</v>
      </c>
      <c r="S12" s="664"/>
      <c r="T12" s="664"/>
      <c r="U12" s="664"/>
      <c r="V12" s="664"/>
      <c r="W12" s="664"/>
      <c r="X12" s="664"/>
      <c r="Y12" s="665"/>
      <c r="Z12" s="723">
        <v>3.9</v>
      </c>
      <c r="AA12" s="723"/>
      <c r="AB12" s="723"/>
      <c r="AC12" s="723"/>
      <c r="AD12" s="724">
        <v>377928</v>
      </c>
      <c r="AE12" s="724"/>
      <c r="AF12" s="724"/>
      <c r="AG12" s="724"/>
      <c r="AH12" s="724"/>
      <c r="AI12" s="724"/>
      <c r="AJ12" s="724"/>
      <c r="AK12" s="724"/>
      <c r="AL12" s="666">
        <v>7.7</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1101641</v>
      </c>
      <c r="BH12" s="664"/>
      <c r="BI12" s="664"/>
      <c r="BJ12" s="664"/>
      <c r="BK12" s="664"/>
      <c r="BL12" s="664"/>
      <c r="BM12" s="664"/>
      <c r="BN12" s="665"/>
      <c r="BO12" s="723">
        <v>35.9</v>
      </c>
      <c r="BP12" s="723"/>
      <c r="BQ12" s="723"/>
      <c r="BR12" s="723"/>
      <c r="BS12" s="669" t="s">
        <v>129</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209102</v>
      </c>
      <c r="CS12" s="664"/>
      <c r="CT12" s="664"/>
      <c r="CU12" s="664"/>
      <c r="CV12" s="664"/>
      <c r="CW12" s="664"/>
      <c r="CX12" s="664"/>
      <c r="CY12" s="665"/>
      <c r="CZ12" s="723">
        <v>2.2999999999999998</v>
      </c>
      <c r="DA12" s="723"/>
      <c r="DB12" s="723"/>
      <c r="DC12" s="723"/>
      <c r="DD12" s="669">
        <v>5575</v>
      </c>
      <c r="DE12" s="664"/>
      <c r="DF12" s="664"/>
      <c r="DG12" s="664"/>
      <c r="DH12" s="664"/>
      <c r="DI12" s="664"/>
      <c r="DJ12" s="664"/>
      <c r="DK12" s="664"/>
      <c r="DL12" s="664"/>
      <c r="DM12" s="664"/>
      <c r="DN12" s="664"/>
      <c r="DO12" s="664"/>
      <c r="DP12" s="665"/>
      <c r="DQ12" s="669">
        <v>156951</v>
      </c>
      <c r="DR12" s="664"/>
      <c r="DS12" s="664"/>
      <c r="DT12" s="664"/>
      <c r="DU12" s="664"/>
      <c r="DV12" s="664"/>
      <c r="DW12" s="664"/>
      <c r="DX12" s="664"/>
      <c r="DY12" s="664"/>
      <c r="DZ12" s="664"/>
      <c r="EA12" s="664"/>
      <c r="EB12" s="664"/>
      <c r="EC12" s="704"/>
    </row>
    <row r="13" spans="2:143" ht="11.25" customHeight="1" x14ac:dyDescent="0.15">
      <c r="B13" s="658" t="s">
        <v>256</v>
      </c>
      <c r="C13" s="659"/>
      <c r="D13" s="659"/>
      <c r="E13" s="659"/>
      <c r="F13" s="659"/>
      <c r="G13" s="659"/>
      <c r="H13" s="659"/>
      <c r="I13" s="659"/>
      <c r="J13" s="659"/>
      <c r="K13" s="659"/>
      <c r="L13" s="659"/>
      <c r="M13" s="659"/>
      <c r="N13" s="659"/>
      <c r="O13" s="659"/>
      <c r="P13" s="659"/>
      <c r="Q13" s="660"/>
      <c r="R13" s="661" t="s">
        <v>129</v>
      </c>
      <c r="S13" s="664"/>
      <c r="T13" s="664"/>
      <c r="U13" s="664"/>
      <c r="V13" s="664"/>
      <c r="W13" s="664"/>
      <c r="X13" s="664"/>
      <c r="Y13" s="665"/>
      <c r="Z13" s="723" t="s">
        <v>129</v>
      </c>
      <c r="AA13" s="723"/>
      <c r="AB13" s="723"/>
      <c r="AC13" s="723"/>
      <c r="AD13" s="724" t="s">
        <v>129</v>
      </c>
      <c r="AE13" s="724"/>
      <c r="AF13" s="724"/>
      <c r="AG13" s="724"/>
      <c r="AH13" s="724"/>
      <c r="AI13" s="724"/>
      <c r="AJ13" s="724"/>
      <c r="AK13" s="724"/>
      <c r="AL13" s="666" t="s">
        <v>242</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1101641</v>
      </c>
      <c r="BH13" s="664"/>
      <c r="BI13" s="664"/>
      <c r="BJ13" s="664"/>
      <c r="BK13" s="664"/>
      <c r="BL13" s="664"/>
      <c r="BM13" s="664"/>
      <c r="BN13" s="665"/>
      <c r="BO13" s="723">
        <v>35.9</v>
      </c>
      <c r="BP13" s="723"/>
      <c r="BQ13" s="723"/>
      <c r="BR13" s="723"/>
      <c r="BS13" s="669" t="s">
        <v>129</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729459</v>
      </c>
      <c r="CS13" s="664"/>
      <c r="CT13" s="664"/>
      <c r="CU13" s="664"/>
      <c r="CV13" s="664"/>
      <c r="CW13" s="664"/>
      <c r="CX13" s="664"/>
      <c r="CY13" s="665"/>
      <c r="CZ13" s="723">
        <v>7.9</v>
      </c>
      <c r="DA13" s="723"/>
      <c r="DB13" s="723"/>
      <c r="DC13" s="723"/>
      <c r="DD13" s="669">
        <v>225023</v>
      </c>
      <c r="DE13" s="664"/>
      <c r="DF13" s="664"/>
      <c r="DG13" s="664"/>
      <c r="DH13" s="664"/>
      <c r="DI13" s="664"/>
      <c r="DJ13" s="664"/>
      <c r="DK13" s="664"/>
      <c r="DL13" s="664"/>
      <c r="DM13" s="664"/>
      <c r="DN13" s="664"/>
      <c r="DO13" s="664"/>
      <c r="DP13" s="665"/>
      <c r="DQ13" s="669">
        <v>548393</v>
      </c>
      <c r="DR13" s="664"/>
      <c r="DS13" s="664"/>
      <c r="DT13" s="664"/>
      <c r="DU13" s="664"/>
      <c r="DV13" s="664"/>
      <c r="DW13" s="664"/>
      <c r="DX13" s="664"/>
      <c r="DY13" s="664"/>
      <c r="DZ13" s="664"/>
      <c r="EA13" s="664"/>
      <c r="EB13" s="664"/>
      <c r="EC13" s="704"/>
    </row>
    <row r="14" spans="2:143" ht="11.25" customHeight="1" x14ac:dyDescent="0.15">
      <c r="B14" s="658" t="s">
        <v>259</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129</v>
      </c>
      <c r="AA14" s="723"/>
      <c r="AB14" s="723"/>
      <c r="AC14" s="723"/>
      <c r="AD14" s="724" t="s">
        <v>242</v>
      </c>
      <c r="AE14" s="724"/>
      <c r="AF14" s="724"/>
      <c r="AG14" s="724"/>
      <c r="AH14" s="724"/>
      <c r="AI14" s="724"/>
      <c r="AJ14" s="724"/>
      <c r="AK14" s="724"/>
      <c r="AL14" s="666" t="s">
        <v>242</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37875</v>
      </c>
      <c r="BH14" s="664"/>
      <c r="BI14" s="664"/>
      <c r="BJ14" s="664"/>
      <c r="BK14" s="664"/>
      <c r="BL14" s="664"/>
      <c r="BM14" s="664"/>
      <c r="BN14" s="665"/>
      <c r="BO14" s="723">
        <v>1.2</v>
      </c>
      <c r="BP14" s="723"/>
      <c r="BQ14" s="723"/>
      <c r="BR14" s="723"/>
      <c r="BS14" s="669" t="s">
        <v>242</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1140931</v>
      </c>
      <c r="CS14" s="664"/>
      <c r="CT14" s="664"/>
      <c r="CU14" s="664"/>
      <c r="CV14" s="664"/>
      <c r="CW14" s="664"/>
      <c r="CX14" s="664"/>
      <c r="CY14" s="665"/>
      <c r="CZ14" s="723">
        <v>12.4</v>
      </c>
      <c r="DA14" s="723"/>
      <c r="DB14" s="723"/>
      <c r="DC14" s="723"/>
      <c r="DD14" s="669">
        <v>827579</v>
      </c>
      <c r="DE14" s="664"/>
      <c r="DF14" s="664"/>
      <c r="DG14" s="664"/>
      <c r="DH14" s="664"/>
      <c r="DI14" s="664"/>
      <c r="DJ14" s="664"/>
      <c r="DK14" s="664"/>
      <c r="DL14" s="664"/>
      <c r="DM14" s="664"/>
      <c r="DN14" s="664"/>
      <c r="DO14" s="664"/>
      <c r="DP14" s="665"/>
      <c r="DQ14" s="669">
        <v>325094</v>
      </c>
      <c r="DR14" s="664"/>
      <c r="DS14" s="664"/>
      <c r="DT14" s="664"/>
      <c r="DU14" s="664"/>
      <c r="DV14" s="664"/>
      <c r="DW14" s="664"/>
      <c r="DX14" s="664"/>
      <c r="DY14" s="664"/>
      <c r="DZ14" s="664"/>
      <c r="EA14" s="664"/>
      <c r="EB14" s="664"/>
      <c r="EC14" s="704"/>
    </row>
    <row r="15" spans="2:143" ht="11.25" customHeight="1" x14ac:dyDescent="0.15">
      <c r="B15" s="658" t="s">
        <v>262</v>
      </c>
      <c r="C15" s="659"/>
      <c r="D15" s="659"/>
      <c r="E15" s="659"/>
      <c r="F15" s="659"/>
      <c r="G15" s="659"/>
      <c r="H15" s="659"/>
      <c r="I15" s="659"/>
      <c r="J15" s="659"/>
      <c r="K15" s="659"/>
      <c r="L15" s="659"/>
      <c r="M15" s="659"/>
      <c r="N15" s="659"/>
      <c r="O15" s="659"/>
      <c r="P15" s="659"/>
      <c r="Q15" s="660"/>
      <c r="R15" s="661">
        <v>17703</v>
      </c>
      <c r="S15" s="664"/>
      <c r="T15" s="664"/>
      <c r="U15" s="664"/>
      <c r="V15" s="664"/>
      <c r="W15" s="664"/>
      <c r="X15" s="664"/>
      <c r="Y15" s="665"/>
      <c r="Z15" s="723">
        <v>0.2</v>
      </c>
      <c r="AA15" s="723"/>
      <c r="AB15" s="723"/>
      <c r="AC15" s="723"/>
      <c r="AD15" s="724">
        <v>17703</v>
      </c>
      <c r="AE15" s="724"/>
      <c r="AF15" s="724"/>
      <c r="AG15" s="724"/>
      <c r="AH15" s="724"/>
      <c r="AI15" s="724"/>
      <c r="AJ15" s="724"/>
      <c r="AK15" s="724"/>
      <c r="AL15" s="666">
        <v>0.4</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141375</v>
      </c>
      <c r="BH15" s="664"/>
      <c r="BI15" s="664"/>
      <c r="BJ15" s="664"/>
      <c r="BK15" s="664"/>
      <c r="BL15" s="664"/>
      <c r="BM15" s="664"/>
      <c r="BN15" s="665"/>
      <c r="BO15" s="723">
        <v>4.5999999999999996</v>
      </c>
      <c r="BP15" s="723"/>
      <c r="BQ15" s="723"/>
      <c r="BR15" s="723"/>
      <c r="BS15" s="669" t="s">
        <v>242</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1354469</v>
      </c>
      <c r="CS15" s="664"/>
      <c r="CT15" s="664"/>
      <c r="CU15" s="664"/>
      <c r="CV15" s="664"/>
      <c r="CW15" s="664"/>
      <c r="CX15" s="664"/>
      <c r="CY15" s="665"/>
      <c r="CZ15" s="723">
        <v>14.7</v>
      </c>
      <c r="DA15" s="723"/>
      <c r="DB15" s="723"/>
      <c r="DC15" s="723"/>
      <c r="DD15" s="669">
        <v>378728</v>
      </c>
      <c r="DE15" s="664"/>
      <c r="DF15" s="664"/>
      <c r="DG15" s="664"/>
      <c r="DH15" s="664"/>
      <c r="DI15" s="664"/>
      <c r="DJ15" s="664"/>
      <c r="DK15" s="664"/>
      <c r="DL15" s="664"/>
      <c r="DM15" s="664"/>
      <c r="DN15" s="664"/>
      <c r="DO15" s="664"/>
      <c r="DP15" s="665"/>
      <c r="DQ15" s="669">
        <v>843024</v>
      </c>
      <c r="DR15" s="664"/>
      <c r="DS15" s="664"/>
      <c r="DT15" s="664"/>
      <c r="DU15" s="664"/>
      <c r="DV15" s="664"/>
      <c r="DW15" s="664"/>
      <c r="DX15" s="664"/>
      <c r="DY15" s="664"/>
      <c r="DZ15" s="664"/>
      <c r="EA15" s="664"/>
      <c r="EB15" s="664"/>
      <c r="EC15" s="704"/>
    </row>
    <row r="16" spans="2:143" ht="11.25" customHeight="1" x14ac:dyDescent="0.15">
      <c r="B16" s="658" t="s">
        <v>265</v>
      </c>
      <c r="C16" s="659"/>
      <c r="D16" s="659"/>
      <c r="E16" s="659"/>
      <c r="F16" s="659"/>
      <c r="G16" s="659"/>
      <c r="H16" s="659"/>
      <c r="I16" s="659"/>
      <c r="J16" s="659"/>
      <c r="K16" s="659"/>
      <c r="L16" s="659"/>
      <c r="M16" s="659"/>
      <c r="N16" s="659"/>
      <c r="O16" s="659"/>
      <c r="P16" s="659"/>
      <c r="Q16" s="660"/>
      <c r="R16" s="661" t="s">
        <v>242</v>
      </c>
      <c r="S16" s="664"/>
      <c r="T16" s="664"/>
      <c r="U16" s="664"/>
      <c r="V16" s="664"/>
      <c r="W16" s="664"/>
      <c r="X16" s="664"/>
      <c r="Y16" s="665"/>
      <c r="Z16" s="723" t="s">
        <v>129</v>
      </c>
      <c r="AA16" s="723"/>
      <c r="AB16" s="723"/>
      <c r="AC16" s="723"/>
      <c r="AD16" s="724" t="s">
        <v>242</v>
      </c>
      <c r="AE16" s="724"/>
      <c r="AF16" s="724"/>
      <c r="AG16" s="724"/>
      <c r="AH16" s="724"/>
      <c r="AI16" s="724"/>
      <c r="AJ16" s="724"/>
      <c r="AK16" s="724"/>
      <c r="AL16" s="666" t="s">
        <v>242</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t="s">
        <v>242</v>
      </c>
      <c r="BH16" s="664"/>
      <c r="BI16" s="664"/>
      <c r="BJ16" s="664"/>
      <c r="BK16" s="664"/>
      <c r="BL16" s="664"/>
      <c r="BM16" s="664"/>
      <c r="BN16" s="665"/>
      <c r="BO16" s="723" t="s">
        <v>129</v>
      </c>
      <c r="BP16" s="723"/>
      <c r="BQ16" s="723"/>
      <c r="BR16" s="723"/>
      <c r="BS16" s="669" t="s">
        <v>129</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t="s">
        <v>129</v>
      </c>
      <c r="CS16" s="664"/>
      <c r="CT16" s="664"/>
      <c r="CU16" s="664"/>
      <c r="CV16" s="664"/>
      <c r="CW16" s="664"/>
      <c r="CX16" s="664"/>
      <c r="CY16" s="665"/>
      <c r="CZ16" s="723" t="s">
        <v>129</v>
      </c>
      <c r="DA16" s="723"/>
      <c r="DB16" s="723"/>
      <c r="DC16" s="723"/>
      <c r="DD16" s="669" t="s">
        <v>129</v>
      </c>
      <c r="DE16" s="664"/>
      <c r="DF16" s="664"/>
      <c r="DG16" s="664"/>
      <c r="DH16" s="664"/>
      <c r="DI16" s="664"/>
      <c r="DJ16" s="664"/>
      <c r="DK16" s="664"/>
      <c r="DL16" s="664"/>
      <c r="DM16" s="664"/>
      <c r="DN16" s="664"/>
      <c r="DO16" s="664"/>
      <c r="DP16" s="665"/>
      <c r="DQ16" s="669" t="s">
        <v>129</v>
      </c>
      <c r="DR16" s="664"/>
      <c r="DS16" s="664"/>
      <c r="DT16" s="664"/>
      <c r="DU16" s="664"/>
      <c r="DV16" s="664"/>
      <c r="DW16" s="664"/>
      <c r="DX16" s="664"/>
      <c r="DY16" s="664"/>
      <c r="DZ16" s="664"/>
      <c r="EA16" s="664"/>
      <c r="EB16" s="664"/>
      <c r="EC16" s="704"/>
    </row>
    <row r="17" spans="2:133" ht="11.25" customHeight="1" x14ac:dyDescent="0.15">
      <c r="B17" s="658" t="s">
        <v>268</v>
      </c>
      <c r="C17" s="659"/>
      <c r="D17" s="659"/>
      <c r="E17" s="659"/>
      <c r="F17" s="659"/>
      <c r="G17" s="659"/>
      <c r="H17" s="659"/>
      <c r="I17" s="659"/>
      <c r="J17" s="659"/>
      <c r="K17" s="659"/>
      <c r="L17" s="659"/>
      <c r="M17" s="659"/>
      <c r="N17" s="659"/>
      <c r="O17" s="659"/>
      <c r="P17" s="659"/>
      <c r="Q17" s="660"/>
      <c r="R17" s="661">
        <v>31225</v>
      </c>
      <c r="S17" s="664"/>
      <c r="T17" s="664"/>
      <c r="U17" s="664"/>
      <c r="V17" s="664"/>
      <c r="W17" s="664"/>
      <c r="X17" s="664"/>
      <c r="Y17" s="665"/>
      <c r="Z17" s="723">
        <v>0.3</v>
      </c>
      <c r="AA17" s="723"/>
      <c r="AB17" s="723"/>
      <c r="AC17" s="723"/>
      <c r="AD17" s="724">
        <v>31225</v>
      </c>
      <c r="AE17" s="724"/>
      <c r="AF17" s="724"/>
      <c r="AG17" s="724"/>
      <c r="AH17" s="724"/>
      <c r="AI17" s="724"/>
      <c r="AJ17" s="724"/>
      <c r="AK17" s="724"/>
      <c r="AL17" s="666">
        <v>0.6</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129</v>
      </c>
      <c r="BH17" s="664"/>
      <c r="BI17" s="664"/>
      <c r="BJ17" s="664"/>
      <c r="BK17" s="664"/>
      <c r="BL17" s="664"/>
      <c r="BM17" s="664"/>
      <c r="BN17" s="665"/>
      <c r="BO17" s="723" t="s">
        <v>129</v>
      </c>
      <c r="BP17" s="723"/>
      <c r="BQ17" s="723"/>
      <c r="BR17" s="723"/>
      <c r="BS17" s="669" t="s">
        <v>129</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855022</v>
      </c>
      <c r="CS17" s="664"/>
      <c r="CT17" s="664"/>
      <c r="CU17" s="664"/>
      <c r="CV17" s="664"/>
      <c r="CW17" s="664"/>
      <c r="CX17" s="664"/>
      <c r="CY17" s="665"/>
      <c r="CZ17" s="723">
        <v>9.3000000000000007</v>
      </c>
      <c r="DA17" s="723"/>
      <c r="DB17" s="723"/>
      <c r="DC17" s="723"/>
      <c r="DD17" s="669" t="s">
        <v>129</v>
      </c>
      <c r="DE17" s="664"/>
      <c r="DF17" s="664"/>
      <c r="DG17" s="664"/>
      <c r="DH17" s="664"/>
      <c r="DI17" s="664"/>
      <c r="DJ17" s="664"/>
      <c r="DK17" s="664"/>
      <c r="DL17" s="664"/>
      <c r="DM17" s="664"/>
      <c r="DN17" s="664"/>
      <c r="DO17" s="664"/>
      <c r="DP17" s="665"/>
      <c r="DQ17" s="669">
        <v>766445</v>
      </c>
      <c r="DR17" s="664"/>
      <c r="DS17" s="664"/>
      <c r="DT17" s="664"/>
      <c r="DU17" s="664"/>
      <c r="DV17" s="664"/>
      <c r="DW17" s="664"/>
      <c r="DX17" s="664"/>
      <c r="DY17" s="664"/>
      <c r="DZ17" s="664"/>
      <c r="EA17" s="664"/>
      <c r="EB17" s="664"/>
      <c r="EC17" s="704"/>
    </row>
    <row r="18" spans="2:133" ht="11.25" customHeight="1" x14ac:dyDescent="0.15">
      <c r="B18" s="658" t="s">
        <v>271</v>
      </c>
      <c r="C18" s="659"/>
      <c r="D18" s="659"/>
      <c r="E18" s="659"/>
      <c r="F18" s="659"/>
      <c r="G18" s="659"/>
      <c r="H18" s="659"/>
      <c r="I18" s="659"/>
      <c r="J18" s="659"/>
      <c r="K18" s="659"/>
      <c r="L18" s="659"/>
      <c r="M18" s="659"/>
      <c r="N18" s="659"/>
      <c r="O18" s="659"/>
      <c r="P18" s="659"/>
      <c r="Q18" s="660"/>
      <c r="R18" s="661">
        <v>1736070</v>
      </c>
      <c r="S18" s="664"/>
      <c r="T18" s="664"/>
      <c r="U18" s="664"/>
      <c r="V18" s="664"/>
      <c r="W18" s="664"/>
      <c r="X18" s="664"/>
      <c r="Y18" s="665"/>
      <c r="Z18" s="723">
        <v>18.100000000000001</v>
      </c>
      <c r="AA18" s="723"/>
      <c r="AB18" s="723"/>
      <c r="AC18" s="723"/>
      <c r="AD18" s="724">
        <v>1411475</v>
      </c>
      <c r="AE18" s="724"/>
      <c r="AF18" s="724"/>
      <c r="AG18" s="724"/>
      <c r="AH18" s="724"/>
      <c r="AI18" s="724"/>
      <c r="AJ18" s="724"/>
      <c r="AK18" s="724"/>
      <c r="AL18" s="666">
        <v>28.6</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129</v>
      </c>
      <c r="BH18" s="664"/>
      <c r="BI18" s="664"/>
      <c r="BJ18" s="664"/>
      <c r="BK18" s="664"/>
      <c r="BL18" s="664"/>
      <c r="BM18" s="664"/>
      <c r="BN18" s="665"/>
      <c r="BO18" s="723" t="s">
        <v>129</v>
      </c>
      <c r="BP18" s="723"/>
      <c r="BQ18" s="723"/>
      <c r="BR18" s="723"/>
      <c r="BS18" s="669" t="s">
        <v>129</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129</v>
      </c>
      <c r="CS18" s="664"/>
      <c r="CT18" s="664"/>
      <c r="CU18" s="664"/>
      <c r="CV18" s="664"/>
      <c r="CW18" s="664"/>
      <c r="CX18" s="664"/>
      <c r="CY18" s="665"/>
      <c r="CZ18" s="723" t="s">
        <v>129</v>
      </c>
      <c r="DA18" s="723"/>
      <c r="DB18" s="723"/>
      <c r="DC18" s="723"/>
      <c r="DD18" s="669" t="s">
        <v>242</v>
      </c>
      <c r="DE18" s="664"/>
      <c r="DF18" s="664"/>
      <c r="DG18" s="664"/>
      <c r="DH18" s="664"/>
      <c r="DI18" s="664"/>
      <c r="DJ18" s="664"/>
      <c r="DK18" s="664"/>
      <c r="DL18" s="664"/>
      <c r="DM18" s="664"/>
      <c r="DN18" s="664"/>
      <c r="DO18" s="664"/>
      <c r="DP18" s="665"/>
      <c r="DQ18" s="669" t="s">
        <v>129</v>
      </c>
      <c r="DR18" s="664"/>
      <c r="DS18" s="664"/>
      <c r="DT18" s="664"/>
      <c r="DU18" s="664"/>
      <c r="DV18" s="664"/>
      <c r="DW18" s="664"/>
      <c r="DX18" s="664"/>
      <c r="DY18" s="664"/>
      <c r="DZ18" s="664"/>
      <c r="EA18" s="664"/>
      <c r="EB18" s="664"/>
      <c r="EC18" s="704"/>
    </row>
    <row r="19" spans="2:133" ht="11.25" customHeight="1" x14ac:dyDescent="0.15">
      <c r="B19" s="658" t="s">
        <v>274</v>
      </c>
      <c r="C19" s="659"/>
      <c r="D19" s="659"/>
      <c r="E19" s="659"/>
      <c r="F19" s="659"/>
      <c r="G19" s="659"/>
      <c r="H19" s="659"/>
      <c r="I19" s="659"/>
      <c r="J19" s="659"/>
      <c r="K19" s="659"/>
      <c r="L19" s="659"/>
      <c r="M19" s="659"/>
      <c r="N19" s="659"/>
      <c r="O19" s="659"/>
      <c r="P19" s="659"/>
      <c r="Q19" s="660"/>
      <c r="R19" s="661">
        <v>1411475</v>
      </c>
      <c r="S19" s="664"/>
      <c r="T19" s="664"/>
      <c r="U19" s="664"/>
      <c r="V19" s="664"/>
      <c r="W19" s="664"/>
      <c r="X19" s="664"/>
      <c r="Y19" s="665"/>
      <c r="Z19" s="723">
        <v>14.7</v>
      </c>
      <c r="AA19" s="723"/>
      <c r="AB19" s="723"/>
      <c r="AC19" s="723"/>
      <c r="AD19" s="724">
        <v>1411475</v>
      </c>
      <c r="AE19" s="724"/>
      <c r="AF19" s="724"/>
      <c r="AG19" s="724"/>
      <c r="AH19" s="724"/>
      <c r="AI19" s="724"/>
      <c r="AJ19" s="724"/>
      <c r="AK19" s="724"/>
      <c r="AL19" s="666">
        <v>28.6</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v>162141</v>
      </c>
      <c r="BH19" s="664"/>
      <c r="BI19" s="664"/>
      <c r="BJ19" s="664"/>
      <c r="BK19" s="664"/>
      <c r="BL19" s="664"/>
      <c r="BM19" s="664"/>
      <c r="BN19" s="665"/>
      <c r="BO19" s="723">
        <v>5.3</v>
      </c>
      <c r="BP19" s="723"/>
      <c r="BQ19" s="723"/>
      <c r="BR19" s="723"/>
      <c r="BS19" s="669" t="s">
        <v>242</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242</v>
      </c>
      <c r="CS19" s="664"/>
      <c r="CT19" s="664"/>
      <c r="CU19" s="664"/>
      <c r="CV19" s="664"/>
      <c r="CW19" s="664"/>
      <c r="CX19" s="664"/>
      <c r="CY19" s="665"/>
      <c r="CZ19" s="723" t="s">
        <v>129</v>
      </c>
      <c r="DA19" s="723"/>
      <c r="DB19" s="723"/>
      <c r="DC19" s="723"/>
      <c r="DD19" s="669" t="s">
        <v>242</v>
      </c>
      <c r="DE19" s="664"/>
      <c r="DF19" s="664"/>
      <c r="DG19" s="664"/>
      <c r="DH19" s="664"/>
      <c r="DI19" s="664"/>
      <c r="DJ19" s="664"/>
      <c r="DK19" s="664"/>
      <c r="DL19" s="664"/>
      <c r="DM19" s="664"/>
      <c r="DN19" s="664"/>
      <c r="DO19" s="664"/>
      <c r="DP19" s="665"/>
      <c r="DQ19" s="669" t="s">
        <v>242</v>
      </c>
      <c r="DR19" s="664"/>
      <c r="DS19" s="664"/>
      <c r="DT19" s="664"/>
      <c r="DU19" s="664"/>
      <c r="DV19" s="664"/>
      <c r="DW19" s="664"/>
      <c r="DX19" s="664"/>
      <c r="DY19" s="664"/>
      <c r="DZ19" s="664"/>
      <c r="EA19" s="664"/>
      <c r="EB19" s="664"/>
      <c r="EC19" s="704"/>
    </row>
    <row r="20" spans="2:133" ht="11.25" customHeight="1" x14ac:dyDescent="0.15">
      <c r="B20" s="658" t="s">
        <v>277</v>
      </c>
      <c r="C20" s="659"/>
      <c r="D20" s="659"/>
      <c r="E20" s="659"/>
      <c r="F20" s="659"/>
      <c r="G20" s="659"/>
      <c r="H20" s="659"/>
      <c r="I20" s="659"/>
      <c r="J20" s="659"/>
      <c r="K20" s="659"/>
      <c r="L20" s="659"/>
      <c r="M20" s="659"/>
      <c r="N20" s="659"/>
      <c r="O20" s="659"/>
      <c r="P20" s="659"/>
      <c r="Q20" s="660"/>
      <c r="R20" s="661">
        <v>324595</v>
      </c>
      <c r="S20" s="664"/>
      <c r="T20" s="664"/>
      <c r="U20" s="664"/>
      <c r="V20" s="664"/>
      <c r="W20" s="664"/>
      <c r="X20" s="664"/>
      <c r="Y20" s="665"/>
      <c r="Z20" s="723">
        <v>3.4</v>
      </c>
      <c r="AA20" s="723"/>
      <c r="AB20" s="723"/>
      <c r="AC20" s="723"/>
      <c r="AD20" s="724" t="s">
        <v>129</v>
      </c>
      <c r="AE20" s="724"/>
      <c r="AF20" s="724"/>
      <c r="AG20" s="724"/>
      <c r="AH20" s="724"/>
      <c r="AI20" s="724"/>
      <c r="AJ20" s="724"/>
      <c r="AK20" s="724"/>
      <c r="AL20" s="666" t="s">
        <v>242</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v>162141</v>
      </c>
      <c r="BH20" s="664"/>
      <c r="BI20" s="664"/>
      <c r="BJ20" s="664"/>
      <c r="BK20" s="664"/>
      <c r="BL20" s="664"/>
      <c r="BM20" s="664"/>
      <c r="BN20" s="665"/>
      <c r="BO20" s="723">
        <v>5.3</v>
      </c>
      <c r="BP20" s="723"/>
      <c r="BQ20" s="723"/>
      <c r="BR20" s="723"/>
      <c r="BS20" s="669" t="s">
        <v>242</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9200737</v>
      </c>
      <c r="CS20" s="664"/>
      <c r="CT20" s="664"/>
      <c r="CU20" s="664"/>
      <c r="CV20" s="664"/>
      <c r="CW20" s="664"/>
      <c r="CX20" s="664"/>
      <c r="CY20" s="665"/>
      <c r="CZ20" s="723">
        <v>100</v>
      </c>
      <c r="DA20" s="723"/>
      <c r="DB20" s="723"/>
      <c r="DC20" s="723"/>
      <c r="DD20" s="669">
        <v>1588479</v>
      </c>
      <c r="DE20" s="664"/>
      <c r="DF20" s="664"/>
      <c r="DG20" s="664"/>
      <c r="DH20" s="664"/>
      <c r="DI20" s="664"/>
      <c r="DJ20" s="664"/>
      <c r="DK20" s="664"/>
      <c r="DL20" s="664"/>
      <c r="DM20" s="664"/>
      <c r="DN20" s="664"/>
      <c r="DO20" s="664"/>
      <c r="DP20" s="665"/>
      <c r="DQ20" s="669">
        <v>5896193</v>
      </c>
      <c r="DR20" s="664"/>
      <c r="DS20" s="664"/>
      <c r="DT20" s="664"/>
      <c r="DU20" s="664"/>
      <c r="DV20" s="664"/>
      <c r="DW20" s="664"/>
      <c r="DX20" s="664"/>
      <c r="DY20" s="664"/>
      <c r="DZ20" s="664"/>
      <c r="EA20" s="664"/>
      <c r="EB20" s="664"/>
      <c r="EC20" s="704"/>
    </row>
    <row r="21" spans="2:133" ht="11.25" customHeight="1" x14ac:dyDescent="0.15">
      <c r="B21" s="658" t="s">
        <v>280</v>
      </c>
      <c r="C21" s="659"/>
      <c r="D21" s="659"/>
      <c r="E21" s="659"/>
      <c r="F21" s="659"/>
      <c r="G21" s="659"/>
      <c r="H21" s="659"/>
      <c r="I21" s="659"/>
      <c r="J21" s="659"/>
      <c r="K21" s="659"/>
      <c r="L21" s="659"/>
      <c r="M21" s="659"/>
      <c r="N21" s="659"/>
      <c r="O21" s="659"/>
      <c r="P21" s="659"/>
      <c r="Q21" s="660"/>
      <c r="R21" s="661" t="s">
        <v>129</v>
      </c>
      <c r="S21" s="664"/>
      <c r="T21" s="664"/>
      <c r="U21" s="664"/>
      <c r="V21" s="664"/>
      <c r="W21" s="664"/>
      <c r="X21" s="664"/>
      <c r="Y21" s="665"/>
      <c r="Z21" s="723" t="s">
        <v>129</v>
      </c>
      <c r="AA21" s="723"/>
      <c r="AB21" s="723"/>
      <c r="AC21" s="723"/>
      <c r="AD21" s="724" t="s">
        <v>129</v>
      </c>
      <c r="AE21" s="724"/>
      <c r="AF21" s="724"/>
      <c r="AG21" s="724"/>
      <c r="AH21" s="724"/>
      <c r="AI21" s="724"/>
      <c r="AJ21" s="724"/>
      <c r="AK21" s="724"/>
      <c r="AL21" s="666" t="s">
        <v>242</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t="s">
        <v>242</v>
      </c>
      <c r="BH21" s="664"/>
      <c r="BI21" s="664"/>
      <c r="BJ21" s="664"/>
      <c r="BK21" s="664"/>
      <c r="BL21" s="664"/>
      <c r="BM21" s="664"/>
      <c r="BN21" s="665"/>
      <c r="BO21" s="723" t="s">
        <v>129</v>
      </c>
      <c r="BP21" s="723"/>
      <c r="BQ21" s="723"/>
      <c r="BR21" s="723"/>
      <c r="BS21" s="669" t="s">
        <v>129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282</v>
      </c>
      <c r="C22" s="659"/>
      <c r="D22" s="659"/>
      <c r="E22" s="659"/>
      <c r="F22" s="659"/>
      <c r="G22" s="659"/>
      <c r="H22" s="659"/>
      <c r="I22" s="659"/>
      <c r="J22" s="659"/>
      <c r="K22" s="659"/>
      <c r="L22" s="659"/>
      <c r="M22" s="659"/>
      <c r="N22" s="659"/>
      <c r="O22" s="659"/>
      <c r="P22" s="659"/>
      <c r="Q22" s="660"/>
      <c r="R22" s="661">
        <v>5344552</v>
      </c>
      <c r="S22" s="664"/>
      <c r="T22" s="664"/>
      <c r="U22" s="664"/>
      <c r="V22" s="664"/>
      <c r="W22" s="664"/>
      <c r="X22" s="664"/>
      <c r="Y22" s="665"/>
      <c r="Z22" s="723">
        <v>55.7</v>
      </c>
      <c r="AA22" s="723"/>
      <c r="AB22" s="723"/>
      <c r="AC22" s="723"/>
      <c r="AD22" s="724">
        <v>4857816</v>
      </c>
      <c r="AE22" s="724"/>
      <c r="AF22" s="724"/>
      <c r="AG22" s="724"/>
      <c r="AH22" s="724"/>
      <c r="AI22" s="724"/>
      <c r="AJ22" s="724"/>
      <c r="AK22" s="724"/>
      <c r="AL22" s="666">
        <v>98.5</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129</v>
      </c>
      <c r="BH22" s="664"/>
      <c r="BI22" s="664"/>
      <c r="BJ22" s="664"/>
      <c r="BK22" s="664"/>
      <c r="BL22" s="664"/>
      <c r="BM22" s="664"/>
      <c r="BN22" s="665"/>
      <c r="BO22" s="723" t="s">
        <v>129</v>
      </c>
      <c r="BP22" s="723"/>
      <c r="BQ22" s="723"/>
      <c r="BR22" s="723"/>
      <c r="BS22" s="669" t="s">
        <v>129</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285</v>
      </c>
      <c r="C23" s="659"/>
      <c r="D23" s="659"/>
      <c r="E23" s="659"/>
      <c r="F23" s="659"/>
      <c r="G23" s="659"/>
      <c r="H23" s="659"/>
      <c r="I23" s="659"/>
      <c r="J23" s="659"/>
      <c r="K23" s="659"/>
      <c r="L23" s="659"/>
      <c r="M23" s="659"/>
      <c r="N23" s="659"/>
      <c r="O23" s="659"/>
      <c r="P23" s="659"/>
      <c r="Q23" s="660"/>
      <c r="R23" s="661">
        <v>2886</v>
      </c>
      <c r="S23" s="664"/>
      <c r="T23" s="664"/>
      <c r="U23" s="664"/>
      <c r="V23" s="664"/>
      <c r="W23" s="664"/>
      <c r="X23" s="664"/>
      <c r="Y23" s="665"/>
      <c r="Z23" s="723">
        <v>0</v>
      </c>
      <c r="AA23" s="723"/>
      <c r="AB23" s="723"/>
      <c r="AC23" s="723"/>
      <c r="AD23" s="724">
        <v>2886</v>
      </c>
      <c r="AE23" s="724"/>
      <c r="AF23" s="724"/>
      <c r="AG23" s="724"/>
      <c r="AH23" s="724"/>
      <c r="AI23" s="724"/>
      <c r="AJ23" s="724"/>
      <c r="AK23" s="724"/>
      <c r="AL23" s="666">
        <v>0.1</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v>162141</v>
      </c>
      <c r="BH23" s="664"/>
      <c r="BI23" s="664"/>
      <c r="BJ23" s="664"/>
      <c r="BK23" s="664"/>
      <c r="BL23" s="664"/>
      <c r="BM23" s="664"/>
      <c r="BN23" s="665"/>
      <c r="BO23" s="723">
        <v>5.3</v>
      </c>
      <c r="BP23" s="723"/>
      <c r="BQ23" s="723"/>
      <c r="BR23" s="723"/>
      <c r="BS23" s="669" t="s">
        <v>129</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x14ac:dyDescent="0.15">
      <c r="B24" s="658" t="s">
        <v>292</v>
      </c>
      <c r="C24" s="659"/>
      <c r="D24" s="659"/>
      <c r="E24" s="659"/>
      <c r="F24" s="659"/>
      <c r="G24" s="659"/>
      <c r="H24" s="659"/>
      <c r="I24" s="659"/>
      <c r="J24" s="659"/>
      <c r="K24" s="659"/>
      <c r="L24" s="659"/>
      <c r="M24" s="659"/>
      <c r="N24" s="659"/>
      <c r="O24" s="659"/>
      <c r="P24" s="659"/>
      <c r="Q24" s="660"/>
      <c r="R24" s="661">
        <v>168036</v>
      </c>
      <c r="S24" s="664"/>
      <c r="T24" s="664"/>
      <c r="U24" s="664"/>
      <c r="V24" s="664"/>
      <c r="W24" s="664"/>
      <c r="X24" s="664"/>
      <c r="Y24" s="665"/>
      <c r="Z24" s="723">
        <v>1.8</v>
      </c>
      <c r="AA24" s="723"/>
      <c r="AB24" s="723"/>
      <c r="AC24" s="723"/>
      <c r="AD24" s="724" t="s">
        <v>242</v>
      </c>
      <c r="AE24" s="724"/>
      <c r="AF24" s="724"/>
      <c r="AG24" s="724"/>
      <c r="AH24" s="724"/>
      <c r="AI24" s="724"/>
      <c r="AJ24" s="724"/>
      <c r="AK24" s="724"/>
      <c r="AL24" s="666" t="s">
        <v>129</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129</v>
      </c>
      <c r="BH24" s="664"/>
      <c r="BI24" s="664"/>
      <c r="BJ24" s="664"/>
      <c r="BK24" s="664"/>
      <c r="BL24" s="664"/>
      <c r="BM24" s="664"/>
      <c r="BN24" s="665"/>
      <c r="BO24" s="723" t="s">
        <v>129</v>
      </c>
      <c r="BP24" s="723"/>
      <c r="BQ24" s="723"/>
      <c r="BR24" s="723"/>
      <c r="BS24" s="669" t="s">
        <v>242</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3795658</v>
      </c>
      <c r="CS24" s="727"/>
      <c r="CT24" s="727"/>
      <c r="CU24" s="727"/>
      <c r="CV24" s="727"/>
      <c r="CW24" s="727"/>
      <c r="CX24" s="727"/>
      <c r="CY24" s="773"/>
      <c r="CZ24" s="774">
        <v>41.3</v>
      </c>
      <c r="DA24" s="743"/>
      <c r="DB24" s="743"/>
      <c r="DC24" s="777"/>
      <c r="DD24" s="772">
        <v>2462240</v>
      </c>
      <c r="DE24" s="727"/>
      <c r="DF24" s="727"/>
      <c r="DG24" s="727"/>
      <c r="DH24" s="727"/>
      <c r="DI24" s="727"/>
      <c r="DJ24" s="727"/>
      <c r="DK24" s="773"/>
      <c r="DL24" s="772">
        <v>2450920</v>
      </c>
      <c r="DM24" s="727"/>
      <c r="DN24" s="727"/>
      <c r="DO24" s="727"/>
      <c r="DP24" s="727"/>
      <c r="DQ24" s="727"/>
      <c r="DR24" s="727"/>
      <c r="DS24" s="727"/>
      <c r="DT24" s="727"/>
      <c r="DU24" s="727"/>
      <c r="DV24" s="773"/>
      <c r="DW24" s="774">
        <v>46.4</v>
      </c>
      <c r="DX24" s="743"/>
      <c r="DY24" s="743"/>
      <c r="DZ24" s="743"/>
      <c r="EA24" s="743"/>
      <c r="EB24" s="743"/>
      <c r="EC24" s="775"/>
    </row>
    <row r="25" spans="2:133" ht="11.25" customHeight="1" x14ac:dyDescent="0.15">
      <c r="B25" s="658" t="s">
        <v>295</v>
      </c>
      <c r="C25" s="659"/>
      <c r="D25" s="659"/>
      <c r="E25" s="659"/>
      <c r="F25" s="659"/>
      <c r="G25" s="659"/>
      <c r="H25" s="659"/>
      <c r="I25" s="659"/>
      <c r="J25" s="659"/>
      <c r="K25" s="659"/>
      <c r="L25" s="659"/>
      <c r="M25" s="659"/>
      <c r="N25" s="659"/>
      <c r="O25" s="659"/>
      <c r="P25" s="659"/>
      <c r="Q25" s="660"/>
      <c r="R25" s="661">
        <v>250440</v>
      </c>
      <c r="S25" s="664"/>
      <c r="T25" s="664"/>
      <c r="U25" s="664"/>
      <c r="V25" s="664"/>
      <c r="W25" s="664"/>
      <c r="X25" s="664"/>
      <c r="Y25" s="665"/>
      <c r="Z25" s="723">
        <v>2.6</v>
      </c>
      <c r="AA25" s="723"/>
      <c r="AB25" s="723"/>
      <c r="AC25" s="723"/>
      <c r="AD25" s="724">
        <v>45519</v>
      </c>
      <c r="AE25" s="724"/>
      <c r="AF25" s="724"/>
      <c r="AG25" s="724"/>
      <c r="AH25" s="724"/>
      <c r="AI25" s="724"/>
      <c r="AJ25" s="724"/>
      <c r="AK25" s="724"/>
      <c r="AL25" s="666">
        <v>0.9</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242</v>
      </c>
      <c r="BH25" s="664"/>
      <c r="BI25" s="664"/>
      <c r="BJ25" s="664"/>
      <c r="BK25" s="664"/>
      <c r="BL25" s="664"/>
      <c r="BM25" s="664"/>
      <c r="BN25" s="665"/>
      <c r="BO25" s="723" t="s">
        <v>129</v>
      </c>
      <c r="BP25" s="723"/>
      <c r="BQ25" s="723"/>
      <c r="BR25" s="723"/>
      <c r="BS25" s="669" t="s">
        <v>129</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1303689</v>
      </c>
      <c r="CS25" s="662"/>
      <c r="CT25" s="662"/>
      <c r="CU25" s="662"/>
      <c r="CV25" s="662"/>
      <c r="CW25" s="662"/>
      <c r="CX25" s="662"/>
      <c r="CY25" s="663"/>
      <c r="CZ25" s="666">
        <v>14.2</v>
      </c>
      <c r="DA25" s="695"/>
      <c r="DB25" s="695"/>
      <c r="DC25" s="696"/>
      <c r="DD25" s="669">
        <v>1217483</v>
      </c>
      <c r="DE25" s="662"/>
      <c r="DF25" s="662"/>
      <c r="DG25" s="662"/>
      <c r="DH25" s="662"/>
      <c r="DI25" s="662"/>
      <c r="DJ25" s="662"/>
      <c r="DK25" s="663"/>
      <c r="DL25" s="669">
        <v>1206179</v>
      </c>
      <c r="DM25" s="662"/>
      <c r="DN25" s="662"/>
      <c r="DO25" s="662"/>
      <c r="DP25" s="662"/>
      <c r="DQ25" s="662"/>
      <c r="DR25" s="662"/>
      <c r="DS25" s="662"/>
      <c r="DT25" s="662"/>
      <c r="DU25" s="662"/>
      <c r="DV25" s="663"/>
      <c r="DW25" s="666">
        <v>22.8</v>
      </c>
      <c r="DX25" s="695"/>
      <c r="DY25" s="695"/>
      <c r="DZ25" s="695"/>
      <c r="EA25" s="695"/>
      <c r="EB25" s="695"/>
      <c r="EC25" s="697"/>
    </row>
    <row r="26" spans="2:133" ht="11.25" customHeight="1" x14ac:dyDescent="0.15">
      <c r="B26" s="658" t="s">
        <v>298</v>
      </c>
      <c r="C26" s="659"/>
      <c r="D26" s="659"/>
      <c r="E26" s="659"/>
      <c r="F26" s="659"/>
      <c r="G26" s="659"/>
      <c r="H26" s="659"/>
      <c r="I26" s="659"/>
      <c r="J26" s="659"/>
      <c r="K26" s="659"/>
      <c r="L26" s="659"/>
      <c r="M26" s="659"/>
      <c r="N26" s="659"/>
      <c r="O26" s="659"/>
      <c r="P26" s="659"/>
      <c r="Q26" s="660"/>
      <c r="R26" s="661">
        <v>11005</v>
      </c>
      <c r="S26" s="664"/>
      <c r="T26" s="664"/>
      <c r="U26" s="664"/>
      <c r="V26" s="664"/>
      <c r="W26" s="664"/>
      <c r="X26" s="664"/>
      <c r="Y26" s="665"/>
      <c r="Z26" s="723">
        <v>0.1</v>
      </c>
      <c r="AA26" s="723"/>
      <c r="AB26" s="723"/>
      <c r="AC26" s="723"/>
      <c r="AD26" s="724" t="s">
        <v>129</v>
      </c>
      <c r="AE26" s="724"/>
      <c r="AF26" s="724"/>
      <c r="AG26" s="724"/>
      <c r="AH26" s="724"/>
      <c r="AI26" s="724"/>
      <c r="AJ26" s="724"/>
      <c r="AK26" s="724"/>
      <c r="AL26" s="666" t="s">
        <v>129</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242</v>
      </c>
      <c r="BH26" s="664"/>
      <c r="BI26" s="664"/>
      <c r="BJ26" s="664"/>
      <c r="BK26" s="664"/>
      <c r="BL26" s="664"/>
      <c r="BM26" s="664"/>
      <c r="BN26" s="665"/>
      <c r="BO26" s="723" t="s">
        <v>129</v>
      </c>
      <c r="BP26" s="723"/>
      <c r="BQ26" s="723"/>
      <c r="BR26" s="723"/>
      <c r="BS26" s="669" t="s">
        <v>242</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860292</v>
      </c>
      <c r="CS26" s="664"/>
      <c r="CT26" s="664"/>
      <c r="CU26" s="664"/>
      <c r="CV26" s="664"/>
      <c r="CW26" s="664"/>
      <c r="CX26" s="664"/>
      <c r="CY26" s="665"/>
      <c r="CZ26" s="666">
        <v>9.4</v>
      </c>
      <c r="DA26" s="695"/>
      <c r="DB26" s="695"/>
      <c r="DC26" s="696"/>
      <c r="DD26" s="669">
        <v>778818</v>
      </c>
      <c r="DE26" s="664"/>
      <c r="DF26" s="664"/>
      <c r="DG26" s="664"/>
      <c r="DH26" s="664"/>
      <c r="DI26" s="664"/>
      <c r="DJ26" s="664"/>
      <c r="DK26" s="665"/>
      <c r="DL26" s="669" t="s">
        <v>129</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15">
      <c r="B27" s="658" t="s">
        <v>301</v>
      </c>
      <c r="C27" s="659"/>
      <c r="D27" s="659"/>
      <c r="E27" s="659"/>
      <c r="F27" s="659"/>
      <c r="G27" s="659"/>
      <c r="H27" s="659"/>
      <c r="I27" s="659"/>
      <c r="J27" s="659"/>
      <c r="K27" s="659"/>
      <c r="L27" s="659"/>
      <c r="M27" s="659"/>
      <c r="N27" s="659"/>
      <c r="O27" s="659"/>
      <c r="P27" s="659"/>
      <c r="Q27" s="660"/>
      <c r="R27" s="661">
        <v>906406</v>
      </c>
      <c r="S27" s="664"/>
      <c r="T27" s="664"/>
      <c r="U27" s="664"/>
      <c r="V27" s="664"/>
      <c r="W27" s="664"/>
      <c r="X27" s="664"/>
      <c r="Y27" s="665"/>
      <c r="Z27" s="723">
        <v>9.4</v>
      </c>
      <c r="AA27" s="723"/>
      <c r="AB27" s="723"/>
      <c r="AC27" s="723"/>
      <c r="AD27" s="724" t="s">
        <v>129</v>
      </c>
      <c r="AE27" s="724"/>
      <c r="AF27" s="724"/>
      <c r="AG27" s="724"/>
      <c r="AH27" s="724"/>
      <c r="AI27" s="724"/>
      <c r="AJ27" s="724"/>
      <c r="AK27" s="724"/>
      <c r="AL27" s="666" t="s">
        <v>242</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3068898</v>
      </c>
      <c r="BH27" s="664"/>
      <c r="BI27" s="664"/>
      <c r="BJ27" s="664"/>
      <c r="BK27" s="664"/>
      <c r="BL27" s="664"/>
      <c r="BM27" s="664"/>
      <c r="BN27" s="665"/>
      <c r="BO27" s="723">
        <v>100</v>
      </c>
      <c r="BP27" s="723"/>
      <c r="BQ27" s="723"/>
      <c r="BR27" s="723"/>
      <c r="BS27" s="669">
        <v>29112</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1636947</v>
      </c>
      <c r="CS27" s="662"/>
      <c r="CT27" s="662"/>
      <c r="CU27" s="662"/>
      <c r="CV27" s="662"/>
      <c r="CW27" s="662"/>
      <c r="CX27" s="662"/>
      <c r="CY27" s="663"/>
      <c r="CZ27" s="666">
        <v>17.8</v>
      </c>
      <c r="DA27" s="695"/>
      <c r="DB27" s="695"/>
      <c r="DC27" s="696"/>
      <c r="DD27" s="669">
        <v>478312</v>
      </c>
      <c r="DE27" s="662"/>
      <c r="DF27" s="662"/>
      <c r="DG27" s="662"/>
      <c r="DH27" s="662"/>
      <c r="DI27" s="662"/>
      <c r="DJ27" s="662"/>
      <c r="DK27" s="663"/>
      <c r="DL27" s="669">
        <v>478296</v>
      </c>
      <c r="DM27" s="662"/>
      <c r="DN27" s="662"/>
      <c r="DO27" s="662"/>
      <c r="DP27" s="662"/>
      <c r="DQ27" s="662"/>
      <c r="DR27" s="662"/>
      <c r="DS27" s="662"/>
      <c r="DT27" s="662"/>
      <c r="DU27" s="662"/>
      <c r="DV27" s="663"/>
      <c r="DW27" s="666">
        <v>9</v>
      </c>
      <c r="DX27" s="695"/>
      <c r="DY27" s="695"/>
      <c r="DZ27" s="695"/>
      <c r="EA27" s="695"/>
      <c r="EB27" s="695"/>
      <c r="EC27" s="697"/>
    </row>
    <row r="28" spans="2:133" ht="11.25" customHeight="1" x14ac:dyDescent="0.15">
      <c r="B28" s="766" t="s">
        <v>304</v>
      </c>
      <c r="C28" s="767"/>
      <c r="D28" s="767"/>
      <c r="E28" s="767"/>
      <c r="F28" s="767"/>
      <c r="G28" s="767"/>
      <c r="H28" s="767"/>
      <c r="I28" s="767"/>
      <c r="J28" s="767"/>
      <c r="K28" s="767"/>
      <c r="L28" s="767"/>
      <c r="M28" s="767"/>
      <c r="N28" s="767"/>
      <c r="O28" s="767"/>
      <c r="P28" s="767"/>
      <c r="Q28" s="768"/>
      <c r="R28" s="661" t="s">
        <v>242</v>
      </c>
      <c r="S28" s="664"/>
      <c r="T28" s="664"/>
      <c r="U28" s="664"/>
      <c r="V28" s="664"/>
      <c r="W28" s="664"/>
      <c r="X28" s="664"/>
      <c r="Y28" s="665"/>
      <c r="Z28" s="723" t="s">
        <v>129</v>
      </c>
      <c r="AA28" s="723"/>
      <c r="AB28" s="723"/>
      <c r="AC28" s="723"/>
      <c r="AD28" s="724" t="s">
        <v>129</v>
      </c>
      <c r="AE28" s="724"/>
      <c r="AF28" s="724"/>
      <c r="AG28" s="724"/>
      <c r="AH28" s="724"/>
      <c r="AI28" s="724"/>
      <c r="AJ28" s="724"/>
      <c r="AK28" s="724"/>
      <c r="AL28" s="666" t="s">
        <v>129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855022</v>
      </c>
      <c r="CS28" s="664"/>
      <c r="CT28" s="664"/>
      <c r="CU28" s="664"/>
      <c r="CV28" s="664"/>
      <c r="CW28" s="664"/>
      <c r="CX28" s="664"/>
      <c r="CY28" s="665"/>
      <c r="CZ28" s="666">
        <v>9.3000000000000007</v>
      </c>
      <c r="DA28" s="695"/>
      <c r="DB28" s="695"/>
      <c r="DC28" s="696"/>
      <c r="DD28" s="669">
        <v>766445</v>
      </c>
      <c r="DE28" s="664"/>
      <c r="DF28" s="664"/>
      <c r="DG28" s="664"/>
      <c r="DH28" s="664"/>
      <c r="DI28" s="664"/>
      <c r="DJ28" s="664"/>
      <c r="DK28" s="665"/>
      <c r="DL28" s="669">
        <v>766445</v>
      </c>
      <c r="DM28" s="664"/>
      <c r="DN28" s="664"/>
      <c r="DO28" s="664"/>
      <c r="DP28" s="664"/>
      <c r="DQ28" s="664"/>
      <c r="DR28" s="664"/>
      <c r="DS28" s="664"/>
      <c r="DT28" s="664"/>
      <c r="DU28" s="664"/>
      <c r="DV28" s="665"/>
      <c r="DW28" s="666">
        <v>14.5</v>
      </c>
      <c r="DX28" s="695"/>
      <c r="DY28" s="695"/>
      <c r="DZ28" s="695"/>
      <c r="EA28" s="695"/>
      <c r="EB28" s="695"/>
      <c r="EC28" s="697"/>
    </row>
    <row r="29" spans="2:133" ht="11.25" customHeight="1" x14ac:dyDescent="0.15">
      <c r="B29" s="658" t="s">
        <v>306</v>
      </c>
      <c r="C29" s="659"/>
      <c r="D29" s="659"/>
      <c r="E29" s="659"/>
      <c r="F29" s="659"/>
      <c r="G29" s="659"/>
      <c r="H29" s="659"/>
      <c r="I29" s="659"/>
      <c r="J29" s="659"/>
      <c r="K29" s="659"/>
      <c r="L29" s="659"/>
      <c r="M29" s="659"/>
      <c r="N29" s="659"/>
      <c r="O29" s="659"/>
      <c r="P29" s="659"/>
      <c r="Q29" s="660"/>
      <c r="R29" s="661">
        <v>540673</v>
      </c>
      <c r="S29" s="664"/>
      <c r="T29" s="664"/>
      <c r="U29" s="664"/>
      <c r="V29" s="664"/>
      <c r="W29" s="664"/>
      <c r="X29" s="664"/>
      <c r="Y29" s="665"/>
      <c r="Z29" s="723">
        <v>5.6</v>
      </c>
      <c r="AA29" s="723"/>
      <c r="AB29" s="723"/>
      <c r="AC29" s="723"/>
      <c r="AD29" s="724" t="s">
        <v>129</v>
      </c>
      <c r="AE29" s="724"/>
      <c r="AF29" s="724"/>
      <c r="AG29" s="724"/>
      <c r="AH29" s="724"/>
      <c r="AI29" s="724"/>
      <c r="AJ29" s="724"/>
      <c r="AK29" s="724"/>
      <c r="AL29" s="666" t="s">
        <v>242</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310</v>
      </c>
      <c r="CG29" s="702"/>
      <c r="CH29" s="702"/>
      <c r="CI29" s="702"/>
      <c r="CJ29" s="702"/>
      <c r="CK29" s="702"/>
      <c r="CL29" s="702"/>
      <c r="CM29" s="702"/>
      <c r="CN29" s="702"/>
      <c r="CO29" s="702"/>
      <c r="CP29" s="702"/>
      <c r="CQ29" s="703"/>
      <c r="CR29" s="661">
        <v>855022</v>
      </c>
      <c r="CS29" s="662"/>
      <c r="CT29" s="662"/>
      <c r="CU29" s="662"/>
      <c r="CV29" s="662"/>
      <c r="CW29" s="662"/>
      <c r="CX29" s="662"/>
      <c r="CY29" s="663"/>
      <c r="CZ29" s="666">
        <v>9.3000000000000007</v>
      </c>
      <c r="DA29" s="695"/>
      <c r="DB29" s="695"/>
      <c r="DC29" s="696"/>
      <c r="DD29" s="669">
        <v>766445</v>
      </c>
      <c r="DE29" s="662"/>
      <c r="DF29" s="662"/>
      <c r="DG29" s="662"/>
      <c r="DH29" s="662"/>
      <c r="DI29" s="662"/>
      <c r="DJ29" s="662"/>
      <c r="DK29" s="663"/>
      <c r="DL29" s="669">
        <v>766445</v>
      </c>
      <c r="DM29" s="662"/>
      <c r="DN29" s="662"/>
      <c r="DO29" s="662"/>
      <c r="DP29" s="662"/>
      <c r="DQ29" s="662"/>
      <c r="DR29" s="662"/>
      <c r="DS29" s="662"/>
      <c r="DT29" s="662"/>
      <c r="DU29" s="662"/>
      <c r="DV29" s="663"/>
      <c r="DW29" s="666">
        <v>14.5</v>
      </c>
      <c r="DX29" s="695"/>
      <c r="DY29" s="695"/>
      <c r="DZ29" s="695"/>
      <c r="EA29" s="695"/>
      <c r="EB29" s="695"/>
      <c r="EC29" s="697"/>
    </row>
    <row r="30" spans="2:133" ht="11.25" customHeight="1" x14ac:dyDescent="0.15">
      <c r="B30" s="658" t="s">
        <v>311</v>
      </c>
      <c r="C30" s="659"/>
      <c r="D30" s="659"/>
      <c r="E30" s="659"/>
      <c r="F30" s="659"/>
      <c r="G30" s="659"/>
      <c r="H30" s="659"/>
      <c r="I30" s="659"/>
      <c r="J30" s="659"/>
      <c r="K30" s="659"/>
      <c r="L30" s="659"/>
      <c r="M30" s="659"/>
      <c r="N30" s="659"/>
      <c r="O30" s="659"/>
      <c r="P30" s="659"/>
      <c r="Q30" s="660"/>
      <c r="R30" s="661">
        <v>175991</v>
      </c>
      <c r="S30" s="664"/>
      <c r="T30" s="664"/>
      <c r="U30" s="664"/>
      <c r="V30" s="664"/>
      <c r="W30" s="664"/>
      <c r="X30" s="664"/>
      <c r="Y30" s="665"/>
      <c r="Z30" s="723">
        <v>1.8</v>
      </c>
      <c r="AA30" s="723"/>
      <c r="AB30" s="723"/>
      <c r="AC30" s="723"/>
      <c r="AD30" s="724">
        <v>7863</v>
      </c>
      <c r="AE30" s="724"/>
      <c r="AF30" s="724"/>
      <c r="AG30" s="724"/>
      <c r="AH30" s="724"/>
      <c r="AI30" s="724"/>
      <c r="AJ30" s="724"/>
      <c r="AK30" s="724"/>
      <c r="AL30" s="666">
        <v>0.2</v>
      </c>
      <c r="AM30" s="667"/>
      <c r="AN30" s="667"/>
      <c r="AO30" s="725"/>
      <c r="AP30" s="751" t="s">
        <v>312</v>
      </c>
      <c r="AQ30" s="752"/>
      <c r="AR30" s="752"/>
      <c r="AS30" s="752"/>
      <c r="AT30" s="757" t="s">
        <v>313</v>
      </c>
      <c r="AU30" s="227"/>
      <c r="AV30" s="227"/>
      <c r="AW30" s="227"/>
      <c r="AX30" s="760" t="s">
        <v>189</v>
      </c>
      <c r="AY30" s="761"/>
      <c r="AZ30" s="761"/>
      <c r="BA30" s="761"/>
      <c r="BB30" s="761"/>
      <c r="BC30" s="761"/>
      <c r="BD30" s="761"/>
      <c r="BE30" s="761"/>
      <c r="BF30" s="762"/>
      <c r="BG30" s="741">
        <v>99.9</v>
      </c>
      <c r="BH30" s="742"/>
      <c r="BI30" s="742"/>
      <c r="BJ30" s="742"/>
      <c r="BK30" s="742"/>
      <c r="BL30" s="742"/>
      <c r="BM30" s="743">
        <v>99.4</v>
      </c>
      <c r="BN30" s="742"/>
      <c r="BO30" s="742"/>
      <c r="BP30" s="742"/>
      <c r="BQ30" s="744"/>
      <c r="BR30" s="741">
        <v>99.9</v>
      </c>
      <c r="BS30" s="742"/>
      <c r="BT30" s="742"/>
      <c r="BU30" s="742"/>
      <c r="BV30" s="742"/>
      <c r="BW30" s="742"/>
      <c r="BX30" s="743">
        <v>99.3</v>
      </c>
      <c r="BY30" s="742"/>
      <c r="BZ30" s="742"/>
      <c r="CA30" s="742"/>
      <c r="CB30" s="744"/>
      <c r="CD30" s="747"/>
      <c r="CE30" s="748"/>
      <c r="CF30" s="705" t="s">
        <v>314</v>
      </c>
      <c r="CG30" s="702"/>
      <c r="CH30" s="702"/>
      <c r="CI30" s="702"/>
      <c r="CJ30" s="702"/>
      <c r="CK30" s="702"/>
      <c r="CL30" s="702"/>
      <c r="CM30" s="702"/>
      <c r="CN30" s="702"/>
      <c r="CO30" s="702"/>
      <c r="CP30" s="702"/>
      <c r="CQ30" s="703"/>
      <c r="CR30" s="661">
        <v>808699</v>
      </c>
      <c r="CS30" s="664"/>
      <c r="CT30" s="664"/>
      <c r="CU30" s="664"/>
      <c r="CV30" s="664"/>
      <c r="CW30" s="664"/>
      <c r="CX30" s="664"/>
      <c r="CY30" s="665"/>
      <c r="CZ30" s="666">
        <v>8.8000000000000007</v>
      </c>
      <c r="DA30" s="695"/>
      <c r="DB30" s="695"/>
      <c r="DC30" s="696"/>
      <c r="DD30" s="669">
        <v>720122</v>
      </c>
      <c r="DE30" s="664"/>
      <c r="DF30" s="664"/>
      <c r="DG30" s="664"/>
      <c r="DH30" s="664"/>
      <c r="DI30" s="664"/>
      <c r="DJ30" s="664"/>
      <c r="DK30" s="665"/>
      <c r="DL30" s="669">
        <v>720122</v>
      </c>
      <c r="DM30" s="664"/>
      <c r="DN30" s="664"/>
      <c r="DO30" s="664"/>
      <c r="DP30" s="664"/>
      <c r="DQ30" s="664"/>
      <c r="DR30" s="664"/>
      <c r="DS30" s="664"/>
      <c r="DT30" s="664"/>
      <c r="DU30" s="664"/>
      <c r="DV30" s="665"/>
      <c r="DW30" s="666">
        <v>13.6</v>
      </c>
      <c r="DX30" s="695"/>
      <c r="DY30" s="695"/>
      <c r="DZ30" s="695"/>
      <c r="EA30" s="695"/>
      <c r="EB30" s="695"/>
      <c r="EC30" s="697"/>
    </row>
    <row r="31" spans="2:133" ht="11.25" customHeight="1" x14ac:dyDescent="0.15">
      <c r="B31" s="658" t="s">
        <v>315</v>
      </c>
      <c r="C31" s="659"/>
      <c r="D31" s="659"/>
      <c r="E31" s="659"/>
      <c r="F31" s="659"/>
      <c r="G31" s="659"/>
      <c r="H31" s="659"/>
      <c r="I31" s="659"/>
      <c r="J31" s="659"/>
      <c r="K31" s="659"/>
      <c r="L31" s="659"/>
      <c r="M31" s="659"/>
      <c r="N31" s="659"/>
      <c r="O31" s="659"/>
      <c r="P31" s="659"/>
      <c r="Q31" s="660"/>
      <c r="R31" s="661">
        <v>25991</v>
      </c>
      <c r="S31" s="664"/>
      <c r="T31" s="664"/>
      <c r="U31" s="664"/>
      <c r="V31" s="664"/>
      <c r="W31" s="664"/>
      <c r="X31" s="664"/>
      <c r="Y31" s="665"/>
      <c r="Z31" s="723">
        <v>0.3</v>
      </c>
      <c r="AA31" s="723"/>
      <c r="AB31" s="723"/>
      <c r="AC31" s="723"/>
      <c r="AD31" s="724" t="s">
        <v>242</v>
      </c>
      <c r="AE31" s="724"/>
      <c r="AF31" s="724"/>
      <c r="AG31" s="724"/>
      <c r="AH31" s="724"/>
      <c r="AI31" s="724"/>
      <c r="AJ31" s="724"/>
      <c r="AK31" s="724"/>
      <c r="AL31" s="666" t="s">
        <v>129</v>
      </c>
      <c r="AM31" s="667"/>
      <c r="AN31" s="667"/>
      <c r="AO31" s="725"/>
      <c r="AP31" s="753"/>
      <c r="AQ31" s="754"/>
      <c r="AR31" s="754"/>
      <c r="AS31" s="754"/>
      <c r="AT31" s="758"/>
      <c r="AU31" s="226" t="s">
        <v>316</v>
      </c>
      <c r="AV31" s="226"/>
      <c r="AW31" s="226"/>
      <c r="AX31" s="658" t="s">
        <v>317</v>
      </c>
      <c r="AY31" s="659"/>
      <c r="AZ31" s="659"/>
      <c r="BA31" s="659"/>
      <c r="BB31" s="659"/>
      <c r="BC31" s="659"/>
      <c r="BD31" s="659"/>
      <c r="BE31" s="659"/>
      <c r="BF31" s="660"/>
      <c r="BG31" s="739">
        <v>99.9</v>
      </c>
      <c r="BH31" s="662"/>
      <c r="BI31" s="662"/>
      <c r="BJ31" s="662"/>
      <c r="BK31" s="662"/>
      <c r="BL31" s="662"/>
      <c r="BM31" s="667">
        <v>99.4</v>
      </c>
      <c r="BN31" s="740"/>
      <c r="BO31" s="740"/>
      <c r="BP31" s="740"/>
      <c r="BQ31" s="701"/>
      <c r="BR31" s="739">
        <v>99.9</v>
      </c>
      <c r="BS31" s="662"/>
      <c r="BT31" s="662"/>
      <c r="BU31" s="662"/>
      <c r="BV31" s="662"/>
      <c r="BW31" s="662"/>
      <c r="BX31" s="667">
        <v>99.3</v>
      </c>
      <c r="BY31" s="740"/>
      <c r="BZ31" s="740"/>
      <c r="CA31" s="740"/>
      <c r="CB31" s="701"/>
      <c r="CD31" s="747"/>
      <c r="CE31" s="748"/>
      <c r="CF31" s="705" t="s">
        <v>318</v>
      </c>
      <c r="CG31" s="702"/>
      <c r="CH31" s="702"/>
      <c r="CI31" s="702"/>
      <c r="CJ31" s="702"/>
      <c r="CK31" s="702"/>
      <c r="CL31" s="702"/>
      <c r="CM31" s="702"/>
      <c r="CN31" s="702"/>
      <c r="CO31" s="702"/>
      <c r="CP31" s="702"/>
      <c r="CQ31" s="703"/>
      <c r="CR31" s="661">
        <v>46323</v>
      </c>
      <c r="CS31" s="662"/>
      <c r="CT31" s="662"/>
      <c r="CU31" s="662"/>
      <c r="CV31" s="662"/>
      <c r="CW31" s="662"/>
      <c r="CX31" s="662"/>
      <c r="CY31" s="663"/>
      <c r="CZ31" s="666">
        <v>0.5</v>
      </c>
      <c r="DA31" s="695"/>
      <c r="DB31" s="695"/>
      <c r="DC31" s="696"/>
      <c r="DD31" s="669">
        <v>46323</v>
      </c>
      <c r="DE31" s="662"/>
      <c r="DF31" s="662"/>
      <c r="DG31" s="662"/>
      <c r="DH31" s="662"/>
      <c r="DI31" s="662"/>
      <c r="DJ31" s="662"/>
      <c r="DK31" s="663"/>
      <c r="DL31" s="669">
        <v>46323</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319</v>
      </c>
      <c r="C32" s="659"/>
      <c r="D32" s="659"/>
      <c r="E32" s="659"/>
      <c r="F32" s="659"/>
      <c r="G32" s="659"/>
      <c r="H32" s="659"/>
      <c r="I32" s="659"/>
      <c r="J32" s="659"/>
      <c r="K32" s="659"/>
      <c r="L32" s="659"/>
      <c r="M32" s="659"/>
      <c r="N32" s="659"/>
      <c r="O32" s="659"/>
      <c r="P32" s="659"/>
      <c r="Q32" s="660"/>
      <c r="R32" s="661">
        <v>132701</v>
      </c>
      <c r="S32" s="664"/>
      <c r="T32" s="664"/>
      <c r="U32" s="664"/>
      <c r="V32" s="664"/>
      <c r="W32" s="664"/>
      <c r="X32" s="664"/>
      <c r="Y32" s="665"/>
      <c r="Z32" s="723">
        <v>1.4</v>
      </c>
      <c r="AA32" s="723"/>
      <c r="AB32" s="723"/>
      <c r="AC32" s="723"/>
      <c r="AD32" s="724" t="s">
        <v>129</v>
      </c>
      <c r="AE32" s="724"/>
      <c r="AF32" s="724"/>
      <c r="AG32" s="724"/>
      <c r="AH32" s="724"/>
      <c r="AI32" s="724"/>
      <c r="AJ32" s="724"/>
      <c r="AK32" s="724"/>
      <c r="AL32" s="666" t="s">
        <v>242</v>
      </c>
      <c r="AM32" s="667"/>
      <c r="AN32" s="667"/>
      <c r="AO32" s="725"/>
      <c r="AP32" s="755"/>
      <c r="AQ32" s="756"/>
      <c r="AR32" s="756"/>
      <c r="AS32" s="756"/>
      <c r="AT32" s="759"/>
      <c r="AU32" s="228"/>
      <c r="AV32" s="228"/>
      <c r="AW32" s="228"/>
      <c r="AX32" s="673" t="s">
        <v>320</v>
      </c>
      <c r="AY32" s="674"/>
      <c r="AZ32" s="674"/>
      <c r="BA32" s="674"/>
      <c r="BB32" s="674"/>
      <c r="BC32" s="674"/>
      <c r="BD32" s="674"/>
      <c r="BE32" s="674"/>
      <c r="BF32" s="675"/>
      <c r="BG32" s="738">
        <v>99.9</v>
      </c>
      <c r="BH32" s="677"/>
      <c r="BI32" s="677"/>
      <c r="BJ32" s="677"/>
      <c r="BK32" s="677"/>
      <c r="BL32" s="677"/>
      <c r="BM32" s="721">
        <v>99.3</v>
      </c>
      <c r="BN32" s="677"/>
      <c r="BO32" s="677"/>
      <c r="BP32" s="677"/>
      <c r="BQ32" s="714"/>
      <c r="BR32" s="738">
        <v>99.9</v>
      </c>
      <c r="BS32" s="677"/>
      <c r="BT32" s="677"/>
      <c r="BU32" s="677"/>
      <c r="BV32" s="677"/>
      <c r="BW32" s="677"/>
      <c r="BX32" s="721">
        <v>99.2</v>
      </c>
      <c r="BY32" s="677"/>
      <c r="BZ32" s="677"/>
      <c r="CA32" s="677"/>
      <c r="CB32" s="714"/>
      <c r="CD32" s="749"/>
      <c r="CE32" s="750"/>
      <c r="CF32" s="705" t="s">
        <v>321</v>
      </c>
      <c r="CG32" s="702"/>
      <c r="CH32" s="702"/>
      <c r="CI32" s="702"/>
      <c r="CJ32" s="702"/>
      <c r="CK32" s="702"/>
      <c r="CL32" s="702"/>
      <c r="CM32" s="702"/>
      <c r="CN32" s="702"/>
      <c r="CO32" s="702"/>
      <c r="CP32" s="702"/>
      <c r="CQ32" s="703"/>
      <c r="CR32" s="661" t="s">
        <v>242</v>
      </c>
      <c r="CS32" s="664"/>
      <c r="CT32" s="664"/>
      <c r="CU32" s="664"/>
      <c r="CV32" s="664"/>
      <c r="CW32" s="664"/>
      <c r="CX32" s="664"/>
      <c r="CY32" s="665"/>
      <c r="CZ32" s="666" t="s">
        <v>242</v>
      </c>
      <c r="DA32" s="695"/>
      <c r="DB32" s="695"/>
      <c r="DC32" s="696"/>
      <c r="DD32" s="669" t="s">
        <v>129</v>
      </c>
      <c r="DE32" s="664"/>
      <c r="DF32" s="664"/>
      <c r="DG32" s="664"/>
      <c r="DH32" s="664"/>
      <c r="DI32" s="664"/>
      <c r="DJ32" s="664"/>
      <c r="DK32" s="665"/>
      <c r="DL32" s="669" t="s">
        <v>129</v>
      </c>
      <c r="DM32" s="664"/>
      <c r="DN32" s="664"/>
      <c r="DO32" s="664"/>
      <c r="DP32" s="664"/>
      <c r="DQ32" s="664"/>
      <c r="DR32" s="664"/>
      <c r="DS32" s="664"/>
      <c r="DT32" s="664"/>
      <c r="DU32" s="664"/>
      <c r="DV32" s="665"/>
      <c r="DW32" s="666" t="s">
        <v>129</v>
      </c>
      <c r="DX32" s="695"/>
      <c r="DY32" s="695"/>
      <c r="DZ32" s="695"/>
      <c r="EA32" s="695"/>
      <c r="EB32" s="695"/>
      <c r="EC32" s="697"/>
    </row>
    <row r="33" spans="2:133" ht="11.25" customHeight="1" x14ac:dyDescent="0.15">
      <c r="B33" s="658" t="s">
        <v>322</v>
      </c>
      <c r="C33" s="659"/>
      <c r="D33" s="659"/>
      <c r="E33" s="659"/>
      <c r="F33" s="659"/>
      <c r="G33" s="659"/>
      <c r="H33" s="659"/>
      <c r="I33" s="659"/>
      <c r="J33" s="659"/>
      <c r="K33" s="659"/>
      <c r="L33" s="659"/>
      <c r="M33" s="659"/>
      <c r="N33" s="659"/>
      <c r="O33" s="659"/>
      <c r="P33" s="659"/>
      <c r="Q33" s="660"/>
      <c r="R33" s="661">
        <v>328968</v>
      </c>
      <c r="S33" s="664"/>
      <c r="T33" s="664"/>
      <c r="U33" s="664"/>
      <c r="V33" s="664"/>
      <c r="W33" s="664"/>
      <c r="X33" s="664"/>
      <c r="Y33" s="665"/>
      <c r="Z33" s="723">
        <v>3.4</v>
      </c>
      <c r="AA33" s="723"/>
      <c r="AB33" s="723"/>
      <c r="AC33" s="723"/>
      <c r="AD33" s="724" t="s">
        <v>242</v>
      </c>
      <c r="AE33" s="724"/>
      <c r="AF33" s="724"/>
      <c r="AG33" s="724"/>
      <c r="AH33" s="724"/>
      <c r="AI33" s="724"/>
      <c r="AJ33" s="724"/>
      <c r="AK33" s="724"/>
      <c r="AL33" s="666" t="s">
        <v>129</v>
      </c>
      <c r="AM33" s="667"/>
      <c r="AN33" s="667"/>
      <c r="AO33" s="725"/>
      <c r="AP33" s="229"/>
      <c r="AQ33" s="230"/>
      <c r="AR33" s="226"/>
      <c r="AS33" s="227"/>
      <c r="AT33" s="227"/>
      <c r="AU33" s="227"/>
      <c r="AV33" s="227"/>
      <c r="AW33" s="227"/>
      <c r="AX33" s="227"/>
      <c r="AY33" s="227"/>
      <c r="AZ33" s="227"/>
      <c r="BA33" s="227"/>
      <c r="BB33" s="227"/>
      <c r="BC33" s="227"/>
      <c r="BD33" s="227"/>
      <c r="BE33" s="227"/>
      <c r="BF33" s="227"/>
      <c r="BG33" s="230"/>
      <c r="BH33" s="230"/>
      <c r="BI33" s="230"/>
      <c r="BJ33" s="230"/>
      <c r="BK33" s="230"/>
      <c r="BL33" s="230"/>
      <c r="BM33" s="230"/>
      <c r="BN33" s="230"/>
      <c r="BO33" s="230"/>
      <c r="BP33" s="230"/>
      <c r="BQ33" s="230"/>
      <c r="BR33" s="230"/>
      <c r="BS33" s="230"/>
      <c r="BT33" s="230"/>
      <c r="BU33" s="230"/>
      <c r="BV33" s="230"/>
      <c r="BW33" s="230"/>
      <c r="BX33" s="230"/>
      <c r="BY33" s="230"/>
      <c r="BZ33" s="230"/>
      <c r="CA33" s="230"/>
      <c r="CB33" s="230"/>
      <c r="CD33" s="705" t="s">
        <v>323</v>
      </c>
      <c r="CE33" s="702"/>
      <c r="CF33" s="702"/>
      <c r="CG33" s="702"/>
      <c r="CH33" s="702"/>
      <c r="CI33" s="702"/>
      <c r="CJ33" s="702"/>
      <c r="CK33" s="702"/>
      <c r="CL33" s="702"/>
      <c r="CM33" s="702"/>
      <c r="CN33" s="702"/>
      <c r="CO33" s="702"/>
      <c r="CP33" s="702"/>
      <c r="CQ33" s="703"/>
      <c r="CR33" s="661">
        <v>3816600</v>
      </c>
      <c r="CS33" s="662"/>
      <c r="CT33" s="662"/>
      <c r="CU33" s="662"/>
      <c r="CV33" s="662"/>
      <c r="CW33" s="662"/>
      <c r="CX33" s="662"/>
      <c r="CY33" s="663"/>
      <c r="CZ33" s="666">
        <v>41.5</v>
      </c>
      <c r="DA33" s="695"/>
      <c r="DB33" s="695"/>
      <c r="DC33" s="696"/>
      <c r="DD33" s="669">
        <v>3217119</v>
      </c>
      <c r="DE33" s="662"/>
      <c r="DF33" s="662"/>
      <c r="DG33" s="662"/>
      <c r="DH33" s="662"/>
      <c r="DI33" s="662"/>
      <c r="DJ33" s="662"/>
      <c r="DK33" s="663"/>
      <c r="DL33" s="669">
        <v>2629969</v>
      </c>
      <c r="DM33" s="662"/>
      <c r="DN33" s="662"/>
      <c r="DO33" s="662"/>
      <c r="DP33" s="662"/>
      <c r="DQ33" s="662"/>
      <c r="DR33" s="662"/>
      <c r="DS33" s="662"/>
      <c r="DT33" s="662"/>
      <c r="DU33" s="662"/>
      <c r="DV33" s="663"/>
      <c r="DW33" s="666">
        <v>49.7</v>
      </c>
      <c r="DX33" s="695"/>
      <c r="DY33" s="695"/>
      <c r="DZ33" s="695"/>
      <c r="EA33" s="695"/>
      <c r="EB33" s="695"/>
      <c r="EC33" s="697"/>
    </row>
    <row r="34" spans="2:133" ht="11.25" customHeight="1" x14ac:dyDescent="0.15">
      <c r="B34" s="658" t="s">
        <v>324</v>
      </c>
      <c r="C34" s="659"/>
      <c r="D34" s="659"/>
      <c r="E34" s="659"/>
      <c r="F34" s="659"/>
      <c r="G34" s="659"/>
      <c r="H34" s="659"/>
      <c r="I34" s="659"/>
      <c r="J34" s="659"/>
      <c r="K34" s="659"/>
      <c r="L34" s="659"/>
      <c r="M34" s="659"/>
      <c r="N34" s="659"/>
      <c r="O34" s="659"/>
      <c r="P34" s="659"/>
      <c r="Q34" s="660"/>
      <c r="R34" s="661">
        <v>207707</v>
      </c>
      <c r="S34" s="664"/>
      <c r="T34" s="664"/>
      <c r="U34" s="664"/>
      <c r="V34" s="664"/>
      <c r="W34" s="664"/>
      <c r="X34" s="664"/>
      <c r="Y34" s="665"/>
      <c r="Z34" s="723">
        <v>2.2000000000000002</v>
      </c>
      <c r="AA34" s="723"/>
      <c r="AB34" s="723"/>
      <c r="AC34" s="723"/>
      <c r="AD34" s="724">
        <v>17190</v>
      </c>
      <c r="AE34" s="724"/>
      <c r="AF34" s="724"/>
      <c r="AG34" s="724"/>
      <c r="AH34" s="724"/>
      <c r="AI34" s="724"/>
      <c r="AJ34" s="724"/>
      <c r="AK34" s="724"/>
      <c r="AL34" s="666">
        <v>0.3</v>
      </c>
      <c r="AM34" s="667"/>
      <c r="AN34" s="667"/>
      <c r="AO34" s="725"/>
      <c r="AP34" s="231"/>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1">
        <v>1370976</v>
      </c>
      <c r="CS34" s="664"/>
      <c r="CT34" s="664"/>
      <c r="CU34" s="664"/>
      <c r="CV34" s="664"/>
      <c r="CW34" s="664"/>
      <c r="CX34" s="664"/>
      <c r="CY34" s="665"/>
      <c r="CZ34" s="666">
        <v>14.9</v>
      </c>
      <c r="DA34" s="695"/>
      <c r="DB34" s="695"/>
      <c r="DC34" s="696"/>
      <c r="DD34" s="669">
        <v>1009743</v>
      </c>
      <c r="DE34" s="664"/>
      <c r="DF34" s="664"/>
      <c r="DG34" s="664"/>
      <c r="DH34" s="664"/>
      <c r="DI34" s="664"/>
      <c r="DJ34" s="664"/>
      <c r="DK34" s="665"/>
      <c r="DL34" s="669">
        <v>962828</v>
      </c>
      <c r="DM34" s="664"/>
      <c r="DN34" s="664"/>
      <c r="DO34" s="664"/>
      <c r="DP34" s="664"/>
      <c r="DQ34" s="664"/>
      <c r="DR34" s="664"/>
      <c r="DS34" s="664"/>
      <c r="DT34" s="664"/>
      <c r="DU34" s="664"/>
      <c r="DV34" s="665"/>
      <c r="DW34" s="666">
        <v>18.2</v>
      </c>
      <c r="DX34" s="695"/>
      <c r="DY34" s="695"/>
      <c r="DZ34" s="695"/>
      <c r="EA34" s="695"/>
      <c r="EB34" s="695"/>
      <c r="EC34" s="697"/>
    </row>
    <row r="35" spans="2:133" ht="11.25" customHeight="1" x14ac:dyDescent="0.15">
      <c r="B35" s="658" t="s">
        <v>328</v>
      </c>
      <c r="C35" s="659"/>
      <c r="D35" s="659"/>
      <c r="E35" s="659"/>
      <c r="F35" s="659"/>
      <c r="G35" s="659"/>
      <c r="H35" s="659"/>
      <c r="I35" s="659"/>
      <c r="J35" s="659"/>
      <c r="K35" s="659"/>
      <c r="L35" s="659"/>
      <c r="M35" s="659"/>
      <c r="N35" s="659"/>
      <c r="O35" s="659"/>
      <c r="P35" s="659"/>
      <c r="Q35" s="660"/>
      <c r="R35" s="661">
        <v>1504590</v>
      </c>
      <c r="S35" s="664"/>
      <c r="T35" s="664"/>
      <c r="U35" s="664"/>
      <c r="V35" s="664"/>
      <c r="W35" s="664"/>
      <c r="X35" s="664"/>
      <c r="Y35" s="665"/>
      <c r="Z35" s="723">
        <v>15.7</v>
      </c>
      <c r="AA35" s="723"/>
      <c r="AB35" s="723"/>
      <c r="AC35" s="723"/>
      <c r="AD35" s="724" t="s">
        <v>129</v>
      </c>
      <c r="AE35" s="724"/>
      <c r="AF35" s="724"/>
      <c r="AG35" s="724"/>
      <c r="AH35" s="724"/>
      <c r="AI35" s="724"/>
      <c r="AJ35" s="724"/>
      <c r="AK35" s="724"/>
      <c r="AL35" s="666" t="s">
        <v>242</v>
      </c>
      <c r="AM35" s="667"/>
      <c r="AN35" s="667"/>
      <c r="AO35" s="725"/>
      <c r="AP35" s="231"/>
      <c r="AQ35" s="729" t="s">
        <v>329</v>
      </c>
      <c r="AR35" s="730"/>
      <c r="AS35" s="730"/>
      <c r="AT35" s="730"/>
      <c r="AU35" s="730"/>
      <c r="AV35" s="730"/>
      <c r="AW35" s="730"/>
      <c r="AX35" s="730"/>
      <c r="AY35" s="731"/>
      <c r="AZ35" s="726">
        <v>1016764</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38665</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1">
        <v>27869</v>
      </c>
      <c r="CS35" s="662"/>
      <c r="CT35" s="662"/>
      <c r="CU35" s="662"/>
      <c r="CV35" s="662"/>
      <c r="CW35" s="662"/>
      <c r="CX35" s="662"/>
      <c r="CY35" s="663"/>
      <c r="CZ35" s="666">
        <v>0.3</v>
      </c>
      <c r="DA35" s="695"/>
      <c r="DB35" s="695"/>
      <c r="DC35" s="696"/>
      <c r="DD35" s="669">
        <v>27869</v>
      </c>
      <c r="DE35" s="662"/>
      <c r="DF35" s="662"/>
      <c r="DG35" s="662"/>
      <c r="DH35" s="662"/>
      <c r="DI35" s="662"/>
      <c r="DJ35" s="662"/>
      <c r="DK35" s="663"/>
      <c r="DL35" s="669">
        <v>27869</v>
      </c>
      <c r="DM35" s="662"/>
      <c r="DN35" s="662"/>
      <c r="DO35" s="662"/>
      <c r="DP35" s="662"/>
      <c r="DQ35" s="662"/>
      <c r="DR35" s="662"/>
      <c r="DS35" s="662"/>
      <c r="DT35" s="662"/>
      <c r="DU35" s="662"/>
      <c r="DV35" s="663"/>
      <c r="DW35" s="666">
        <v>0.5</v>
      </c>
      <c r="DX35" s="695"/>
      <c r="DY35" s="695"/>
      <c r="DZ35" s="695"/>
      <c r="EA35" s="695"/>
      <c r="EB35" s="695"/>
      <c r="EC35" s="697"/>
    </row>
    <row r="36" spans="2:133" ht="11.25" customHeight="1" x14ac:dyDescent="0.15">
      <c r="B36" s="658" t="s">
        <v>332</v>
      </c>
      <c r="C36" s="659"/>
      <c r="D36" s="659"/>
      <c r="E36" s="659"/>
      <c r="F36" s="659"/>
      <c r="G36" s="659"/>
      <c r="H36" s="659"/>
      <c r="I36" s="659"/>
      <c r="J36" s="659"/>
      <c r="K36" s="659"/>
      <c r="L36" s="659"/>
      <c r="M36" s="659"/>
      <c r="N36" s="659"/>
      <c r="O36" s="659"/>
      <c r="P36" s="659"/>
      <c r="Q36" s="660"/>
      <c r="R36" s="661" t="s">
        <v>129</v>
      </c>
      <c r="S36" s="664"/>
      <c r="T36" s="664"/>
      <c r="U36" s="664"/>
      <c r="V36" s="664"/>
      <c r="W36" s="664"/>
      <c r="X36" s="664"/>
      <c r="Y36" s="665"/>
      <c r="Z36" s="723" t="s">
        <v>242</v>
      </c>
      <c r="AA36" s="723"/>
      <c r="AB36" s="723"/>
      <c r="AC36" s="723"/>
      <c r="AD36" s="724" t="s">
        <v>129</v>
      </c>
      <c r="AE36" s="724"/>
      <c r="AF36" s="724"/>
      <c r="AG36" s="724"/>
      <c r="AH36" s="724"/>
      <c r="AI36" s="724"/>
      <c r="AJ36" s="724"/>
      <c r="AK36" s="724"/>
      <c r="AL36" s="666" t="s">
        <v>242</v>
      </c>
      <c r="AM36" s="667"/>
      <c r="AN36" s="667"/>
      <c r="AO36" s="725"/>
      <c r="AQ36" s="698" t="s">
        <v>333</v>
      </c>
      <c r="AR36" s="699"/>
      <c r="AS36" s="699"/>
      <c r="AT36" s="699"/>
      <c r="AU36" s="699"/>
      <c r="AV36" s="699"/>
      <c r="AW36" s="699"/>
      <c r="AX36" s="699"/>
      <c r="AY36" s="700"/>
      <c r="AZ36" s="661">
        <v>274000</v>
      </c>
      <c r="BA36" s="664"/>
      <c r="BB36" s="664"/>
      <c r="BC36" s="664"/>
      <c r="BD36" s="662"/>
      <c r="BE36" s="662"/>
      <c r="BF36" s="701"/>
      <c r="BG36" s="705" t="s">
        <v>334</v>
      </c>
      <c r="BH36" s="702"/>
      <c r="BI36" s="702"/>
      <c r="BJ36" s="702"/>
      <c r="BK36" s="702"/>
      <c r="BL36" s="702"/>
      <c r="BM36" s="702"/>
      <c r="BN36" s="702"/>
      <c r="BO36" s="702"/>
      <c r="BP36" s="702"/>
      <c r="BQ36" s="702"/>
      <c r="BR36" s="702"/>
      <c r="BS36" s="702"/>
      <c r="BT36" s="702"/>
      <c r="BU36" s="703"/>
      <c r="BV36" s="661">
        <v>26009</v>
      </c>
      <c r="BW36" s="664"/>
      <c r="BX36" s="664"/>
      <c r="BY36" s="664"/>
      <c r="BZ36" s="664"/>
      <c r="CA36" s="664"/>
      <c r="CB36" s="704"/>
      <c r="CD36" s="705" t="s">
        <v>335</v>
      </c>
      <c r="CE36" s="702"/>
      <c r="CF36" s="702"/>
      <c r="CG36" s="702"/>
      <c r="CH36" s="702"/>
      <c r="CI36" s="702"/>
      <c r="CJ36" s="702"/>
      <c r="CK36" s="702"/>
      <c r="CL36" s="702"/>
      <c r="CM36" s="702"/>
      <c r="CN36" s="702"/>
      <c r="CO36" s="702"/>
      <c r="CP36" s="702"/>
      <c r="CQ36" s="703"/>
      <c r="CR36" s="661">
        <v>936177</v>
      </c>
      <c r="CS36" s="664"/>
      <c r="CT36" s="664"/>
      <c r="CU36" s="664"/>
      <c r="CV36" s="664"/>
      <c r="CW36" s="664"/>
      <c r="CX36" s="664"/>
      <c r="CY36" s="665"/>
      <c r="CZ36" s="666">
        <v>10.199999999999999</v>
      </c>
      <c r="DA36" s="695"/>
      <c r="DB36" s="695"/>
      <c r="DC36" s="696"/>
      <c r="DD36" s="669">
        <v>857070</v>
      </c>
      <c r="DE36" s="664"/>
      <c r="DF36" s="664"/>
      <c r="DG36" s="664"/>
      <c r="DH36" s="664"/>
      <c r="DI36" s="664"/>
      <c r="DJ36" s="664"/>
      <c r="DK36" s="665"/>
      <c r="DL36" s="669">
        <v>780635</v>
      </c>
      <c r="DM36" s="664"/>
      <c r="DN36" s="664"/>
      <c r="DO36" s="664"/>
      <c r="DP36" s="664"/>
      <c r="DQ36" s="664"/>
      <c r="DR36" s="664"/>
      <c r="DS36" s="664"/>
      <c r="DT36" s="664"/>
      <c r="DU36" s="664"/>
      <c r="DV36" s="665"/>
      <c r="DW36" s="666">
        <v>14.8</v>
      </c>
      <c r="DX36" s="695"/>
      <c r="DY36" s="695"/>
      <c r="DZ36" s="695"/>
      <c r="EA36" s="695"/>
      <c r="EB36" s="695"/>
      <c r="EC36" s="697"/>
    </row>
    <row r="37" spans="2:133" ht="11.25" customHeight="1" x14ac:dyDescent="0.15">
      <c r="B37" s="658" t="s">
        <v>336</v>
      </c>
      <c r="C37" s="659"/>
      <c r="D37" s="659"/>
      <c r="E37" s="659"/>
      <c r="F37" s="659"/>
      <c r="G37" s="659"/>
      <c r="H37" s="659"/>
      <c r="I37" s="659"/>
      <c r="J37" s="659"/>
      <c r="K37" s="659"/>
      <c r="L37" s="659"/>
      <c r="M37" s="659"/>
      <c r="N37" s="659"/>
      <c r="O37" s="659"/>
      <c r="P37" s="659"/>
      <c r="Q37" s="660"/>
      <c r="R37" s="661">
        <v>355590</v>
      </c>
      <c r="S37" s="664"/>
      <c r="T37" s="664"/>
      <c r="U37" s="664"/>
      <c r="V37" s="664"/>
      <c r="W37" s="664"/>
      <c r="X37" s="664"/>
      <c r="Y37" s="665"/>
      <c r="Z37" s="723">
        <v>3.7</v>
      </c>
      <c r="AA37" s="723"/>
      <c r="AB37" s="723"/>
      <c r="AC37" s="723"/>
      <c r="AD37" s="724" t="s">
        <v>129</v>
      </c>
      <c r="AE37" s="724"/>
      <c r="AF37" s="724"/>
      <c r="AG37" s="724"/>
      <c r="AH37" s="724"/>
      <c r="AI37" s="724"/>
      <c r="AJ37" s="724"/>
      <c r="AK37" s="724"/>
      <c r="AL37" s="666" t="s">
        <v>242</v>
      </c>
      <c r="AM37" s="667"/>
      <c r="AN37" s="667"/>
      <c r="AO37" s="725"/>
      <c r="AQ37" s="698" t="s">
        <v>337</v>
      </c>
      <c r="AR37" s="699"/>
      <c r="AS37" s="699"/>
      <c r="AT37" s="699"/>
      <c r="AU37" s="699"/>
      <c r="AV37" s="699"/>
      <c r="AW37" s="699"/>
      <c r="AX37" s="699"/>
      <c r="AY37" s="700"/>
      <c r="AZ37" s="661">
        <v>6180</v>
      </c>
      <c r="BA37" s="664"/>
      <c r="BB37" s="664"/>
      <c r="BC37" s="664"/>
      <c r="BD37" s="662"/>
      <c r="BE37" s="662"/>
      <c r="BF37" s="701"/>
      <c r="BG37" s="705" t="s">
        <v>338</v>
      </c>
      <c r="BH37" s="702"/>
      <c r="BI37" s="702"/>
      <c r="BJ37" s="702"/>
      <c r="BK37" s="702"/>
      <c r="BL37" s="702"/>
      <c r="BM37" s="702"/>
      <c r="BN37" s="702"/>
      <c r="BO37" s="702"/>
      <c r="BP37" s="702"/>
      <c r="BQ37" s="702"/>
      <c r="BR37" s="702"/>
      <c r="BS37" s="702"/>
      <c r="BT37" s="702"/>
      <c r="BU37" s="703"/>
      <c r="BV37" s="661">
        <v>3026</v>
      </c>
      <c r="BW37" s="664"/>
      <c r="BX37" s="664"/>
      <c r="BY37" s="664"/>
      <c r="BZ37" s="664"/>
      <c r="CA37" s="664"/>
      <c r="CB37" s="704"/>
      <c r="CD37" s="705" t="s">
        <v>339</v>
      </c>
      <c r="CE37" s="702"/>
      <c r="CF37" s="702"/>
      <c r="CG37" s="702"/>
      <c r="CH37" s="702"/>
      <c r="CI37" s="702"/>
      <c r="CJ37" s="702"/>
      <c r="CK37" s="702"/>
      <c r="CL37" s="702"/>
      <c r="CM37" s="702"/>
      <c r="CN37" s="702"/>
      <c r="CO37" s="702"/>
      <c r="CP37" s="702"/>
      <c r="CQ37" s="703"/>
      <c r="CR37" s="661">
        <v>598761</v>
      </c>
      <c r="CS37" s="662"/>
      <c r="CT37" s="662"/>
      <c r="CU37" s="662"/>
      <c r="CV37" s="662"/>
      <c r="CW37" s="662"/>
      <c r="CX37" s="662"/>
      <c r="CY37" s="663"/>
      <c r="CZ37" s="666">
        <v>6.5</v>
      </c>
      <c r="DA37" s="695"/>
      <c r="DB37" s="695"/>
      <c r="DC37" s="696"/>
      <c r="DD37" s="669">
        <v>598761</v>
      </c>
      <c r="DE37" s="662"/>
      <c r="DF37" s="662"/>
      <c r="DG37" s="662"/>
      <c r="DH37" s="662"/>
      <c r="DI37" s="662"/>
      <c r="DJ37" s="662"/>
      <c r="DK37" s="663"/>
      <c r="DL37" s="669">
        <v>564067</v>
      </c>
      <c r="DM37" s="662"/>
      <c r="DN37" s="662"/>
      <c r="DO37" s="662"/>
      <c r="DP37" s="662"/>
      <c r="DQ37" s="662"/>
      <c r="DR37" s="662"/>
      <c r="DS37" s="662"/>
      <c r="DT37" s="662"/>
      <c r="DU37" s="662"/>
      <c r="DV37" s="663"/>
      <c r="DW37" s="666">
        <v>10.7</v>
      </c>
      <c r="DX37" s="695"/>
      <c r="DY37" s="695"/>
      <c r="DZ37" s="695"/>
      <c r="EA37" s="695"/>
      <c r="EB37" s="695"/>
      <c r="EC37" s="697"/>
    </row>
    <row r="38" spans="2:133" ht="11.25" customHeight="1" x14ac:dyDescent="0.15">
      <c r="B38" s="673" t="s">
        <v>340</v>
      </c>
      <c r="C38" s="674"/>
      <c r="D38" s="674"/>
      <c r="E38" s="674"/>
      <c r="F38" s="674"/>
      <c r="G38" s="674"/>
      <c r="H38" s="674"/>
      <c r="I38" s="674"/>
      <c r="J38" s="674"/>
      <c r="K38" s="674"/>
      <c r="L38" s="674"/>
      <c r="M38" s="674"/>
      <c r="N38" s="674"/>
      <c r="O38" s="674"/>
      <c r="P38" s="674"/>
      <c r="Q38" s="675"/>
      <c r="R38" s="676">
        <v>9599946</v>
      </c>
      <c r="S38" s="713"/>
      <c r="T38" s="713"/>
      <c r="U38" s="713"/>
      <c r="V38" s="713"/>
      <c r="W38" s="713"/>
      <c r="X38" s="713"/>
      <c r="Y38" s="718"/>
      <c r="Z38" s="719">
        <v>100</v>
      </c>
      <c r="AA38" s="719"/>
      <c r="AB38" s="719"/>
      <c r="AC38" s="719"/>
      <c r="AD38" s="720">
        <v>4931274</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1" t="s">
        <v>342</v>
      </c>
      <c r="BA38" s="664"/>
      <c r="BB38" s="664"/>
      <c r="BC38" s="664"/>
      <c r="BD38" s="662"/>
      <c r="BE38" s="662"/>
      <c r="BF38" s="701"/>
      <c r="BG38" s="705" t="s">
        <v>343</v>
      </c>
      <c r="BH38" s="702"/>
      <c r="BI38" s="702"/>
      <c r="BJ38" s="702"/>
      <c r="BK38" s="702"/>
      <c r="BL38" s="702"/>
      <c r="BM38" s="702"/>
      <c r="BN38" s="702"/>
      <c r="BO38" s="702"/>
      <c r="BP38" s="702"/>
      <c r="BQ38" s="702"/>
      <c r="BR38" s="702"/>
      <c r="BS38" s="702"/>
      <c r="BT38" s="702"/>
      <c r="BU38" s="703"/>
      <c r="BV38" s="661">
        <v>4860</v>
      </c>
      <c r="BW38" s="664"/>
      <c r="BX38" s="664"/>
      <c r="BY38" s="664"/>
      <c r="BZ38" s="664"/>
      <c r="CA38" s="664"/>
      <c r="CB38" s="704"/>
      <c r="CD38" s="705" t="s">
        <v>344</v>
      </c>
      <c r="CE38" s="702"/>
      <c r="CF38" s="702"/>
      <c r="CG38" s="702"/>
      <c r="CH38" s="702"/>
      <c r="CI38" s="702"/>
      <c r="CJ38" s="702"/>
      <c r="CK38" s="702"/>
      <c r="CL38" s="702"/>
      <c r="CM38" s="702"/>
      <c r="CN38" s="702"/>
      <c r="CO38" s="702"/>
      <c r="CP38" s="702"/>
      <c r="CQ38" s="703"/>
      <c r="CR38" s="661">
        <v>1016764</v>
      </c>
      <c r="CS38" s="664"/>
      <c r="CT38" s="664"/>
      <c r="CU38" s="664"/>
      <c r="CV38" s="664"/>
      <c r="CW38" s="664"/>
      <c r="CX38" s="664"/>
      <c r="CY38" s="665"/>
      <c r="CZ38" s="666">
        <v>11.1</v>
      </c>
      <c r="DA38" s="695"/>
      <c r="DB38" s="695"/>
      <c r="DC38" s="696"/>
      <c r="DD38" s="669">
        <v>882556</v>
      </c>
      <c r="DE38" s="664"/>
      <c r="DF38" s="664"/>
      <c r="DG38" s="664"/>
      <c r="DH38" s="664"/>
      <c r="DI38" s="664"/>
      <c r="DJ38" s="664"/>
      <c r="DK38" s="665"/>
      <c r="DL38" s="669">
        <v>858637</v>
      </c>
      <c r="DM38" s="664"/>
      <c r="DN38" s="664"/>
      <c r="DO38" s="664"/>
      <c r="DP38" s="664"/>
      <c r="DQ38" s="664"/>
      <c r="DR38" s="664"/>
      <c r="DS38" s="664"/>
      <c r="DT38" s="664"/>
      <c r="DU38" s="664"/>
      <c r="DV38" s="665"/>
      <c r="DW38" s="666">
        <v>16.2</v>
      </c>
      <c r="DX38" s="695"/>
      <c r="DY38" s="695"/>
      <c r="DZ38" s="695"/>
      <c r="EA38" s="695"/>
      <c r="EB38" s="695"/>
      <c r="EC38" s="697"/>
    </row>
    <row r="39" spans="2:133" ht="11.25" customHeight="1" x14ac:dyDescent="0.15">
      <c r="AQ39" s="698" t="s">
        <v>345</v>
      </c>
      <c r="AR39" s="699"/>
      <c r="AS39" s="699"/>
      <c r="AT39" s="699"/>
      <c r="AU39" s="699"/>
      <c r="AV39" s="699"/>
      <c r="AW39" s="699"/>
      <c r="AX39" s="699"/>
      <c r="AY39" s="700"/>
      <c r="AZ39" s="661" t="s">
        <v>342</v>
      </c>
      <c r="BA39" s="664"/>
      <c r="BB39" s="664"/>
      <c r="BC39" s="664"/>
      <c r="BD39" s="662"/>
      <c r="BE39" s="662"/>
      <c r="BF39" s="701"/>
      <c r="BG39" s="706" t="s">
        <v>346</v>
      </c>
      <c r="BH39" s="707"/>
      <c r="BI39" s="707"/>
      <c r="BJ39" s="707"/>
      <c r="BK39" s="707"/>
      <c r="BL39" s="232"/>
      <c r="BM39" s="702" t="s">
        <v>347</v>
      </c>
      <c r="BN39" s="702"/>
      <c r="BO39" s="702"/>
      <c r="BP39" s="702"/>
      <c r="BQ39" s="702"/>
      <c r="BR39" s="702"/>
      <c r="BS39" s="702"/>
      <c r="BT39" s="702"/>
      <c r="BU39" s="703"/>
      <c r="BV39" s="661">
        <v>94</v>
      </c>
      <c r="BW39" s="664"/>
      <c r="BX39" s="664"/>
      <c r="BY39" s="664"/>
      <c r="BZ39" s="664"/>
      <c r="CA39" s="664"/>
      <c r="CB39" s="704"/>
      <c r="CD39" s="705" t="s">
        <v>348</v>
      </c>
      <c r="CE39" s="702"/>
      <c r="CF39" s="702"/>
      <c r="CG39" s="702"/>
      <c r="CH39" s="702"/>
      <c r="CI39" s="702"/>
      <c r="CJ39" s="702"/>
      <c r="CK39" s="702"/>
      <c r="CL39" s="702"/>
      <c r="CM39" s="702"/>
      <c r="CN39" s="702"/>
      <c r="CO39" s="702"/>
      <c r="CP39" s="702"/>
      <c r="CQ39" s="703"/>
      <c r="CR39" s="661">
        <v>464814</v>
      </c>
      <c r="CS39" s="662"/>
      <c r="CT39" s="662"/>
      <c r="CU39" s="662"/>
      <c r="CV39" s="662"/>
      <c r="CW39" s="662"/>
      <c r="CX39" s="662"/>
      <c r="CY39" s="663"/>
      <c r="CZ39" s="666">
        <v>5.0999999999999996</v>
      </c>
      <c r="DA39" s="695"/>
      <c r="DB39" s="695"/>
      <c r="DC39" s="696"/>
      <c r="DD39" s="669">
        <v>439881</v>
      </c>
      <c r="DE39" s="662"/>
      <c r="DF39" s="662"/>
      <c r="DG39" s="662"/>
      <c r="DH39" s="662"/>
      <c r="DI39" s="662"/>
      <c r="DJ39" s="662"/>
      <c r="DK39" s="663"/>
      <c r="DL39" s="669" t="s">
        <v>342</v>
      </c>
      <c r="DM39" s="662"/>
      <c r="DN39" s="662"/>
      <c r="DO39" s="662"/>
      <c r="DP39" s="662"/>
      <c r="DQ39" s="662"/>
      <c r="DR39" s="662"/>
      <c r="DS39" s="662"/>
      <c r="DT39" s="662"/>
      <c r="DU39" s="662"/>
      <c r="DV39" s="663"/>
      <c r="DW39" s="666" t="s">
        <v>129</v>
      </c>
      <c r="DX39" s="695"/>
      <c r="DY39" s="695"/>
      <c r="DZ39" s="695"/>
      <c r="EA39" s="695"/>
      <c r="EB39" s="695"/>
      <c r="EC39" s="697"/>
    </row>
    <row r="40" spans="2:133" ht="11.25" customHeight="1" x14ac:dyDescent="0.15">
      <c r="AQ40" s="698" t="s">
        <v>349</v>
      </c>
      <c r="AR40" s="699"/>
      <c r="AS40" s="699"/>
      <c r="AT40" s="699"/>
      <c r="AU40" s="699"/>
      <c r="AV40" s="699"/>
      <c r="AW40" s="699"/>
      <c r="AX40" s="699"/>
      <c r="AY40" s="700"/>
      <c r="AZ40" s="661">
        <v>187304</v>
      </c>
      <c r="BA40" s="664"/>
      <c r="BB40" s="664"/>
      <c r="BC40" s="664"/>
      <c r="BD40" s="662"/>
      <c r="BE40" s="662"/>
      <c r="BF40" s="701"/>
      <c r="BG40" s="706"/>
      <c r="BH40" s="707"/>
      <c r="BI40" s="707"/>
      <c r="BJ40" s="707"/>
      <c r="BK40" s="707"/>
      <c r="BL40" s="232"/>
      <c r="BM40" s="702" t="s">
        <v>350</v>
      </c>
      <c r="BN40" s="702"/>
      <c r="BO40" s="702"/>
      <c r="BP40" s="702"/>
      <c r="BQ40" s="702"/>
      <c r="BR40" s="702"/>
      <c r="BS40" s="702"/>
      <c r="BT40" s="702"/>
      <c r="BU40" s="703"/>
      <c r="BV40" s="661" t="s">
        <v>129</v>
      </c>
      <c r="BW40" s="664"/>
      <c r="BX40" s="664"/>
      <c r="BY40" s="664"/>
      <c r="BZ40" s="664"/>
      <c r="CA40" s="664"/>
      <c r="CB40" s="704"/>
      <c r="CD40" s="705" t="s">
        <v>351</v>
      </c>
      <c r="CE40" s="702"/>
      <c r="CF40" s="702"/>
      <c r="CG40" s="702"/>
      <c r="CH40" s="702"/>
      <c r="CI40" s="702"/>
      <c r="CJ40" s="702"/>
      <c r="CK40" s="702"/>
      <c r="CL40" s="702"/>
      <c r="CM40" s="702"/>
      <c r="CN40" s="702"/>
      <c r="CO40" s="702"/>
      <c r="CP40" s="702"/>
      <c r="CQ40" s="703"/>
      <c r="CR40" s="661" t="s">
        <v>129</v>
      </c>
      <c r="CS40" s="664"/>
      <c r="CT40" s="664"/>
      <c r="CU40" s="664"/>
      <c r="CV40" s="664"/>
      <c r="CW40" s="664"/>
      <c r="CX40" s="664"/>
      <c r="CY40" s="665"/>
      <c r="CZ40" s="666" t="s">
        <v>129</v>
      </c>
      <c r="DA40" s="695"/>
      <c r="DB40" s="695"/>
      <c r="DC40" s="696"/>
      <c r="DD40" s="669" t="s">
        <v>342</v>
      </c>
      <c r="DE40" s="664"/>
      <c r="DF40" s="664"/>
      <c r="DG40" s="664"/>
      <c r="DH40" s="664"/>
      <c r="DI40" s="664"/>
      <c r="DJ40" s="664"/>
      <c r="DK40" s="665"/>
      <c r="DL40" s="669" t="s">
        <v>342</v>
      </c>
      <c r="DM40" s="664"/>
      <c r="DN40" s="664"/>
      <c r="DO40" s="664"/>
      <c r="DP40" s="664"/>
      <c r="DQ40" s="664"/>
      <c r="DR40" s="664"/>
      <c r="DS40" s="664"/>
      <c r="DT40" s="664"/>
      <c r="DU40" s="664"/>
      <c r="DV40" s="665"/>
      <c r="DW40" s="666" t="s">
        <v>342</v>
      </c>
      <c r="DX40" s="695"/>
      <c r="DY40" s="695"/>
      <c r="DZ40" s="695"/>
      <c r="EA40" s="695"/>
      <c r="EB40" s="695"/>
      <c r="EC40" s="697"/>
    </row>
    <row r="41" spans="2:133" ht="11.25" customHeight="1" x14ac:dyDescent="0.15">
      <c r="AQ41" s="710" t="s">
        <v>352</v>
      </c>
      <c r="AR41" s="711"/>
      <c r="AS41" s="711"/>
      <c r="AT41" s="711"/>
      <c r="AU41" s="711"/>
      <c r="AV41" s="711"/>
      <c r="AW41" s="711"/>
      <c r="AX41" s="711"/>
      <c r="AY41" s="712"/>
      <c r="AZ41" s="676">
        <v>549280</v>
      </c>
      <c r="BA41" s="713"/>
      <c r="BB41" s="713"/>
      <c r="BC41" s="713"/>
      <c r="BD41" s="677"/>
      <c r="BE41" s="677"/>
      <c r="BF41" s="714"/>
      <c r="BG41" s="708"/>
      <c r="BH41" s="709"/>
      <c r="BI41" s="709"/>
      <c r="BJ41" s="709"/>
      <c r="BK41" s="709"/>
      <c r="BL41" s="233"/>
      <c r="BM41" s="715" t="s">
        <v>353</v>
      </c>
      <c r="BN41" s="715"/>
      <c r="BO41" s="715"/>
      <c r="BP41" s="715"/>
      <c r="BQ41" s="715"/>
      <c r="BR41" s="715"/>
      <c r="BS41" s="715"/>
      <c r="BT41" s="715"/>
      <c r="BU41" s="716"/>
      <c r="BV41" s="676">
        <v>340</v>
      </c>
      <c r="BW41" s="713"/>
      <c r="BX41" s="713"/>
      <c r="BY41" s="713"/>
      <c r="BZ41" s="713"/>
      <c r="CA41" s="713"/>
      <c r="CB41" s="717"/>
      <c r="CD41" s="705" t="s">
        <v>354</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342</v>
      </c>
      <c r="DA41" s="695"/>
      <c r="DB41" s="695"/>
      <c r="DC41" s="696"/>
      <c r="DD41" s="669" t="s">
        <v>129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6" t="s">
        <v>355</v>
      </c>
      <c r="C42" s="226"/>
      <c r="D42" s="226"/>
      <c r="E42" s="226"/>
      <c r="F42" s="226"/>
      <c r="G42" s="226"/>
      <c r="H42" s="226"/>
      <c r="I42" s="226"/>
      <c r="J42" s="226"/>
      <c r="K42" s="226"/>
      <c r="L42" s="226"/>
      <c r="M42" s="226"/>
      <c r="N42" s="226"/>
      <c r="O42" s="226"/>
      <c r="P42" s="226"/>
      <c r="Q42" s="226"/>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BV42" s="235"/>
      <c r="BW42" s="235"/>
      <c r="BX42" s="235"/>
      <c r="BY42" s="235"/>
      <c r="BZ42" s="235"/>
      <c r="CA42" s="235"/>
      <c r="CB42" s="235"/>
      <c r="CD42" s="658" t="s">
        <v>356</v>
      </c>
      <c r="CE42" s="659"/>
      <c r="CF42" s="659"/>
      <c r="CG42" s="659"/>
      <c r="CH42" s="659"/>
      <c r="CI42" s="659"/>
      <c r="CJ42" s="659"/>
      <c r="CK42" s="659"/>
      <c r="CL42" s="659"/>
      <c r="CM42" s="659"/>
      <c r="CN42" s="659"/>
      <c r="CO42" s="659"/>
      <c r="CP42" s="659"/>
      <c r="CQ42" s="660"/>
      <c r="CR42" s="661">
        <v>1588479</v>
      </c>
      <c r="CS42" s="664"/>
      <c r="CT42" s="664"/>
      <c r="CU42" s="664"/>
      <c r="CV42" s="664"/>
      <c r="CW42" s="664"/>
      <c r="CX42" s="664"/>
      <c r="CY42" s="665"/>
      <c r="CZ42" s="666">
        <v>17.3</v>
      </c>
      <c r="DA42" s="667"/>
      <c r="DB42" s="667"/>
      <c r="DC42" s="668"/>
      <c r="DD42" s="669">
        <v>216834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6" t="s">
        <v>357</v>
      </c>
      <c r="C43" s="226"/>
      <c r="D43" s="226"/>
      <c r="E43" s="226"/>
      <c r="F43" s="226"/>
      <c r="G43" s="226"/>
      <c r="H43" s="226"/>
      <c r="I43" s="226"/>
      <c r="J43" s="226"/>
      <c r="K43" s="226"/>
      <c r="L43" s="226"/>
      <c r="M43" s="226"/>
      <c r="N43" s="226"/>
      <c r="O43" s="226"/>
      <c r="P43" s="226"/>
      <c r="Q43" s="226"/>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CD43" s="658" t="s">
        <v>358</v>
      </c>
      <c r="CE43" s="659"/>
      <c r="CF43" s="659"/>
      <c r="CG43" s="659"/>
      <c r="CH43" s="659"/>
      <c r="CI43" s="659"/>
      <c r="CJ43" s="659"/>
      <c r="CK43" s="659"/>
      <c r="CL43" s="659"/>
      <c r="CM43" s="659"/>
      <c r="CN43" s="659"/>
      <c r="CO43" s="659"/>
      <c r="CP43" s="659"/>
      <c r="CQ43" s="660"/>
      <c r="CR43" s="661" t="s">
        <v>342</v>
      </c>
      <c r="CS43" s="662"/>
      <c r="CT43" s="662"/>
      <c r="CU43" s="662"/>
      <c r="CV43" s="662"/>
      <c r="CW43" s="662"/>
      <c r="CX43" s="662"/>
      <c r="CY43" s="663"/>
      <c r="CZ43" s="666" t="s">
        <v>129</v>
      </c>
      <c r="DA43" s="695"/>
      <c r="DB43" s="695"/>
      <c r="DC43" s="696"/>
      <c r="DD43" s="669" t="s">
        <v>342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37" t="s">
        <v>359</v>
      </c>
      <c r="CD44" s="689" t="s">
        <v>309</v>
      </c>
      <c r="CE44" s="690"/>
      <c r="CF44" s="658" t="s">
        <v>360</v>
      </c>
      <c r="CG44" s="659"/>
      <c r="CH44" s="659"/>
      <c r="CI44" s="659"/>
      <c r="CJ44" s="659"/>
      <c r="CK44" s="659"/>
      <c r="CL44" s="659"/>
      <c r="CM44" s="659"/>
      <c r="CN44" s="659"/>
      <c r="CO44" s="659"/>
      <c r="CP44" s="659"/>
      <c r="CQ44" s="660"/>
      <c r="CR44" s="661">
        <v>1588479</v>
      </c>
      <c r="CS44" s="664"/>
      <c r="CT44" s="664"/>
      <c r="CU44" s="664"/>
      <c r="CV44" s="664"/>
      <c r="CW44" s="664"/>
      <c r="CX44" s="664"/>
      <c r="CY44" s="665"/>
      <c r="CZ44" s="666">
        <v>17.3</v>
      </c>
      <c r="DA44" s="667"/>
      <c r="DB44" s="667"/>
      <c r="DC44" s="668"/>
      <c r="DD44" s="669">
        <v>216834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361</v>
      </c>
      <c r="CG45" s="659"/>
      <c r="CH45" s="659"/>
      <c r="CI45" s="659"/>
      <c r="CJ45" s="659"/>
      <c r="CK45" s="659"/>
      <c r="CL45" s="659"/>
      <c r="CM45" s="659"/>
      <c r="CN45" s="659"/>
      <c r="CO45" s="659"/>
      <c r="CP45" s="659"/>
      <c r="CQ45" s="660"/>
      <c r="CR45" s="661">
        <v>189833</v>
      </c>
      <c r="CS45" s="662"/>
      <c r="CT45" s="662"/>
      <c r="CU45" s="662"/>
      <c r="CV45" s="662"/>
      <c r="CW45" s="662"/>
      <c r="CX45" s="662"/>
      <c r="CY45" s="663"/>
      <c r="CZ45" s="666">
        <v>2.1</v>
      </c>
      <c r="DA45" s="695"/>
      <c r="DB45" s="695"/>
      <c r="DC45" s="696"/>
      <c r="DD45" s="669">
        <v>20252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362</v>
      </c>
      <c r="CG46" s="659"/>
      <c r="CH46" s="659"/>
      <c r="CI46" s="659"/>
      <c r="CJ46" s="659"/>
      <c r="CK46" s="659"/>
      <c r="CL46" s="659"/>
      <c r="CM46" s="659"/>
      <c r="CN46" s="659"/>
      <c r="CO46" s="659"/>
      <c r="CP46" s="659"/>
      <c r="CQ46" s="660"/>
      <c r="CR46" s="661">
        <v>1398646</v>
      </c>
      <c r="CS46" s="664"/>
      <c r="CT46" s="664"/>
      <c r="CU46" s="664"/>
      <c r="CV46" s="664"/>
      <c r="CW46" s="664"/>
      <c r="CX46" s="664"/>
      <c r="CY46" s="665"/>
      <c r="CZ46" s="666">
        <v>15.2</v>
      </c>
      <c r="DA46" s="667"/>
      <c r="DB46" s="667"/>
      <c r="DC46" s="668"/>
      <c r="DD46" s="669">
        <v>196582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363</v>
      </c>
      <c r="CG47" s="659"/>
      <c r="CH47" s="659"/>
      <c r="CI47" s="659"/>
      <c r="CJ47" s="659"/>
      <c r="CK47" s="659"/>
      <c r="CL47" s="659"/>
      <c r="CM47" s="659"/>
      <c r="CN47" s="659"/>
      <c r="CO47" s="659"/>
      <c r="CP47" s="659"/>
      <c r="CQ47" s="660"/>
      <c r="CR47" s="661" t="s">
        <v>342</v>
      </c>
      <c r="CS47" s="662"/>
      <c r="CT47" s="662"/>
      <c r="CU47" s="662"/>
      <c r="CV47" s="662"/>
      <c r="CW47" s="662"/>
      <c r="CX47" s="662"/>
      <c r="CY47" s="663"/>
      <c r="CZ47" s="666" t="s">
        <v>342</v>
      </c>
      <c r="DA47" s="695"/>
      <c r="DB47" s="695"/>
      <c r="DC47" s="696"/>
      <c r="DD47" s="669" t="s">
        <v>129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364</v>
      </c>
      <c r="CG48" s="659"/>
      <c r="CH48" s="659"/>
      <c r="CI48" s="659"/>
      <c r="CJ48" s="659"/>
      <c r="CK48" s="659"/>
      <c r="CL48" s="659"/>
      <c r="CM48" s="659"/>
      <c r="CN48" s="659"/>
      <c r="CO48" s="659"/>
      <c r="CP48" s="659"/>
      <c r="CQ48" s="660"/>
      <c r="CR48" s="661" t="s">
        <v>129</v>
      </c>
      <c r="CS48" s="664"/>
      <c r="CT48" s="664"/>
      <c r="CU48" s="664"/>
      <c r="CV48" s="664"/>
      <c r="CW48" s="664"/>
      <c r="CX48" s="664"/>
      <c r="CY48" s="665"/>
      <c r="CZ48" s="666" t="s">
        <v>342</v>
      </c>
      <c r="DA48" s="667"/>
      <c r="DB48" s="667"/>
      <c r="DC48" s="668"/>
      <c r="DD48" s="669" t="s">
        <v>129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365</v>
      </c>
      <c r="CE49" s="674"/>
      <c r="CF49" s="674"/>
      <c r="CG49" s="674"/>
      <c r="CH49" s="674"/>
      <c r="CI49" s="674"/>
      <c r="CJ49" s="674"/>
      <c r="CK49" s="674"/>
      <c r="CL49" s="674"/>
      <c r="CM49" s="674"/>
      <c r="CN49" s="674"/>
      <c r="CO49" s="674"/>
      <c r="CP49" s="674"/>
      <c r="CQ49" s="675"/>
      <c r="CR49" s="676">
        <v>9200737</v>
      </c>
      <c r="CS49" s="677"/>
      <c r="CT49" s="677"/>
      <c r="CU49" s="677"/>
      <c r="CV49" s="677"/>
      <c r="CW49" s="677"/>
      <c r="CX49" s="677"/>
      <c r="CY49" s="678"/>
      <c r="CZ49" s="679">
        <v>100</v>
      </c>
      <c r="DA49" s="680"/>
      <c r="DB49" s="680"/>
      <c r="DC49" s="681"/>
      <c r="DD49" s="682">
        <v>5896193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JvAwNakAG250oiDwODH/XN/L8udojyjzsWpAyx0D5bmP93aJ8PchOcpUM+M5431fuELG4pZFp87C7VAL2cp/8w==" saltValue="rV4OQCEaBCeZAJyzmipPr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6" customWidth="1"/>
    <col min="131" max="131" width="1.625" style="286" customWidth="1"/>
    <col min="132" max="16384" width="9" style="286" hidden="1"/>
  </cols>
  <sheetData>
    <row r="1" spans="1:131" s="244" customFormat="1" ht="11.25" customHeight="1" thickBot="1" x14ac:dyDescent="0.2">
      <c r="A1" s="239"/>
      <c r="B1" s="239"/>
      <c r="C1" s="239"/>
      <c r="D1" s="239"/>
      <c r="E1" s="239"/>
      <c r="F1" s="239"/>
      <c r="G1" s="239"/>
      <c r="H1" s="239"/>
      <c r="I1" s="239"/>
      <c r="J1" s="239"/>
      <c r="K1" s="239"/>
      <c r="L1" s="239"/>
      <c r="M1" s="239"/>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1"/>
      <c r="DQ1" s="242"/>
      <c r="DR1" s="242"/>
      <c r="DS1" s="242"/>
      <c r="DT1" s="242"/>
      <c r="DU1" s="242"/>
      <c r="DV1" s="242"/>
      <c r="DW1" s="242"/>
      <c r="DX1" s="242"/>
      <c r="DY1" s="242"/>
      <c r="DZ1" s="242"/>
      <c r="EA1" s="243"/>
    </row>
    <row r="2" spans="1:131" s="248" customFormat="1" ht="26.25" customHeight="1" thickBot="1" x14ac:dyDescent="0.2">
      <c r="A2" s="245" t="s">
        <v>366</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246"/>
      <c r="BX2" s="246"/>
      <c r="BY2" s="246"/>
      <c r="BZ2" s="246"/>
      <c r="CA2" s="246"/>
      <c r="CB2" s="246"/>
      <c r="CC2" s="246"/>
      <c r="CD2" s="246"/>
      <c r="CE2" s="246"/>
      <c r="CF2" s="246"/>
      <c r="CG2" s="246"/>
      <c r="CH2" s="246"/>
      <c r="CI2" s="246"/>
      <c r="CJ2" s="246"/>
      <c r="CK2" s="246"/>
      <c r="CL2" s="246"/>
      <c r="CM2" s="246"/>
      <c r="CN2" s="246"/>
      <c r="CO2" s="246"/>
      <c r="CP2" s="246"/>
      <c r="CQ2" s="246"/>
      <c r="CR2" s="246"/>
      <c r="CS2" s="246"/>
      <c r="CT2" s="246"/>
      <c r="CU2" s="246"/>
      <c r="CV2" s="246"/>
      <c r="CW2" s="246"/>
      <c r="CX2" s="246"/>
      <c r="CY2" s="246"/>
      <c r="CZ2" s="246"/>
      <c r="DA2" s="246"/>
      <c r="DB2" s="246"/>
      <c r="DC2" s="246"/>
      <c r="DD2" s="246"/>
      <c r="DE2" s="246"/>
      <c r="DF2" s="246"/>
      <c r="DG2" s="246"/>
      <c r="DH2" s="246"/>
      <c r="DI2" s="246"/>
      <c r="DJ2" s="1199" t="s">
        <v>367</v>
      </c>
      <c r="DK2" s="1200"/>
      <c r="DL2" s="1200"/>
      <c r="DM2" s="1200"/>
      <c r="DN2" s="1200"/>
      <c r="DO2" s="1201"/>
      <c r="DP2" s="246"/>
      <c r="DQ2" s="1199" t="s">
        <v>368</v>
      </c>
      <c r="DR2" s="1200"/>
      <c r="DS2" s="1200"/>
      <c r="DT2" s="1200"/>
      <c r="DU2" s="1200"/>
      <c r="DV2" s="1200"/>
      <c r="DW2" s="1200"/>
      <c r="DX2" s="1200"/>
      <c r="DY2" s="1200"/>
      <c r="DZ2" s="1201"/>
      <c r="EA2" s="247"/>
    </row>
    <row r="3" spans="1:131" s="244" customFormat="1" ht="11.25" customHeight="1" x14ac:dyDescent="0.15">
      <c r="A3" s="240"/>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3"/>
    </row>
    <row r="4" spans="1:131" s="252" customFormat="1" ht="26.25" customHeight="1" thickBot="1" x14ac:dyDescent="0.2">
      <c r="A4" s="1152" t="s">
        <v>369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49"/>
      <c r="BA4" s="249"/>
      <c r="BB4" s="249"/>
      <c r="BC4" s="249"/>
      <c r="BD4" s="249"/>
      <c r="BE4" s="250"/>
      <c r="BF4" s="250"/>
      <c r="BG4" s="250"/>
      <c r="BH4" s="250"/>
      <c r="BI4" s="250"/>
      <c r="BJ4" s="250"/>
      <c r="BK4" s="250"/>
      <c r="BL4" s="250"/>
      <c r="BM4" s="250"/>
      <c r="BN4" s="250"/>
      <c r="BO4" s="250"/>
      <c r="BP4" s="250"/>
      <c r="BQ4" s="249" t="s">
        <v>370</v>
      </c>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51"/>
    </row>
    <row r="5" spans="1:131" s="252" customFormat="1" ht="26.25" customHeight="1" x14ac:dyDescent="0.15">
      <c r="A5" s="1084" t="s">
        <v>371</v>
      </c>
      <c r="B5" s="1085"/>
      <c r="C5" s="1085"/>
      <c r="D5" s="1085"/>
      <c r="E5" s="1085"/>
      <c r="F5" s="1085"/>
      <c r="G5" s="1085"/>
      <c r="H5" s="1085"/>
      <c r="I5" s="1085"/>
      <c r="J5" s="1085"/>
      <c r="K5" s="1085"/>
      <c r="L5" s="1085"/>
      <c r="M5" s="1085"/>
      <c r="N5" s="1085"/>
      <c r="O5" s="1085"/>
      <c r="P5" s="1086"/>
      <c r="Q5" s="1090" t="s">
        <v>372</v>
      </c>
      <c r="R5" s="1091"/>
      <c r="S5" s="1091"/>
      <c r="T5" s="1091"/>
      <c r="U5" s="1092"/>
      <c r="V5" s="1090" t="s">
        <v>373</v>
      </c>
      <c r="W5" s="1091"/>
      <c r="X5" s="1091"/>
      <c r="Y5" s="1091"/>
      <c r="Z5" s="1092"/>
      <c r="AA5" s="1090" t="s">
        <v>374</v>
      </c>
      <c r="AB5" s="1091"/>
      <c r="AC5" s="1091"/>
      <c r="AD5" s="1091"/>
      <c r="AE5" s="1091"/>
      <c r="AF5" s="1202" t="s">
        <v>375</v>
      </c>
      <c r="AG5" s="1091"/>
      <c r="AH5" s="1091"/>
      <c r="AI5" s="1091"/>
      <c r="AJ5" s="1106"/>
      <c r="AK5" s="1091" t="s">
        <v>376</v>
      </c>
      <c r="AL5" s="1091"/>
      <c r="AM5" s="1091"/>
      <c r="AN5" s="1091"/>
      <c r="AO5" s="1092"/>
      <c r="AP5" s="1090" t="s">
        <v>377</v>
      </c>
      <c r="AQ5" s="1091"/>
      <c r="AR5" s="1091"/>
      <c r="AS5" s="1091"/>
      <c r="AT5" s="1092"/>
      <c r="AU5" s="1090" t="s">
        <v>378</v>
      </c>
      <c r="AV5" s="1091"/>
      <c r="AW5" s="1091"/>
      <c r="AX5" s="1091"/>
      <c r="AY5" s="1106"/>
      <c r="AZ5" s="253"/>
      <c r="BA5" s="253"/>
      <c r="BB5" s="253"/>
      <c r="BC5" s="253"/>
      <c r="BD5" s="253"/>
      <c r="BE5" s="254"/>
      <c r="BF5" s="254"/>
      <c r="BG5" s="254"/>
      <c r="BH5" s="254"/>
      <c r="BI5" s="254"/>
      <c r="BJ5" s="254"/>
      <c r="BK5" s="254"/>
      <c r="BL5" s="254"/>
      <c r="BM5" s="254"/>
      <c r="BN5" s="254"/>
      <c r="BO5" s="254"/>
      <c r="BP5" s="254"/>
      <c r="BQ5" s="1084" t="s">
        <v>379</v>
      </c>
      <c r="BR5" s="1085"/>
      <c r="BS5" s="1085"/>
      <c r="BT5" s="1085"/>
      <c r="BU5" s="1085"/>
      <c r="BV5" s="1085"/>
      <c r="BW5" s="1085"/>
      <c r="BX5" s="1085"/>
      <c r="BY5" s="1085"/>
      <c r="BZ5" s="1085"/>
      <c r="CA5" s="1085"/>
      <c r="CB5" s="1085"/>
      <c r="CC5" s="1085"/>
      <c r="CD5" s="1085"/>
      <c r="CE5" s="1085"/>
      <c r="CF5" s="1085"/>
      <c r="CG5" s="1086"/>
      <c r="CH5" s="1090" t="s">
        <v>380</v>
      </c>
      <c r="CI5" s="1091"/>
      <c r="CJ5" s="1091"/>
      <c r="CK5" s="1091"/>
      <c r="CL5" s="1092"/>
      <c r="CM5" s="1090" t="s">
        <v>381</v>
      </c>
      <c r="CN5" s="1091"/>
      <c r="CO5" s="1091"/>
      <c r="CP5" s="1091"/>
      <c r="CQ5" s="1092"/>
      <c r="CR5" s="1090" t="s">
        <v>382</v>
      </c>
      <c r="CS5" s="1091"/>
      <c r="CT5" s="1091"/>
      <c r="CU5" s="1091"/>
      <c r="CV5" s="1092"/>
      <c r="CW5" s="1090" t="s">
        <v>383</v>
      </c>
      <c r="CX5" s="1091"/>
      <c r="CY5" s="1091"/>
      <c r="CZ5" s="1091"/>
      <c r="DA5" s="1092"/>
      <c r="DB5" s="1090" t="s">
        <v>384</v>
      </c>
      <c r="DC5" s="1091"/>
      <c r="DD5" s="1091"/>
      <c r="DE5" s="1091"/>
      <c r="DF5" s="1092"/>
      <c r="DG5" s="1187" t="s">
        <v>385</v>
      </c>
      <c r="DH5" s="1188"/>
      <c r="DI5" s="1188"/>
      <c r="DJ5" s="1188"/>
      <c r="DK5" s="1189"/>
      <c r="DL5" s="1187" t="s">
        <v>386</v>
      </c>
      <c r="DM5" s="1188"/>
      <c r="DN5" s="1188"/>
      <c r="DO5" s="1188"/>
      <c r="DP5" s="1189"/>
      <c r="DQ5" s="1090" t="s">
        <v>387</v>
      </c>
      <c r="DR5" s="1091"/>
      <c r="DS5" s="1091"/>
      <c r="DT5" s="1091"/>
      <c r="DU5" s="1092"/>
      <c r="DV5" s="1090" t="s">
        <v>378</v>
      </c>
      <c r="DW5" s="1091"/>
      <c r="DX5" s="1091"/>
      <c r="DY5" s="1091"/>
      <c r="DZ5" s="1106"/>
      <c r="EA5" s="251"/>
    </row>
    <row r="6" spans="1:131" s="252"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49"/>
      <c r="BA6" s="249"/>
      <c r="BB6" s="249"/>
      <c r="BC6" s="249"/>
      <c r="BD6" s="249"/>
      <c r="BE6" s="250"/>
      <c r="BF6" s="250"/>
      <c r="BG6" s="250"/>
      <c r="BH6" s="250"/>
      <c r="BI6" s="250"/>
      <c r="BJ6" s="250"/>
      <c r="BK6" s="250"/>
      <c r="BL6" s="250"/>
      <c r="BM6" s="250"/>
      <c r="BN6" s="250"/>
      <c r="BO6" s="250"/>
      <c r="BP6" s="250"/>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1"/>
    </row>
    <row r="7" spans="1:131" s="252" customFormat="1" ht="26.25" customHeight="1" thickTop="1" x14ac:dyDescent="0.15">
      <c r="A7" s="255">
        <v>1</v>
      </c>
      <c r="B7" s="1139" t="s">
        <v>388</v>
      </c>
      <c r="C7" s="1140"/>
      <c r="D7" s="1140"/>
      <c r="E7" s="1140"/>
      <c r="F7" s="1140"/>
      <c r="G7" s="1140"/>
      <c r="H7" s="1140"/>
      <c r="I7" s="1140"/>
      <c r="J7" s="1140"/>
      <c r="K7" s="1140"/>
      <c r="L7" s="1140"/>
      <c r="M7" s="1140"/>
      <c r="N7" s="1140"/>
      <c r="O7" s="1140"/>
      <c r="P7" s="1141"/>
      <c r="Q7" s="1193">
        <v>9599</v>
      </c>
      <c r="R7" s="1194"/>
      <c r="S7" s="1194"/>
      <c r="T7" s="1194"/>
      <c r="U7" s="1194"/>
      <c r="V7" s="1194">
        <v>9200</v>
      </c>
      <c r="W7" s="1194"/>
      <c r="X7" s="1194"/>
      <c r="Y7" s="1194"/>
      <c r="Z7" s="1194"/>
      <c r="AA7" s="1194">
        <v>399</v>
      </c>
      <c r="AB7" s="1194"/>
      <c r="AC7" s="1194"/>
      <c r="AD7" s="1194"/>
      <c r="AE7" s="1195"/>
      <c r="AF7" s="1196">
        <v>289</v>
      </c>
      <c r="AG7" s="1197"/>
      <c r="AH7" s="1197"/>
      <c r="AI7" s="1197"/>
      <c r="AJ7" s="1198"/>
      <c r="AK7" s="1180">
        <v>133</v>
      </c>
      <c r="AL7" s="1181"/>
      <c r="AM7" s="1181"/>
      <c r="AN7" s="1181"/>
      <c r="AO7" s="1181"/>
      <c r="AP7" s="1181">
        <v>7372</v>
      </c>
      <c r="AQ7" s="1181"/>
      <c r="AR7" s="1181"/>
      <c r="AS7" s="1181"/>
      <c r="AT7" s="1181"/>
      <c r="AU7" s="1182"/>
      <c r="AV7" s="1182"/>
      <c r="AW7" s="1182"/>
      <c r="AX7" s="1182"/>
      <c r="AY7" s="1183"/>
      <c r="AZ7" s="249"/>
      <c r="BA7" s="249"/>
      <c r="BB7" s="249"/>
      <c r="BC7" s="249"/>
      <c r="BD7" s="249"/>
      <c r="BE7" s="250"/>
      <c r="BF7" s="250"/>
      <c r="BG7" s="250"/>
      <c r="BH7" s="250"/>
      <c r="BI7" s="250"/>
      <c r="BJ7" s="250"/>
      <c r="BK7" s="250"/>
      <c r="BL7" s="250"/>
      <c r="BM7" s="250"/>
      <c r="BN7" s="250"/>
      <c r="BO7" s="250"/>
      <c r="BP7" s="250"/>
      <c r="BQ7" s="256">
        <v>1</v>
      </c>
      <c r="BR7" s="257"/>
      <c r="BS7" s="1184" t="s">
        <v>578</v>
      </c>
      <c r="BT7" s="1185"/>
      <c r="BU7" s="1185"/>
      <c r="BV7" s="1185"/>
      <c r="BW7" s="1185"/>
      <c r="BX7" s="1185"/>
      <c r="BY7" s="1185"/>
      <c r="BZ7" s="1185"/>
      <c r="CA7" s="1185"/>
      <c r="CB7" s="1185"/>
      <c r="CC7" s="1185"/>
      <c r="CD7" s="1185"/>
      <c r="CE7" s="1185"/>
      <c r="CF7" s="1185"/>
      <c r="CG7" s="1186"/>
      <c r="CH7" s="1177">
        <v>93</v>
      </c>
      <c r="CI7" s="1178"/>
      <c r="CJ7" s="1178"/>
      <c r="CK7" s="1178"/>
      <c r="CL7" s="1179"/>
      <c r="CM7" s="1177">
        <v>3341</v>
      </c>
      <c r="CN7" s="1178"/>
      <c r="CO7" s="1178"/>
      <c r="CP7" s="1178"/>
      <c r="CQ7" s="1179"/>
      <c r="CR7" s="1177">
        <v>10</v>
      </c>
      <c r="CS7" s="1178"/>
      <c r="CT7" s="1178"/>
      <c r="CU7" s="1178"/>
      <c r="CV7" s="1179"/>
      <c r="CW7" s="1177"/>
      <c r="CX7" s="1178"/>
      <c r="CY7" s="1178"/>
      <c r="CZ7" s="1178"/>
      <c r="DA7" s="1179"/>
      <c r="DB7" s="1177">
        <v>1532</v>
      </c>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1"/>
    </row>
    <row r="8" spans="1:131" s="252" customFormat="1" ht="26.25" customHeight="1" x14ac:dyDescent="0.15">
      <c r="A8" s="258">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49"/>
      <c r="BA8" s="249"/>
      <c r="BB8" s="249"/>
      <c r="BC8" s="249"/>
      <c r="BD8" s="249"/>
      <c r="BE8" s="250"/>
      <c r="BF8" s="250"/>
      <c r="BG8" s="250"/>
      <c r="BH8" s="250"/>
      <c r="BI8" s="250"/>
      <c r="BJ8" s="250"/>
      <c r="BK8" s="250"/>
      <c r="BL8" s="250"/>
      <c r="BM8" s="250"/>
      <c r="BN8" s="250"/>
      <c r="BO8" s="250"/>
      <c r="BP8" s="250"/>
      <c r="BQ8" s="259">
        <v>2</v>
      </c>
      <c r="BR8" s="260"/>
      <c r="BS8" s="1103" t="s">
        <v>579</v>
      </c>
      <c r="BT8" s="1104"/>
      <c r="BU8" s="1104"/>
      <c r="BV8" s="1104"/>
      <c r="BW8" s="1104"/>
      <c r="BX8" s="1104"/>
      <c r="BY8" s="1104"/>
      <c r="BZ8" s="1104"/>
      <c r="CA8" s="1104"/>
      <c r="CB8" s="1104"/>
      <c r="CC8" s="1104"/>
      <c r="CD8" s="1104"/>
      <c r="CE8" s="1104"/>
      <c r="CF8" s="1104"/>
      <c r="CG8" s="1105"/>
      <c r="CH8" s="1078">
        <v>-18</v>
      </c>
      <c r="CI8" s="1079"/>
      <c r="CJ8" s="1079"/>
      <c r="CK8" s="1079"/>
      <c r="CL8" s="1080"/>
      <c r="CM8" s="1078">
        <v>651</v>
      </c>
      <c r="CN8" s="1079"/>
      <c r="CO8" s="1079"/>
      <c r="CP8" s="1079"/>
      <c r="CQ8" s="1080"/>
      <c r="CR8" s="1078">
        <v>5</v>
      </c>
      <c r="CS8" s="1079"/>
      <c r="CT8" s="1079"/>
      <c r="CU8" s="1079"/>
      <c r="CV8" s="1080"/>
      <c r="CW8" s="1078"/>
      <c r="CX8" s="1079"/>
      <c r="CY8" s="1079"/>
      <c r="CZ8" s="1079"/>
      <c r="DA8" s="1080"/>
      <c r="DB8" s="1078">
        <v>527</v>
      </c>
      <c r="DC8" s="1079"/>
      <c r="DD8" s="1079"/>
      <c r="DE8" s="1079"/>
      <c r="DF8" s="1080"/>
      <c r="DG8" s="1078"/>
      <c r="DH8" s="1079"/>
      <c r="DI8" s="1079"/>
      <c r="DJ8" s="1079"/>
      <c r="DK8" s="1080"/>
      <c r="DL8" s="1078"/>
      <c r="DM8" s="1079"/>
      <c r="DN8" s="1079"/>
      <c r="DO8" s="1079"/>
      <c r="DP8" s="1080"/>
      <c r="DQ8" s="1078">
        <v>509</v>
      </c>
      <c r="DR8" s="1079"/>
      <c r="DS8" s="1079"/>
      <c r="DT8" s="1079"/>
      <c r="DU8" s="1080"/>
      <c r="DV8" s="1081"/>
      <c r="DW8" s="1082"/>
      <c r="DX8" s="1082"/>
      <c r="DY8" s="1082"/>
      <c r="DZ8" s="1083"/>
      <c r="EA8" s="251"/>
    </row>
    <row r="9" spans="1:131" s="252" customFormat="1" ht="26.25" customHeight="1" x14ac:dyDescent="0.15">
      <c r="A9" s="258">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49"/>
      <c r="BA9" s="249"/>
      <c r="BB9" s="249"/>
      <c r="BC9" s="249"/>
      <c r="BD9" s="249"/>
      <c r="BE9" s="250"/>
      <c r="BF9" s="250"/>
      <c r="BG9" s="250"/>
      <c r="BH9" s="250"/>
      <c r="BI9" s="250"/>
      <c r="BJ9" s="250"/>
      <c r="BK9" s="250"/>
      <c r="BL9" s="250"/>
      <c r="BM9" s="250"/>
      <c r="BN9" s="250"/>
      <c r="BO9" s="250"/>
      <c r="BP9" s="250"/>
      <c r="BQ9" s="259">
        <v>3</v>
      </c>
      <c r="BR9" s="260"/>
      <c r="BS9" s="1103" t="s">
        <v>580</v>
      </c>
      <c r="BT9" s="1104"/>
      <c r="BU9" s="1104"/>
      <c r="BV9" s="1104"/>
      <c r="BW9" s="1104"/>
      <c r="BX9" s="1104"/>
      <c r="BY9" s="1104"/>
      <c r="BZ9" s="1104"/>
      <c r="CA9" s="1104"/>
      <c r="CB9" s="1104"/>
      <c r="CC9" s="1104"/>
      <c r="CD9" s="1104"/>
      <c r="CE9" s="1104"/>
      <c r="CF9" s="1104"/>
      <c r="CG9" s="1105"/>
      <c r="CH9" s="1078">
        <v>6</v>
      </c>
      <c r="CI9" s="1079"/>
      <c r="CJ9" s="1079"/>
      <c r="CK9" s="1079"/>
      <c r="CL9" s="1080"/>
      <c r="CM9" s="1078">
        <v>4160</v>
      </c>
      <c r="CN9" s="1079"/>
      <c r="CO9" s="1079"/>
      <c r="CP9" s="1079"/>
      <c r="CQ9" s="1080"/>
      <c r="CR9" s="1078">
        <v>2160</v>
      </c>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1"/>
    </row>
    <row r="10" spans="1:131" s="252" customFormat="1" ht="26.25" customHeight="1" x14ac:dyDescent="0.15">
      <c r="A10" s="258">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49"/>
      <c r="BA10" s="249"/>
      <c r="BB10" s="249"/>
      <c r="BC10" s="249"/>
      <c r="BD10" s="249"/>
      <c r="BE10" s="250"/>
      <c r="BF10" s="250"/>
      <c r="BG10" s="250"/>
      <c r="BH10" s="250"/>
      <c r="BI10" s="250"/>
      <c r="BJ10" s="250"/>
      <c r="BK10" s="250"/>
      <c r="BL10" s="250"/>
      <c r="BM10" s="250"/>
      <c r="BN10" s="250"/>
      <c r="BO10" s="250"/>
      <c r="BP10" s="250"/>
      <c r="BQ10" s="259">
        <v>4</v>
      </c>
      <c r="BR10" s="260"/>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1"/>
    </row>
    <row r="11" spans="1:131" s="252" customFormat="1" ht="26.25" customHeight="1" x14ac:dyDescent="0.15">
      <c r="A11" s="258">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49"/>
      <c r="BA11" s="249"/>
      <c r="BB11" s="249"/>
      <c r="BC11" s="249"/>
      <c r="BD11" s="249"/>
      <c r="BE11" s="250"/>
      <c r="BF11" s="250"/>
      <c r="BG11" s="250"/>
      <c r="BH11" s="250"/>
      <c r="BI11" s="250"/>
      <c r="BJ11" s="250"/>
      <c r="BK11" s="250"/>
      <c r="BL11" s="250"/>
      <c r="BM11" s="250"/>
      <c r="BN11" s="250"/>
      <c r="BO11" s="250"/>
      <c r="BP11" s="250"/>
      <c r="BQ11" s="259">
        <v>5</v>
      </c>
      <c r="BR11" s="260"/>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1"/>
    </row>
    <row r="12" spans="1:131" s="252" customFormat="1" ht="26.25" customHeight="1" x14ac:dyDescent="0.15">
      <c r="A12" s="258">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49"/>
      <c r="BA12" s="249"/>
      <c r="BB12" s="249"/>
      <c r="BC12" s="249"/>
      <c r="BD12" s="249"/>
      <c r="BE12" s="250"/>
      <c r="BF12" s="250"/>
      <c r="BG12" s="250"/>
      <c r="BH12" s="250"/>
      <c r="BI12" s="250"/>
      <c r="BJ12" s="250"/>
      <c r="BK12" s="250"/>
      <c r="BL12" s="250"/>
      <c r="BM12" s="250"/>
      <c r="BN12" s="250"/>
      <c r="BO12" s="250"/>
      <c r="BP12" s="250"/>
      <c r="BQ12" s="259">
        <v>6</v>
      </c>
      <c r="BR12" s="260"/>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1"/>
    </row>
    <row r="13" spans="1:131" s="252" customFormat="1" ht="26.25" customHeight="1" x14ac:dyDescent="0.15">
      <c r="A13" s="258">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49"/>
      <c r="BA13" s="249"/>
      <c r="BB13" s="249"/>
      <c r="BC13" s="249"/>
      <c r="BD13" s="249"/>
      <c r="BE13" s="250"/>
      <c r="BF13" s="250"/>
      <c r="BG13" s="250"/>
      <c r="BH13" s="250"/>
      <c r="BI13" s="250"/>
      <c r="BJ13" s="250"/>
      <c r="BK13" s="250"/>
      <c r="BL13" s="250"/>
      <c r="BM13" s="250"/>
      <c r="BN13" s="250"/>
      <c r="BO13" s="250"/>
      <c r="BP13" s="250"/>
      <c r="BQ13" s="259">
        <v>7</v>
      </c>
      <c r="BR13" s="260"/>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1"/>
    </row>
    <row r="14" spans="1:131" s="252" customFormat="1" ht="26.25" customHeight="1" x14ac:dyDescent="0.15">
      <c r="A14" s="258">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49"/>
      <c r="BA14" s="249"/>
      <c r="BB14" s="249"/>
      <c r="BC14" s="249"/>
      <c r="BD14" s="249"/>
      <c r="BE14" s="250"/>
      <c r="BF14" s="250"/>
      <c r="BG14" s="250"/>
      <c r="BH14" s="250"/>
      <c r="BI14" s="250"/>
      <c r="BJ14" s="250"/>
      <c r="BK14" s="250"/>
      <c r="BL14" s="250"/>
      <c r="BM14" s="250"/>
      <c r="BN14" s="250"/>
      <c r="BO14" s="250"/>
      <c r="BP14" s="250"/>
      <c r="BQ14" s="259">
        <v>8</v>
      </c>
      <c r="BR14" s="260"/>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1"/>
    </row>
    <row r="15" spans="1:131" s="252" customFormat="1" ht="26.25" customHeight="1" x14ac:dyDescent="0.15">
      <c r="A15" s="258">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49"/>
      <c r="BA15" s="249"/>
      <c r="BB15" s="249"/>
      <c r="BC15" s="249"/>
      <c r="BD15" s="249"/>
      <c r="BE15" s="250"/>
      <c r="BF15" s="250"/>
      <c r="BG15" s="250"/>
      <c r="BH15" s="250"/>
      <c r="BI15" s="250"/>
      <c r="BJ15" s="250"/>
      <c r="BK15" s="250"/>
      <c r="BL15" s="250"/>
      <c r="BM15" s="250"/>
      <c r="BN15" s="250"/>
      <c r="BO15" s="250"/>
      <c r="BP15" s="250"/>
      <c r="BQ15" s="259">
        <v>9</v>
      </c>
      <c r="BR15" s="260"/>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1"/>
    </row>
    <row r="16" spans="1:131" s="252" customFormat="1" ht="26.25" customHeight="1" x14ac:dyDescent="0.15">
      <c r="A16" s="258">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49"/>
      <c r="BA16" s="249"/>
      <c r="BB16" s="249"/>
      <c r="BC16" s="249"/>
      <c r="BD16" s="249"/>
      <c r="BE16" s="250"/>
      <c r="BF16" s="250"/>
      <c r="BG16" s="250"/>
      <c r="BH16" s="250"/>
      <c r="BI16" s="250"/>
      <c r="BJ16" s="250"/>
      <c r="BK16" s="250"/>
      <c r="BL16" s="250"/>
      <c r="BM16" s="250"/>
      <c r="BN16" s="250"/>
      <c r="BO16" s="250"/>
      <c r="BP16" s="250"/>
      <c r="BQ16" s="259">
        <v>10</v>
      </c>
      <c r="BR16" s="260"/>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1"/>
    </row>
    <row r="17" spans="1:131" s="252" customFormat="1" ht="26.25" customHeight="1" x14ac:dyDescent="0.15">
      <c r="A17" s="258">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49"/>
      <c r="BA17" s="249"/>
      <c r="BB17" s="249"/>
      <c r="BC17" s="249"/>
      <c r="BD17" s="249"/>
      <c r="BE17" s="250"/>
      <c r="BF17" s="250"/>
      <c r="BG17" s="250"/>
      <c r="BH17" s="250"/>
      <c r="BI17" s="250"/>
      <c r="BJ17" s="250"/>
      <c r="BK17" s="250"/>
      <c r="BL17" s="250"/>
      <c r="BM17" s="250"/>
      <c r="BN17" s="250"/>
      <c r="BO17" s="250"/>
      <c r="BP17" s="250"/>
      <c r="BQ17" s="259">
        <v>11</v>
      </c>
      <c r="BR17" s="260"/>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1"/>
    </row>
    <row r="18" spans="1:131" s="252" customFormat="1" ht="26.25" customHeight="1" x14ac:dyDescent="0.15">
      <c r="A18" s="258">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49"/>
      <c r="BA18" s="249"/>
      <c r="BB18" s="249"/>
      <c r="BC18" s="249"/>
      <c r="BD18" s="249"/>
      <c r="BE18" s="250"/>
      <c r="BF18" s="250"/>
      <c r="BG18" s="250"/>
      <c r="BH18" s="250"/>
      <c r="BI18" s="250"/>
      <c r="BJ18" s="250"/>
      <c r="BK18" s="250"/>
      <c r="BL18" s="250"/>
      <c r="BM18" s="250"/>
      <c r="BN18" s="250"/>
      <c r="BO18" s="250"/>
      <c r="BP18" s="250"/>
      <c r="BQ18" s="259">
        <v>12</v>
      </c>
      <c r="BR18" s="260"/>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1"/>
    </row>
    <row r="19" spans="1:131" s="252" customFormat="1" ht="26.25" customHeight="1" x14ac:dyDescent="0.15">
      <c r="A19" s="258">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49"/>
      <c r="BA19" s="249"/>
      <c r="BB19" s="249"/>
      <c r="BC19" s="249"/>
      <c r="BD19" s="249"/>
      <c r="BE19" s="250"/>
      <c r="BF19" s="250"/>
      <c r="BG19" s="250"/>
      <c r="BH19" s="250"/>
      <c r="BI19" s="250"/>
      <c r="BJ19" s="250"/>
      <c r="BK19" s="250"/>
      <c r="BL19" s="250"/>
      <c r="BM19" s="250"/>
      <c r="BN19" s="250"/>
      <c r="BO19" s="250"/>
      <c r="BP19" s="250"/>
      <c r="BQ19" s="259">
        <v>13</v>
      </c>
      <c r="BR19" s="260"/>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1"/>
    </row>
    <row r="20" spans="1:131" s="252" customFormat="1" ht="26.25" customHeight="1" x14ac:dyDescent="0.15">
      <c r="A20" s="258">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49"/>
      <c r="BA20" s="249"/>
      <c r="BB20" s="249"/>
      <c r="BC20" s="249"/>
      <c r="BD20" s="249"/>
      <c r="BE20" s="250"/>
      <c r="BF20" s="250"/>
      <c r="BG20" s="250"/>
      <c r="BH20" s="250"/>
      <c r="BI20" s="250"/>
      <c r="BJ20" s="250"/>
      <c r="BK20" s="250"/>
      <c r="BL20" s="250"/>
      <c r="BM20" s="250"/>
      <c r="BN20" s="250"/>
      <c r="BO20" s="250"/>
      <c r="BP20" s="250"/>
      <c r="BQ20" s="259">
        <v>14</v>
      </c>
      <c r="BR20" s="260"/>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1"/>
    </row>
    <row r="21" spans="1:131" s="252" customFormat="1" ht="26.25" customHeight="1" thickBot="1" x14ac:dyDescent="0.2">
      <c r="A21" s="258">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49"/>
      <c r="BA21" s="249"/>
      <c r="BB21" s="249"/>
      <c r="BC21" s="249"/>
      <c r="BD21" s="249"/>
      <c r="BE21" s="250"/>
      <c r="BF21" s="250"/>
      <c r="BG21" s="250"/>
      <c r="BH21" s="250"/>
      <c r="BI21" s="250"/>
      <c r="BJ21" s="250"/>
      <c r="BK21" s="250"/>
      <c r="BL21" s="250"/>
      <c r="BM21" s="250"/>
      <c r="BN21" s="250"/>
      <c r="BO21" s="250"/>
      <c r="BP21" s="250"/>
      <c r="BQ21" s="259">
        <v>15</v>
      </c>
      <c r="BR21" s="260"/>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1"/>
    </row>
    <row r="22" spans="1:131" s="252" customFormat="1" ht="26.25" customHeight="1" x14ac:dyDescent="0.15">
      <c r="A22" s="258">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0"/>
      <c r="BF22" s="250"/>
      <c r="BG22" s="250"/>
      <c r="BH22" s="250"/>
      <c r="BI22" s="250"/>
      <c r="BJ22" s="250"/>
      <c r="BK22" s="250"/>
      <c r="BL22" s="250"/>
      <c r="BM22" s="250"/>
      <c r="BN22" s="250"/>
      <c r="BO22" s="250"/>
      <c r="BP22" s="250"/>
      <c r="BQ22" s="259">
        <v>16</v>
      </c>
      <c r="BR22" s="260"/>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1"/>
    </row>
    <row r="23" spans="1:131" s="252" customFormat="1" ht="26.25" customHeight="1" thickBot="1" x14ac:dyDescent="0.2">
      <c r="A23" s="261" t="s">
        <v>390</v>
      </c>
      <c r="B23" s="1033" t="s">
        <v>391</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289</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129</v>
      </c>
      <c r="BA23" s="1155"/>
      <c r="BB23" s="1155"/>
      <c r="BC23" s="1155"/>
      <c r="BD23" s="1156"/>
      <c r="BE23" s="250"/>
      <c r="BF23" s="250"/>
      <c r="BG23" s="250"/>
      <c r="BH23" s="250"/>
      <c r="BI23" s="250"/>
      <c r="BJ23" s="250"/>
      <c r="BK23" s="250"/>
      <c r="BL23" s="250"/>
      <c r="BM23" s="250"/>
      <c r="BN23" s="250"/>
      <c r="BO23" s="250"/>
      <c r="BP23" s="250"/>
      <c r="BQ23" s="259">
        <v>17</v>
      </c>
      <c r="BR23" s="260"/>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1"/>
    </row>
    <row r="24" spans="1:131" s="252" customFormat="1" ht="26.25" customHeight="1" x14ac:dyDescent="0.15">
      <c r="A24" s="1153" t="s">
        <v>392</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49"/>
      <c r="BA24" s="249"/>
      <c r="BB24" s="249"/>
      <c r="BC24" s="249"/>
      <c r="BD24" s="249"/>
      <c r="BE24" s="250"/>
      <c r="BF24" s="250"/>
      <c r="BG24" s="250"/>
      <c r="BH24" s="250"/>
      <c r="BI24" s="250"/>
      <c r="BJ24" s="250"/>
      <c r="BK24" s="250"/>
      <c r="BL24" s="250"/>
      <c r="BM24" s="250"/>
      <c r="BN24" s="250"/>
      <c r="BO24" s="250"/>
      <c r="BP24" s="250"/>
      <c r="BQ24" s="259">
        <v>18</v>
      </c>
      <c r="BR24" s="260"/>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1"/>
    </row>
    <row r="25" spans="1:131" s="244" customFormat="1" ht="26.25" customHeight="1" thickBot="1" x14ac:dyDescent="0.2">
      <c r="A25" s="1152" t="s">
        <v>393</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49"/>
      <c r="BK25" s="249"/>
      <c r="BL25" s="249"/>
      <c r="BM25" s="249"/>
      <c r="BN25" s="249"/>
      <c r="BO25" s="262"/>
      <c r="BP25" s="262"/>
      <c r="BQ25" s="259">
        <v>19</v>
      </c>
      <c r="BR25" s="260"/>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3"/>
    </row>
    <row r="26" spans="1:131" s="244" customFormat="1" ht="26.25" customHeight="1" x14ac:dyDescent="0.15">
      <c r="A26" s="1084" t="s">
        <v>371</v>
      </c>
      <c r="B26" s="1085"/>
      <c r="C26" s="1085"/>
      <c r="D26" s="1085"/>
      <c r="E26" s="1085"/>
      <c r="F26" s="1085"/>
      <c r="G26" s="1085"/>
      <c r="H26" s="1085"/>
      <c r="I26" s="1085"/>
      <c r="J26" s="1085"/>
      <c r="K26" s="1085"/>
      <c r="L26" s="1085"/>
      <c r="M26" s="1085"/>
      <c r="N26" s="1085"/>
      <c r="O26" s="1085"/>
      <c r="P26" s="1086"/>
      <c r="Q26" s="1090" t="s">
        <v>394</v>
      </c>
      <c r="R26" s="1091"/>
      <c r="S26" s="1091"/>
      <c r="T26" s="1091"/>
      <c r="U26" s="1092"/>
      <c r="V26" s="1090" t="s">
        <v>395</v>
      </c>
      <c r="W26" s="1091"/>
      <c r="X26" s="1091"/>
      <c r="Y26" s="1091"/>
      <c r="Z26" s="1092"/>
      <c r="AA26" s="1090" t="s">
        <v>396</v>
      </c>
      <c r="AB26" s="1091"/>
      <c r="AC26" s="1091"/>
      <c r="AD26" s="1091"/>
      <c r="AE26" s="1091"/>
      <c r="AF26" s="1148" t="s">
        <v>397</v>
      </c>
      <c r="AG26" s="1097"/>
      <c r="AH26" s="1097"/>
      <c r="AI26" s="1097"/>
      <c r="AJ26" s="1149"/>
      <c r="AK26" s="1091" t="s">
        <v>398</v>
      </c>
      <c r="AL26" s="1091"/>
      <c r="AM26" s="1091"/>
      <c r="AN26" s="1091"/>
      <c r="AO26" s="1092"/>
      <c r="AP26" s="1090" t="s">
        <v>399</v>
      </c>
      <c r="AQ26" s="1091"/>
      <c r="AR26" s="1091"/>
      <c r="AS26" s="1091"/>
      <c r="AT26" s="1092"/>
      <c r="AU26" s="1090" t="s">
        <v>400</v>
      </c>
      <c r="AV26" s="1091"/>
      <c r="AW26" s="1091"/>
      <c r="AX26" s="1091"/>
      <c r="AY26" s="1092"/>
      <c r="AZ26" s="1090" t="s">
        <v>401</v>
      </c>
      <c r="BA26" s="1091"/>
      <c r="BB26" s="1091"/>
      <c r="BC26" s="1091"/>
      <c r="BD26" s="1092"/>
      <c r="BE26" s="1090" t="s">
        <v>378</v>
      </c>
      <c r="BF26" s="1091"/>
      <c r="BG26" s="1091"/>
      <c r="BH26" s="1091"/>
      <c r="BI26" s="1106"/>
      <c r="BJ26" s="249"/>
      <c r="BK26" s="249"/>
      <c r="BL26" s="249"/>
      <c r="BM26" s="249"/>
      <c r="BN26" s="249"/>
      <c r="BO26" s="262"/>
      <c r="BP26" s="262"/>
      <c r="BQ26" s="259">
        <v>20</v>
      </c>
      <c r="BR26" s="260"/>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3"/>
    </row>
    <row r="27" spans="1:131" s="244"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49"/>
      <c r="BK27" s="249"/>
      <c r="BL27" s="249"/>
      <c r="BM27" s="249"/>
      <c r="BN27" s="249"/>
      <c r="BO27" s="262"/>
      <c r="BP27" s="262"/>
      <c r="BQ27" s="259">
        <v>21</v>
      </c>
      <c r="BR27" s="260"/>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3"/>
    </row>
    <row r="28" spans="1:131" s="244" customFormat="1" ht="26.25" customHeight="1" thickTop="1" x14ac:dyDescent="0.15">
      <c r="A28" s="263">
        <v>1</v>
      </c>
      <c r="B28" s="1139" t="s">
        <v>402</v>
      </c>
      <c r="C28" s="1140"/>
      <c r="D28" s="1140"/>
      <c r="E28" s="1140"/>
      <c r="F28" s="1140"/>
      <c r="G28" s="1140"/>
      <c r="H28" s="1140"/>
      <c r="I28" s="1140"/>
      <c r="J28" s="1140"/>
      <c r="K28" s="1140"/>
      <c r="L28" s="1140"/>
      <c r="M28" s="1140"/>
      <c r="N28" s="1140"/>
      <c r="O28" s="1140"/>
      <c r="P28" s="1141"/>
      <c r="Q28" s="1142">
        <v>2466</v>
      </c>
      <c r="R28" s="1143"/>
      <c r="S28" s="1143"/>
      <c r="T28" s="1143"/>
      <c r="U28" s="1143"/>
      <c r="V28" s="1143">
        <v>2427</v>
      </c>
      <c r="W28" s="1143"/>
      <c r="X28" s="1143"/>
      <c r="Y28" s="1143"/>
      <c r="Z28" s="1143"/>
      <c r="AA28" s="1143">
        <v>39</v>
      </c>
      <c r="AB28" s="1143"/>
      <c r="AC28" s="1143"/>
      <c r="AD28" s="1143"/>
      <c r="AE28" s="1144"/>
      <c r="AF28" s="1145">
        <v>39</v>
      </c>
      <c r="AG28" s="1143"/>
      <c r="AH28" s="1143"/>
      <c r="AI28" s="1143"/>
      <c r="AJ28" s="1146"/>
      <c r="AK28" s="1147">
        <v>187</v>
      </c>
      <c r="AL28" s="1135"/>
      <c r="AM28" s="1135"/>
      <c r="AN28" s="1135"/>
      <c r="AO28" s="1135"/>
      <c r="AP28" s="1135"/>
      <c r="AQ28" s="1135"/>
      <c r="AR28" s="1135"/>
      <c r="AS28" s="1135"/>
      <c r="AT28" s="1135"/>
      <c r="AU28" s="1135"/>
      <c r="AV28" s="1135"/>
      <c r="AW28" s="1135"/>
      <c r="AX28" s="1135"/>
      <c r="AY28" s="1135"/>
      <c r="AZ28" s="1136"/>
      <c r="BA28" s="1136"/>
      <c r="BB28" s="1136"/>
      <c r="BC28" s="1136"/>
      <c r="BD28" s="1136"/>
      <c r="BE28" s="1137"/>
      <c r="BF28" s="1137"/>
      <c r="BG28" s="1137"/>
      <c r="BH28" s="1137"/>
      <c r="BI28" s="1138"/>
      <c r="BJ28" s="249"/>
      <c r="BK28" s="249"/>
      <c r="BL28" s="249"/>
      <c r="BM28" s="249"/>
      <c r="BN28" s="249"/>
      <c r="BO28" s="262"/>
      <c r="BP28" s="262"/>
      <c r="BQ28" s="259">
        <v>22</v>
      </c>
      <c r="BR28" s="260"/>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3"/>
    </row>
    <row r="29" spans="1:131" s="244" customFormat="1" ht="26.25" customHeight="1" x14ac:dyDescent="0.15">
      <c r="A29" s="263">
        <v>2</v>
      </c>
      <c r="B29" s="1126" t="s">
        <v>403</v>
      </c>
      <c r="C29" s="1127"/>
      <c r="D29" s="1127"/>
      <c r="E29" s="1127"/>
      <c r="F29" s="1127"/>
      <c r="G29" s="1127"/>
      <c r="H29" s="1127"/>
      <c r="I29" s="1127"/>
      <c r="J29" s="1127"/>
      <c r="K29" s="1127"/>
      <c r="L29" s="1127"/>
      <c r="M29" s="1127"/>
      <c r="N29" s="1127"/>
      <c r="O29" s="1127"/>
      <c r="P29" s="1128"/>
      <c r="Q29" s="1132">
        <v>1903</v>
      </c>
      <c r="R29" s="1133"/>
      <c r="S29" s="1133"/>
      <c r="T29" s="1133"/>
      <c r="U29" s="1133"/>
      <c r="V29" s="1133">
        <v>1862</v>
      </c>
      <c r="W29" s="1133"/>
      <c r="X29" s="1133"/>
      <c r="Y29" s="1133"/>
      <c r="Z29" s="1133"/>
      <c r="AA29" s="1133">
        <v>41</v>
      </c>
      <c r="AB29" s="1133"/>
      <c r="AC29" s="1133"/>
      <c r="AD29" s="1133"/>
      <c r="AE29" s="1134"/>
      <c r="AF29" s="1108">
        <v>41</v>
      </c>
      <c r="AG29" s="1109"/>
      <c r="AH29" s="1109"/>
      <c r="AI29" s="1109"/>
      <c r="AJ29" s="1110"/>
      <c r="AK29" s="1069">
        <v>264</v>
      </c>
      <c r="AL29" s="1060"/>
      <c r="AM29" s="1060"/>
      <c r="AN29" s="1060"/>
      <c r="AO29" s="1060"/>
      <c r="AP29" s="1060"/>
      <c r="AQ29" s="1060"/>
      <c r="AR29" s="1060"/>
      <c r="AS29" s="1060"/>
      <c r="AT29" s="1060"/>
      <c r="AU29" s="1060"/>
      <c r="AV29" s="1060"/>
      <c r="AW29" s="1060"/>
      <c r="AX29" s="1060"/>
      <c r="AY29" s="1060"/>
      <c r="AZ29" s="1131"/>
      <c r="BA29" s="1131"/>
      <c r="BB29" s="1131"/>
      <c r="BC29" s="1131"/>
      <c r="BD29" s="1131"/>
      <c r="BE29" s="1121"/>
      <c r="BF29" s="1121"/>
      <c r="BG29" s="1121"/>
      <c r="BH29" s="1121"/>
      <c r="BI29" s="1122"/>
      <c r="BJ29" s="249"/>
      <c r="BK29" s="249"/>
      <c r="BL29" s="249"/>
      <c r="BM29" s="249"/>
      <c r="BN29" s="249"/>
      <c r="BO29" s="262"/>
      <c r="BP29" s="262"/>
      <c r="BQ29" s="259">
        <v>23</v>
      </c>
      <c r="BR29" s="260"/>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3"/>
    </row>
    <row r="30" spans="1:131" s="244" customFormat="1" ht="26.25" customHeight="1" x14ac:dyDescent="0.15">
      <c r="A30" s="263">
        <v>3</v>
      </c>
      <c r="B30" s="1126" t="s">
        <v>404</v>
      </c>
      <c r="C30" s="1127"/>
      <c r="D30" s="1127"/>
      <c r="E30" s="1127"/>
      <c r="F30" s="1127"/>
      <c r="G30" s="1127"/>
      <c r="H30" s="1127"/>
      <c r="I30" s="1127"/>
      <c r="J30" s="1127"/>
      <c r="K30" s="1127"/>
      <c r="L30" s="1127"/>
      <c r="M30" s="1127"/>
      <c r="N30" s="1127"/>
      <c r="O30" s="1127"/>
      <c r="P30" s="1128"/>
      <c r="Q30" s="1132">
        <v>566</v>
      </c>
      <c r="R30" s="1133"/>
      <c r="S30" s="1133"/>
      <c r="T30" s="1133"/>
      <c r="U30" s="1133"/>
      <c r="V30" s="1133">
        <v>565</v>
      </c>
      <c r="W30" s="1133"/>
      <c r="X30" s="1133"/>
      <c r="Y30" s="1133"/>
      <c r="Z30" s="1133"/>
      <c r="AA30" s="1133">
        <v>1</v>
      </c>
      <c r="AB30" s="1133"/>
      <c r="AC30" s="1133"/>
      <c r="AD30" s="1133"/>
      <c r="AE30" s="1134"/>
      <c r="AF30" s="1108">
        <v>1</v>
      </c>
      <c r="AG30" s="1109"/>
      <c r="AH30" s="1109"/>
      <c r="AI30" s="1109"/>
      <c r="AJ30" s="1110"/>
      <c r="AK30" s="1069">
        <v>284</v>
      </c>
      <c r="AL30" s="1060"/>
      <c r="AM30" s="1060"/>
      <c r="AN30" s="1060"/>
      <c r="AO30" s="1060"/>
      <c r="AP30" s="1060"/>
      <c r="AQ30" s="1060"/>
      <c r="AR30" s="1060"/>
      <c r="AS30" s="1060"/>
      <c r="AT30" s="1060"/>
      <c r="AU30" s="1060"/>
      <c r="AV30" s="1060"/>
      <c r="AW30" s="1060"/>
      <c r="AX30" s="1060"/>
      <c r="AY30" s="1060"/>
      <c r="AZ30" s="1131"/>
      <c r="BA30" s="1131"/>
      <c r="BB30" s="1131"/>
      <c r="BC30" s="1131"/>
      <c r="BD30" s="1131"/>
      <c r="BE30" s="1121"/>
      <c r="BF30" s="1121"/>
      <c r="BG30" s="1121"/>
      <c r="BH30" s="1121"/>
      <c r="BI30" s="1122"/>
      <c r="BJ30" s="249"/>
      <c r="BK30" s="249"/>
      <c r="BL30" s="249"/>
      <c r="BM30" s="249"/>
      <c r="BN30" s="249"/>
      <c r="BO30" s="262"/>
      <c r="BP30" s="262"/>
      <c r="BQ30" s="259">
        <v>24</v>
      </c>
      <c r="BR30" s="260"/>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3"/>
    </row>
    <row r="31" spans="1:131" s="244" customFormat="1" ht="26.25" customHeight="1" x14ac:dyDescent="0.15">
      <c r="A31" s="263">
        <v>4</v>
      </c>
      <c r="B31" s="1126" t="s">
        <v>405</v>
      </c>
      <c r="C31" s="1127"/>
      <c r="D31" s="1127"/>
      <c r="E31" s="1127"/>
      <c r="F31" s="1127"/>
      <c r="G31" s="1127"/>
      <c r="H31" s="1127"/>
      <c r="I31" s="1127"/>
      <c r="J31" s="1127"/>
      <c r="K31" s="1127"/>
      <c r="L31" s="1127"/>
      <c r="M31" s="1127"/>
      <c r="N31" s="1127"/>
      <c r="O31" s="1127"/>
      <c r="P31" s="1128"/>
      <c r="Q31" s="1132">
        <v>5</v>
      </c>
      <c r="R31" s="1133"/>
      <c r="S31" s="1133"/>
      <c r="T31" s="1133"/>
      <c r="U31" s="1133"/>
      <c r="V31" s="1133">
        <v>5</v>
      </c>
      <c r="W31" s="1133"/>
      <c r="X31" s="1133"/>
      <c r="Y31" s="1133"/>
      <c r="Z31" s="1133"/>
      <c r="AA31" s="1133">
        <v>0</v>
      </c>
      <c r="AB31" s="1133"/>
      <c r="AC31" s="1133"/>
      <c r="AD31" s="1133"/>
      <c r="AE31" s="1134"/>
      <c r="AF31" s="1108">
        <v>0</v>
      </c>
      <c r="AG31" s="1109"/>
      <c r="AH31" s="1109"/>
      <c r="AI31" s="1109"/>
      <c r="AJ31" s="1110"/>
      <c r="AK31" s="1069"/>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49"/>
      <c r="BK31" s="249"/>
      <c r="BL31" s="249"/>
      <c r="BM31" s="249"/>
      <c r="BN31" s="249"/>
      <c r="BO31" s="262"/>
      <c r="BP31" s="262"/>
      <c r="BQ31" s="259">
        <v>25</v>
      </c>
      <c r="BR31" s="260"/>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3"/>
    </row>
    <row r="32" spans="1:131" s="244" customFormat="1" ht="26.25" customHeight="1" x14ac:dyDescent="0.15">
      <c r="A32" s="263">
        <v>5</v>
      </c>
      <c r="B32" s="1126" t="s">
        <v>406</v>
      </c>
      <c r="C32" s="1127"/>
      <c r="D32" s="1127"/>
      <c r="E32" s="1127"/>
      <c r="F32" s="1127"/>
      <c r="G32" s="1127"/>
      <c r="H32" s="1127"/>
      <c r="I32" s="1127"/>
      <c r="J32" s="1127"/>
      <c r="K32" s="1127"/>
      <c r="L32" s="1127"/>
      <c r="M32" s="1127"/>
      <c r="N32" s="1127"/>
      <c r="O32" s="1127"/>
      <c r="P32" s="1128"/>
      <c r="Q32" s="1132">
        <v>73</v>
      </c>
      <c r="R32" s="1133"/>
      <c r="S32" s="1133"/>
      <c r="T32" s="1133"/>
      <c r="U32" s="1133"/>
      <c r="V32" s="1133">
        <v>73</v>
      </c>
      <c r="W32" s="1133"/>
      <c r="X32" s="1133"/>
      <c r="Y32" s="1133"/>
      <c r="Z32" s="1133"/>
      <c r="AA32" s="1134" t="s">
        <v>568</v>
      </c>
      <c r="AB32" s="1109"/>
      <c r="AC32" s="1109"/>
      <c r="AD32" s="1109"/>
      <c r="AE32" s="1110"/>
      <c r="AF32" s="1108" t="s">
        <v>129</v>
      </c>
      <c r="AG32" s="1109"/>
      <c r="AH32" s="1109"/>
      <c r="AI32" s="1109"/>
      <c r="AJ32" s="1110"/>
      <c r="AK32" s="1069">
        <v>6</v>
      </c>
      <c r="AL32" s="1060"/>
      <c r="AM32" s="1060"/>
      <c r="AN32" s="1060"/>
      <c r="AO32" s="1060"/>
      <c r="AP32" s="1060">
        <v>44</v>
      </c>
      <c r="AQ32" s="1060"/>
      <c r="AR32" s="1060"/>
      <c r="AS32" s="1060"/>
      <c r="AT32" s="1060"/>
      <c r="AU32" s="1060">
        <v>8</v>
      </c>
      <c r="AV32" s="1060"/>
      <c r="AW32" s="1060"/>
      <c r="AX32" s="1060"/>
      <c r="AY32" s="1060"/>
      <c r="AZ32" s="1131"/>
      <c r="BA32" s="1131"/>
      <c r="BB32" s="1131"/>
      <c r="BC32" s="1131"/>
      <c r="BD32" s="1131"/>
      <c r="BE32" s="1121"/>
      <c r="BF32" s="1121"/>
      <c r="BG32" s="1121"/>
      <c r="BH32" s="1121"/>
      <c r="BI32" s="1122"/>
      <c r="BJ32" s="249"/>
      <c r="BK32" s="249"/>
      <c r="BL32" s="249"/>
      <c r="BM32" s="249"/>
      <c r="BN32" s="249"/>
      <c r="BO32" s="262"/>
      <c r="BP32" s="262"/>
      <c r="BQ32" s="259">
        <v>26</v>
      </c>
      <c r="BR32" s="260"/>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3"/>
    </row>
    <row r="33" spans="1:131" s="244" customFormat="1" ht="26.25" customHeight="1" x14ac:dyDescent="0.15">
      <c r="A33" s="263">
        <v>6</v>
      </c>
      <c r="B33" s="1126" t="s">
        <v>407</v>
      </c>
      <c r="C33" s="1127"/>
      <c r="D33" s="1127"/>
      <c r="E33" s="1127"/>
      <c r="F33" s="1127"/>
      <c r="G33" s="1127"/>
      <c r="H33" s="1127"/>
      <c r="I33" s="1127"/>
      <c r="J33" s="1127"/>
      <c r="K33" s="1127"/>
      <c r="L33" s="1127"/>
      <c r="M33" s="1127"/>
      <c r="N33" s="1127"/>
      <c r="O33" s="1127"/>
      <c r="P33" s="1128"/>
      <c r="Q33" s="1132">
        <v>1557</v>
      </c>
      <c r="R33" s="1133"/>
      <c r="S33" s="1133"/>
      <c r="T33" s="1133"/>
      <c r="U33" s="1133"/>
      <c r="V33" s="1133">
        <v>87</v>
      </c>
      <c r="W33" s="1133"/>
      <c r="X33" s="1133"/>
      <c r="Y33" s="1133"/>
      <c r="Z33" s="1133"/>
      <c r="AA33" s="1133">
        <v>1470</v>
      </c>
      <c r="AB33" s="1133"/>
      <c r="AC33" s="1133"/>
      <c r="AD33" s="1133"/>
      <c r="AE33" s="1134"/>
      <c r="AF33" s="1108">
        <v>1470</v>
      </c>
      <c r="AG33" s="1109"/>
      <c r="AH33" s="1109"/>
      <c r="AI33" s="1109"/>
      <c r="AJ33" s="1110"/>
      <c r="AK33" s="1069"/>
      <c r="AL33" s="1060"/>
      <c r="AM33" s="1060"/>
      <c r="AN33" s="1060"/>
      <c r="AO33" s="1060"/>
      <c r="AP33" s="1060">
        <v>116</v>
      </c>
      <c r="AQ33" s="1060"/>
      <c r="AR33" s="1060"/>
      <c r="AS33" s="1060"/>
      <c r="AT33" s="1060"/>
      <c r="AU33" s="1060"/>
      <c r="AV33" s="1060"/>
      <c r="AW33" s="1060"/>
      <c r="AX33" s="1060"/>
      <c r="AY33" s="1060"/>
      <c r="AZ33" s="1131"/>
      <c r="BA33" s="1131"/>
      <c r="BB33" s="1131"/>
      <c r="BC33" s="1131"/>
      <c r="BD33" s="1131"/>
      <c r="BE33" s="1121" t="s">
        <v>408</v>
      </c>
      <c r="BF33" s="1121"/>
      <c r="BG33" s="1121"/>
      <c r="BH33" s="1121"/>
      <c r="BI33" s="1122"/>
      <c r="BJ33" s="249"/>
      <c r="BK33" s="249"/>
      <c r="BL33" s="249"/>
      <c r="BM33" s="249"/>
      <c r="BN33" s="249"/>
      <c r="BO33" s="262"/>
      <c r="BP33" s="262"/>
      <c r="BQ33" s="259">
        <v>27</v>
      </c>
      <c r="BR33" s="260"/>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3"/>
    </row>
    <row r="34" spans="1:131" s="244" customFormat="1" ht="26.25" customHeight="1" x14ac:dyDescent="0.15">
      <c r="A34" s="263">
        <v>7</v>
      </c>
      <c r="B34" s="1126" t="s">
        <v>409</v>
      </c>
      <c r="C34" s="1127"/>
      <c r="D34" s="1127"/>
      <c r="E34" s="1127"/>
      <c r="F34" s="1127"/>
      <c r="G34" s="1127"/>
      <c r="H34" s="1127"/>
      <c r="I34" s="1127"/>
      <c r="J34" s="1127"/>
      <c r="K34" s="1127"/>
      <c r="L34" s="1127"/>
      <c r="M34" s="1127"/>
      <c r="N34" s="1127"/>
      <c r="O34" s="1127"/>
      <c r="P34" s="1128"/>
      <c r="Q34" s="1132">
        <v>1018</v>
      </c>
      <c r="R34" s="1133"/>
      <c r="S34" s="1133"/>
      <c r="T34" s="1133"/>
      <c r="U34" s="1133"/>
      <c r="V34" s="1133">
        <v>1009</v>
      </c>
      <c r="W34" s="1133"/>
      <c r="X34" s="1133"/>
      <c r="Y34" s="1133"/>
      <c r="Z34" s="1133"/>
      <c r="AA34" s="1133">
        <v>9</v>
      </c>
      <c r="AB34" s="1133"/>
      <c r="AC34" s="1133"/>
      <c r="AD34" s="1133"/>
      <c r="AE34" s="1134"/>
      <c r="AF34" s="1108">
        <v>9</v>
      </c>
      <c r="AG34" s="1109"/>
      <c r="AH34" s="1109"/>
      <c r="AI34" s="1109"/>
      <c r="AJ34" s="1110"/>
      <c r="AK34" s="1069">
        <v>274</v>
      </c>
      <c r="AL34" s="1060"/>
      <c r="AM34" s="1060"/>
      <c r="AN34" s="1060"/>
      <c r="AO34" s="1060"/>
      <c r="AP34" s="1060">
        <v>6270</v>
      </c>
      <c r="AQ34" s="1060"/>
      <c r="AR34" s="1060"/>
      <c r="AS34" s="1060"/>
      <c r="AT34" s="1060"/>
      <c r="AU34" s="1060">
        <v>4151</v>
      </c>
      <c r="AV34" s="1060"/>
      <c r="AW34" s="1060"/>
      <c r="AX34" s="1060"/>
      <c r="AY34" s="1060"/>
      <c r="AZ34" s="1131"/>
      <c r="BA34" s="1131"/>
      <c r="BB34" s="1131"/>
      <c r="BC34" s="1131"/>
      <c r="BD34" s="1131"/>
      <c r="BE34" s="1121" t="s">
        <v>410</v>
      </c>
      <c r="BF34" s="1121"/>
      <c r="BG34" s="1121"/>
      <c r="BH34" s="1121"/>
      <c r="BI34" s="1122"/>
      <c r="BJ34" s="249"/>
      <c r="BK34" s="249"/>
      <c r="BL34" s="249"/>
      <c r="BM34" s="249"/>
      <c r="BN34" s="249"/>
      <c r="BO34" s="262"/>
      <c r="BP34" s="262"/>
      <c r="BQ34" s="259">
        <v>28</v>
      </c>
      <c r="BR34" s="260"/>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3"/>
    </row>
    <row r="35" spans="1:131" s="244" customFormat="1" ht="26.25" customHeight="1" x14ac:dyDescent="0.15">
      <c r="A35" s="263">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49"/>
      <c r="BK35" s="249"/>
      <c r="BL35" s="249"/>
      <c r="BM35" s="249"/>
      <c r="BN35" s="249"/>
      <c r="BO35" s="262"/>
      <c r="BP35" s="262"/>
      <c r="BQ35" s="259">
        <v>29</v>
      </c>
      <c r="BR35" s="260"/>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3"/>
    </row>
    <row r="36" spans="1:131" s="244" customFormat="1" ht="26.25" customHeight="1" x14ac:dyDescent="0.15">
      <c r="A36" s="263">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49"/>
      <c r="BK36" s="249"/>
      <c r="BL36" s="249"/>
      <c r="BM36" s="249"/>
      <c r="BN36" s="249"/>
      <c r="BO36" s="262"/>
      <c r="BP36" s="262"/>
      <c r="BQ36" s="259">
        <v>30</v>
      </c>
      <c r="BR36" s="260"/>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3"/>
    </row>
    <row r="37" spans="1:131" s="244" customFormat="1" ht="26.25" customHeight="1" x14ac:dyDescent="0.15">
      <c r="A37" s="263">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49"/>
      <c r="BK37" s="249"/>
      <c r="BL37" s="249"/>
      <c r="BM37" s="249"/>
      <c r="BN37" s="249"/>
      <c r="BO37" s="262"/>
      <c r="BP37" s="262"/>
      <c r="BQ37" s="259">
        <v>31</v>
      </c>
      <c r="BR37" s="260"/>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3"/>
    </row>
    <row r="38" spans="1:131" s="244" customFormat="1" ht="26.25" customHeight="1" x14ac:dyDescent="0.15">
      <c r="A38" s="263">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49"/>
      <c r="BK38" s="249"/>
      <c r="BL38" s="249"/>
      <c r="BM38" s="249"/>
      <c r="BN38" s="249"/>
      <c r="BO38" s="262"/>
      <c r="BP38" s="262"/>
      <c r="BQ38" s="259">
        <v>32</v>
      </c>
      <c r="BR38" s="260"/>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3"/>
    </row>
    <row r="39" spans="1:131" s="244" customFormat="1" ht="26.25" customHeight="1" x14ac:dyDescent="0.15">
      <c r="A39" s="263">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49"/>
      <c r="BK39" s="249"/>
      <c r="BL39" s="249"/>
      <c r="BM39" s="249"/>
      <c r="BN39" s="249"/>
      <c r="BO39" s="262"/>
      <c r="BP39" s="262"/>
      <c r="BQ39" s="259">
        <v>33</v>
      </c>
      <c r="BR39" s="260"/>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3"/>
    </row>
    <row r="40" spans="1:131" s="244" customFormat="1" ht="26.25" customHeight="1" x14ac:dyDescent="0.15">
      <c r="A40" s="258">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49"/>
      <c r="BK40" s="249"/>
      <c r="BL40" s="249"/>
      <c r="BM40" s="249"/>
      <c r="BN40" s="249"/>
      <c r="BO40" s="262"/>
      <c r="BP40" s="262"/>
      <c r="BQ40" s="259">
        <v>34</v>
      </c>
      <c r="BR40" s="260"/>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3"/>
    </row>
    <row r="41" spans="1:131" s="244" customFormat="1" ht="26.25" customHeight="1" x14ac:dyDescent="0.15">
      <c r="A41" s="258">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49"/>
      <c r="BK41" s="249"/>
      <c r="BL41" s="249"/>
      <c r="BM41" s="249"/>
      <c r="BN41" s="249"/>
      <c r="BO41" s="262"/>
      <c r="BP41" s="262"/>
      <c r="BQ41" s="259">
        <v>35</v>
      </c>
      <c r="BR41" s="260"/>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3"/>
    </row>
    <row r="42" spans="1:131" s="244" customFormat="1" ht="26.25" customHeight="1" x14ac:dyDescent="0.15">
      <c r="A42" s="258">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49"/>
      <c r="BK42" s="249"/>
      <c r="BL42" s="249"/>
      <c r="BM42" s="249"/>
      <c r="BN42" s="249"/>
      <c r="BO42" s="262"/>
      <c r="BP42" s="262"/>
      <c r="BQ42" s="259">
        <v>36</v>
      </c>
      <c r="BR42" s="260"/>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3"/>
    </row>
    <row r="43" spans="1:131" s="244" customFormat="1" ht="26.25" customHeight="1" x14ac:dyDescent="0.15">
      <c r="A43" s="258">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49"/>
      <c r="BK43" s="249"/>
      <c r="BL43" s="249"/>
      <c r="BM43" s="249"/>
      <c r="BN43" s="249"/>
      <c r="BO43" s="262"/>
      <c r="BP43" s="262"/>
      <c r="BQ43" s="259">
        <v>37</v>
      </c>
      <c r="BR43" s="260"/>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3"/>
    </row>
    <row r="44" spans="1:131" s="244" customFormat="1" ht="26.25" customHeight="1" x14ac:dyDescent="0.15">
      <c r="A44" s="258">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49"/>
      <c r="BK44" s="249"/>
      <c r="BL44" s="249"/>
      <c r="BM44" s="249"/>
      <c r="BN44" s="249"/>
      <c r="BO44" s="262"/>
      <c r="BP44" s="262"/>
      <c r="BQ44" s="259">
        <v>38</v>
      </c>
      <c r="BR44" s="260"/>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3"/>
    </row>
    <row r="45" spans="1:131" s="244" customFormat="1" ht="26.25" customHeight="1" x14ac:dyDescent="0.15">
      <c r="A45" s="258">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49"/>
      <c r="BK45" s="249"/>
      <c r="BL45" s="249"/>
      <c r="BM45" s="249"/>
      <c r="BN45" s="249"/>
      <c r="BO45" s="262"/>
      <c r="BP45" s="262"/>
      <c r="BQ45" s="259">
        <v>39</v>
      </c>
      <c r="BR45" s="260"/>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3"/>
    </row>
    <row r="46" spans="1:131" s="244" customFormat="1" ht="26.25" customHeight="1" x14ac:dyDescent="0.15">
      <c r="A46" s="258">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49"/>
      <c r="BK46" s="249"/>
      <c r="BL46" s="249"/>
      <c r="BM46" s="249"/>
      <c r="BN46" s="249"/>
      <c r="BO46" s="262"/>
      <c r="BP46" s="262"/>
      <c r="BQ46" s="259">
        <v>40</v>
      </c>
      <c r="BR46" s="260"/>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3"/>
    </row>
    <row r="47" spans="1:131" s="244" customFormat="1" ht="26.25" customHeight="1" x14ac:dyDescent="0.15">
      <c r="A47" s="258">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49"/>
      <c r="BK47" s="249"/>
      <c r="BL47" s="249"/>
      <c r="BM47" s="249"/>
      <c r="BN47" s="249"/>
      <c r="BO47" s="262"/>
      <c r="BP47" s="262"/>
      <c r="BQ47" s="259">
        <v>41</v>
      </c>
      <c r="BR47" s="260"/>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3"/>
    </row>
    <row r="48" spans="1:131" s="244" customFormat="1" ht="26.25" customHeight="1" x14ac:dyDescent="0.15">
      <c r="A48" s="258">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49"/>
      <c r="BK48" s="249"/>
      <c r="BL48" s="249"/>
      <c r="BM48" s="249"/>
      <c r="BN48" s="249"/>
      <c r="BO48" s="262"/>
      <c r="BP48" s="262"/>
      <c r="BQ48" s="259">
        <v>42</v>
      </c>
      <c r="BR48" s="260"/>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3"/>
    </row>
    <row r="49" spans="1:131" s="244" customFormat="1" ht="26.25" customHeight="1" x14ac:dyDescent="0.15">
      <c r="A49" s="258">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49"/>
      <c r="BK49" s="249"/>
      <c r="BL49" s="249"/>
      <c r="BM49" s="249"/>
      <c r="BN49" s="249"/>
      <c r="BO49" s="262"/>
      <c r="BP49" s="262"/>
      <c r="BQ49" s="259">
        <v>43</v>
      </c>
      <c r="BR49" s="260"/>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3"/>
    </row>
    <row r="50" spans="1:131" s="244" customFormat="1" ht="26.25" customHeight="1" x14ac:dyDescent="0.15">
      <c r="A50" s="258">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49"/>
      <c r="BK50" s="249"/>
      <c r="BL50" s="249"/>
      <c r="BM50" s="249"/>
      <c r="BN50" s="249"/>
      <c r="BO50" s="262"/>
      <c r="BP50" s="262"/>
      <c r="BQ50" s="259">
        <v>44</v>
      </c>
      <c r="BR50" s="260"/>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3"/>
    </row>
    <row r="51" spans="1:131" s="244" customFormat="1" ht="26.25" customHeight="1" x14ac:dyDescent="0.15">
      <c r="A51" s="258">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49"/>
      <c r="BK51" s="249"/>
      <c r="BL51" s="249"/>
      <c r="BM51" s="249"/>
      <c r="BN51" s="249"/>
      <c r="BO51" s="262"/>
      <c r="BP51" s="262"/>
      <c r="BQ51" s="259">
        <v>45</v>
      </c>
      <c r="BR51" s="260"/>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3"/>
    </row>
    <row r="52" spans="1:131" s="244" customFormat="1" ht="26.25" customHeight="1" x14ac:dyDescent="0.15">
      <c r="A52" s="258">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49"/>
      <c r="BK52" s="249"/>
      <c r="BL52" s="249"/>
      <c r="BM52" s="249"/>
      <c r="BN52" s="249"/>
      <c r="BO52" s="262"/>
      <c r="BP52" s="262"/>
      <c r="BQ52" s="259">
        <v>46</v>
      </c>
      <c r="BR52" s="260"/>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3"/>
    </row>
    <row r="53" spans="1:131" s="244" customFormat="1" ht="26.25" customHeight="1" x14ac:dyDescent="0.15">
      <c r="A53" s="258">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49"/>
      <c r="BK53" s="249"/>
      <c r="BL53" s="249"/>
      <c r="BM53" s="249"/>
      <c r="BN53" s="249"/>
      <c r="BO53" s="262"/>
      <c r="BP53" s="262"/>
      <c r="BQ53" s="259">
        <v>47</v>
      </c>
      <c r="BR53" s="260"/>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3"/>
    </row>
    <row r="54" spans="1:131" s="244" customFormat="1" ht="26.25" customHeight="1" x14ac:dyDescent="0.15">
      <c r="A54" s="258">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49"/>
      <c r="BK54" s="249"/>
      <c r="BL54" s="249"/>
      <c r="BM54" s="249"/>
      <c r="BN54" s="249"/>
      <c r="BO54" s="262"/>
      <c r="BP54" s="262"/>
      <c r="BQ54" s="259">
        <v>48</v>
      </c>
      <c r="BR54" s="260"/>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3"/>
    </row>
    <row r="55" spans="1:131" s="244" customFormat="1" ht="26.25" customHeight="1" x14ac:dyDescent="0.15">
      <c r="A55" s="258">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49"/>
      <c r="BK55" s="249"/>
      <c r="BL55" s="249"/>
      <c r="BM55" s="249"/>
      <c r="BN55" s="249"/>
      <c r="BO55" s="262"/>
      <c r="BP55" s="262"/>
      <c r="BQ55" s="259">
        <v>49</v>
      </c>
      <c r="BR55" s="260"/>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3"/>
    </row>
    <row r="56" spans="1:131" s="244" customFormat="1" ht="26.25" customHeight="1" x14ac:dyDescent="0.15">
      <c r="A56" s="258">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49"/>
      <c r="BK56" s="249"/>
      <c r="BL56" s="249"/>
      <c r="BM56" s="249"/>
      <c r="BN56" s="249"/>
      <c r="BO56" s="262"/>
      <c r="BP56" s="262"/>
      <c r="BQ56" s="259">
        <v>50</v>
      </c>
      <c r="BR56" s="260"/>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3"/>
    </row>
    <row r="57" spans="1:131" s="244" customFormat="1" ht="26.25" customHeight="1" x14ac:dyDescent="0.15">
      <c r="A57" s="258">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49"/>
      <c r="BK57" s="249"/>
      <c r="BL57" s="249"/>
      <c r="BM57" s="249"/>
      <c r="BN57" s="249"/>
      <c r="BO57" s="262"/>
      <c r="BP57" s="262"/>
      <c r="BQ57" s="259">
        <v>51</v>
      </c>
      <c r="BR57" s="260"/>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3"/>
    </row>
    <row r="58" spans="1:131" s="244" customFormat="1" ht="26.25" customHeight="1" x14ac:dyDescent="0.15">
      <c r="A58" s="258">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49"/>
      <c r="BK58" s="249"/>
      <c r="BL58" s="249"/>
      <c r="BM58" s="249"/>
      <c r="BN58" s="249"/>
      <c r="BO58" s="262"/>
      <c r="BP58" s="262"/>
      <c r="BQ58" s="259">
        <v>52</v>
      </c>
      <c r="BR58" s="260"/>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3"/>
    </row>
    <row r="59" spans="1:131" s="244" customFormat="1" ht="26.25" customHeight="1" x14ac:dyDescent="0.15">
      <c r="A59" s="258">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49"/>
      <c r="BK59" s="249"/>
      <c r="BL59" s="249"/>
      <c r="BM59" s="249"/>
      <c r="BN59" s="249"/>
      <c r="BO59" s="262"/>
      <c r="BP59" s="262"/>
      <c r="BQ59" s="259">
        <v>53</v>
      </c>
      <c r="BR59" s="260"/>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3"/>
    </row>
    <row r="60" spans="1:131" s="244" customFormat="1" ht="26.25" customHeight="1" x14ac:dyDescent="0.15">
      <c r="A60" s="258">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49"/>
      <c r="BK60" s="249"/>
      <c r="BL60" s="249"/>
      <c r="BM60" s="249"/>
      <c r="BN60" s="249"/>
      <c r="BO60" s="262"/>
      <c r="BP60" s="262"/>
      <c r="BQ60" s="259">
        <v>54</v>
      </c>
      <c r="BR60" s="260"/>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3"/>
    </row>
    <row r="61" spans="1:131" s="244" customFormat="1" ht="26.25" customHeight="1" thickBot="1" x14ac:dyDescent="0.2">
      <c r="A61" s="258">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49"/>
      <c r="BK61" s="249"/>
      <c r="BL61" s="249"/>
      <c r="BM61" s="249"/>
      <c r="BN61" s="249"/>
      <c r="BO61" s="262"/>
      <c r="BP61" s="262"/>
      <c r="BQ61" s="259">
        <v>55</v>
      </c>
      <c r="BR61" s="260"/>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3"/>
    </row>
    <row r="62" spans="1:131" s="244" customFormat="1" ht="26.25" customHeight="1" x14ac:dyDescent="0.15">
      <c r="A62" s="258">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2"/>
      <c r="BP62" s="262"/>
      <c r="BQ62" s="259">
        <v>56</v>
      </c>
      <c r="BR62" s="260"/>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3"/>
    </row>
    <row r="63" spans="1:131" s="244" customFormat="1" ht="26.25" customHeight="1" thickBot="1" x14ac:dyDescent="0.2">
      <c r="A63" s="261" t="s">
        <v>390</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1559</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129</v>
      </c>
      <c r="BK63" s="1040"/>
      <c r="BL63" s="1040"/>
      <c r="BM63" s="1040"/>
      <c r="BN63" s="1116"/>
      <c r="BO63" s="262"/>
      <c r="BP63" s="262"/>
      <c r="BQ63" s="259">
        <v>57</v>
      </c>
      <c r="BR63" s="260"/>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3"/>
    </row>
    <row r="64" spans="1:131" s="244" customFormat="1" ht="26.25" customHeight="1" x14ac:dyDescent="0.15">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59">
        <v>58</v>
      </c>
      <c r="BR64" s="260"/>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3"/>
    </row>
    <row r="65" spans="1:131" s="244" customFormat="1" ht="26.25" customHeight="1" thickBot="1" x14ac:dyDescent="0.2">
      <c r="A65" s="249" t="s">
        <v>413</v>
      </c>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62"/>
      <c r="BF65" s="262"/>
      <c r="BG65" s="262"/>
      <c r="BH65" s="262"/>
      <c r="BI65" s="262"/>
      <c r="BJ65" s="262"/>
      <c r="BK65" s="262"/>
      <c r="BL65" s="262"/>
      <c r="BM65" s="262"/>
      <c r="BN65" s="262"/>
      <c r="BO65" s="262"/>
      <c r="BP65" s="262"/>
      <c r="BQ65" s="259">
        <v>59</v>
      </c>
      <c r="BR65" s="260"/>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3"/>
    </row>
    <row r="66" spans="1:131" s="244" customFormat="1" ht="26.25" customHeight="1" x14ac:dyDescent="0.15">
      <c r="A66" s="1084" t="s">
        <v>414</v>
      </c>
      <c r="B66" s="1085"/>
      <c r="C66" s="1085"/>
      <c r="D66" s="1085"/>
      <c r="E66" s="1085"/>
      <c r="F66" s="1085"/>
      <c r="G66" s="1085"/>
      <c r="H66" s="1085"/>
      <c r="I66" s="1085"/>
      <c r="J66" s="1085"/>
      <c r="K66" s="1085"/>
      <c r="L66" s="1085"/>
      <c r="M66" s="1085"/>
      <c r="N66" s="1085"/>
      <c r="O66" s="1085"/>
      <c r="P66" s="1086"/>
      <c r="Q66" s="1090" t="s">
        <v>415</v>
      </c>
      <c r="R66" s="1091"/>
      <c r="S66" s="1091"/>
      <c r="T66" s="1091"/>
      <c r="U66" s="1092"/>
      <c r="V66" s="1090" t="s">
        <v>395</v>
      </c>
      <c r="W66" s="1091"/>
      <c r="X66" s="1091"/>
      <c r="Y66" s="1091"/>
      <c r="Z66" s="1092"/>
      <c r="AA66" s="1090" t="s">
        <v>416</v>
      </c>
      <c r="AB66" s="1091"/>
      <c r="AC66" s="1091"/>
      <c r="AD66" s="1091"/>
      <c r="AE66" s="1092"/>
      <c r="AF66" s="1096" t="s">
        <v>397</v>
      </c>
      <c r="AG66" s="1097"/>
      <c r="AH66" s="1097"/>
      <c r="AI66" s="1097"/>
      <c r="AJ66" s="1098"/>
      <c r="AK66" s="1090" t="s">
        <v>398</v>
      </c>
      <c r="AL66" s="1085"/>
      <c r="AM66" s="1085"/>
      <c r="AN66" s="1085"/>
      <c r="AO66" s="1086"/>
      <c r="AP66" s="1090" t="s">
        <v>399</v>
      </c>
      <c r="AQ66" s="1091"/>
      <c r="AR66" s="1091"/>
      <c r="AS66" s="1091"/>
      <c r="AT66" s="1092"/>
      <c r="AU66" s="1090" t="s">
        <v>417</v>
      </c>
      <c r="AV66" s="1091"/>
      <c r="AW66" s="1091"/>
      <c r="AX66" s="1091"/>
      <c r="AY66" s="1092"/>
      <c r="AZ66" s="1090" t="s">
        <v>378</v>
      </c>
      <c r="BA66" s="1091"/>
      <c r="BB66" s="1091"/>
      <c r="BC66" s="1091"/>
      <c r="BD66" s="1106"/>
      <c r="BE66" s="262"/>
      <c r="BF66" s="262"/>
      <c r="BG66" s="262"/>
      <c r="BH66" s="262"/>
      <c r="BI66" s="262"/>
      <c r="BJ66" s="262"/>
      <c r="BK66" s="262"/>
      <c r="BL66" s="262"/>
      <c r="BM66" s="262"/>
      <c r="BN66" s="262"/>
      <c r="BO66" s="262"/>
      <c r="BP66" s="262"/>
      <c r="BQ66" s="259">
        <v>60</v>
      </c>
      <c r="BR66" s="264"/>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3"/>
    </row>
    <row r="67" spans="1:131" s="244"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2"/>
      <c r="BF67" s="262"/>
      <c r="BG67" s="262"/>
      <c r="BH67" s="262"/>
      <c r="BI67" s="262"/>
      <c r="BJ67" s="262"/>
      <c r="BK67" s="262"/>
      <c r="BL67" s="262"/>
      <c r="BM67" s="262"/>
      <c r="BN67" s="262"/>
      <c r="BO67" s="262"/>
      <c r="BP67" s="262"/>
      <c r="BQ67" s="259">
        <v>61</v>
      </c>
      <c r="BR67" s="264"/>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3"/>
    </row>
    <row r="68" spans="1:131" s="244" customFormat="1" ht="26.25" customHeight="1" thickTop="1" x14ac:dyDescent="0.15">
      <c r="A68" s="255">
        <v>1</v>
      </c>
      <c r="B68" s="1074" t="s">
        <v>569</v>
      </c>
      <c r="C68" s="1075"/>
      <c r="D68" s="1075"/>
      <c r="E68" s="1075"/>
      <c r="F68" s="1075"/>
      <c r="G68" s="1075"/>
      <c r="H68" s="1075"/>
      <c r="I68" s="1075"/>
      <c r="J68" s="1075"/>
      <c r="K68" s="1075"/>
      <c r="L68" s="1075"/>
      <c r="M68" s="1075"/>
      <c r="N68" s="1075"/>
      <c r="O68" s="1075"/>
      <c r="P68" s="1076"/>
      <c r="Q68" s="1077">
        <v>736</v>
      </c>
      <c r="R68" s="1071"/>
      <c r="S68" s="1071"/>
      <c r="T68" s="1071"/>
      <c r="U68" s="1071"/>
      <c r="V68" s="1071">
        <v>719</v>
      </c>
      <c r="W68" s="1071"/>
      <c r="X68" s="1071"/>
      <c r="Y68" s="1071"/>
      <c r="Z68" s="1071"/>
      <c r="AA68" s="1071">
        <v>17</v>
      </c>
      <c r="AB68" s="1071"/>
      <c r="AC68" s="1071"/>
      <c r="AD68" s="1071"/>
      <c r="AE68" s="1071"/>
      <c r="AF68" s="1071">
        <v>18</v>
      </c>
      <c r="AG68" s="1071"/>
      <c r="AH68" s="1071"/>
      <c r="AI68" s="1071"/>
      <c r="AJ68" s="1071"/>
      <c r="AK68" s="1071"/>
      <c r="AL68" s="1071"/>
      <c r="AM68" s="1071"/>
      <c r="AN68" s="1071"/>
      <c r="AO68" s="1071"/>
      <c r="AP68" s="1071">
        <v>331</v>
      </c>
      <c r="AQ68" s="1071"/>
      <c r="AR68" s="1071"/>
      <c r="AS68" s="1071"/>
      <c r="AT68" s="1071"/>
      <c r="AU68" s="1071">
        <v>53</v>
      </c>
      <c r="AV68" s="1071"/>
      <c r="AW68" s="1071"/>
      <c r="AX68" s="1071"/>
      <c r="AY68" s="1071"/>
      <c r="AZ68" s="1072"/>
      <c r="BA68" s="1072"/>
      <c r="BB68" s="1072"/>
      <c r="BC68" s="1072"/>
      <c r="BD68" s="1073"/>
      <c r="BE68" s="262"/>
      <c r="BF68" s="262"/>
      <c r="BG68" s="262"/>
      <c r="BH68" s="262"/>
      <c r="BI68" s="262"/>
      <c r="BJ68" s="262"/>
      <c r="BK68" s="262"/>
      <c r="BL68" s="262"/>
      <c r="BM68" s="262"/>
      <c r="BN68" s="262"/>
      <c r="BO68" s="262"/>
      <c r="BP68" s="262"/>
      <c r="BQ68" s="259">
        <v>62</v>
      </c>
      <c r="BR68" s="264"/>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3"/>
    </row>
    <row r="69" spans="1:131" s="244" customFormat="1" ht="26.25" customHeight="1" x14ac:dyDescent="0.15">
      <c r="A69" s="258">
        <v>2</v>
      </c>
      <c r="B69" s="1063" t="s">
        <v>570</v>
      </c>
      <c r="C69" s="1064"/>
      <c r="D69" s="1064"/>
      <c r="E69" s="1064"/>
      <c r="F69" s="1064"/>
      <c r="G69" s="1064"/>
      <c r="H69" s="1064"/>
      <c r="I69" s="1064"/>
      <c r="J69" s="1064"/>
      <c r="K69" s="1064"/>
      <c r="L69" s="1064"/>
      <c r="M69" s="1064"/>
      <c r="N69" s="1064"/>
      <c r="O69" s="1064"/>
      <c r="P69" s="1065"/>
      <c r="Q69" s="1066">
        <v>1457</v>
      </c>
      <c r="R69" s="1060"/>
      <c r="S69" s="1060"/>
      <c r="T69" s="1060"/>
      <c r="U69" s="1060"/>
      <c r="V69" s="1060">
        <v>1449</v>
      </c>
      <c r="W69" s="1060"/>
      <c r="X69" s="1060"/>
      <c r="Y69" s="1060"/>
      <c r="Z69" s="1060"/>
      <c r="AA69" s="1060">
        <v>8</v>
      </c>
      <c r="AB69" s="1060"/>
      <c r="AC69" s="1060"/>
      <c r="AD69" s="1060"/>
      <c r="AE69" s="1060"/>
      <c r="AF69" s="1060">
        <v>8</v>
      </c>
      <c r="AG69" s="1060"/>
      <c r="AH69" s="1060"/>
      <c r="AI69" s="1060"/>
      <c r="AJ69" s="1060"/>
      <c r="AK69" s="1060">
        <v>88</v>
      </c>
      <c r="AL69" s="1060"/>
      <c r="AM69" s="1060"/>
      <c r="AN69" s="1060"/>
      <c r="AO69" s="1060"/>
      <c r="AP69" s="1060"/>
      <c r="AQ69" s="1060"/>
      <c r="AR69" s="1060"/>
      <c r="AS69" s="1060"/>
      <c r="AT69" s="1060"/>
      <c r="AU69" s="1060"/>
      <c r="AV69" s="1060"/>
      <c r="AW69" s="1060"/>
      <c r="AX69" s="1060"/>
      <c r="AY69" s="1060"/>
      <c r="AZ69" s="1061"/>
      <c r="BA69" s="1061"/>
      <c r="BB69" s="1061"/>
      <c r="BC69" s="1061"/>
      <c r="BD69" s="1062"/>
      <c r="BE69" s="262"/>
      <c r="BF69" s="262"/>
      <c r="BG69" s="262"/>
      <c r="BH69" s="262"/>
      <c r="BI69" s="262"/>
      <c r="BJ69" s="262"/>
      <c r="BK69" s="262"/>
      <c r="BL69" s="262"/>
      <c r="BM69" s="262"/>
      <c r="BN69" s="262"/>
      <c r="BO69" s="262"/>
      <c r="BP69" s="262"/>
      <c r="BQ69" s="259">
        <v>63</v>
      </c>
      <c r="BR69" s="264"/>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3"/>
    </row>
    <row r="70" spans="1:131" s="244" customFormat="1" ht="26.25" customHeight="1" x14ac:dyDescent="0.15">
      <c r="A70" s="258">
        <v>3</v>
      </c>
      <c r="B70" s="1063" t="s">
        <v>571</v>
      </c>
      <c r="C70" s="1064"/>
      <c r="D70" s="1064"/>
      <c r="E70" s="1064"/>
      <c r="F70" s="1064"/>
      <c r="G70" s="1064"/>
      <c r="H70" s="1064"/>
      <c r="I70" s="1064"/>
      <c r="J70" s="1064"/>
      <c r="K70" s="1064"/>
      <c r="L70" s="1064"/>
      <c r="M70" s="1064"/>
      <c r="N70" s="1064"/>
      <c r="O70" s="1064"/>
      <c r="P70" s="1065"/>
      <c r="Q70" s="1066">
        <v>4665</v>
      </c>
      <c r="R70" s="1060"/>
      <c r="S70" s="1060"/>
      <c r="T70" s="1060"/>
      <c r="U70" s="1060"/>
      <c r="V70" s="1060">
        <v>4620</v>
      </c>
      <c r="W70" s="1060"/>
      <c r="X70" s="1060"/>
      <c r="Y70" s="1060"/>
      <c r="Z70" s="1060"/>
      <c r="AA70" s="1060">
        <v>45</v>
      </c>
      <c r="AB70" s="1060"/>
      <c r="AC70" s="1060"/>
      <c r="AD70" s="1060"/>
      <c r="AE70" s="1060"/>
      <c r="AF70" s="1060">
        <v>16</v>
      </c>
      <c r="AG70" s="1060"/>
      <c r="AH70" s="1060"/>
      <c r="AI70" s="1060"/>
      <c r="AJ70" s="1060"/>
      <c r="AK70" s="1060">
        <v>30</v>
      </c>
      <c r="AL70" s="1060"/>
      <c r="AM70" s="1060"/>
      <c r="AN70" s="1060"/>
      <c r="AO70" s="1060"/>
      <c r="AP70" s="1060"/>
      <c r="AQ70" s="1060"/>
      <c r="AR70" s="1060"/>
      <c r="AS70" s="1060"/>
      <c r="AT70" s="1060"/>
      <c r="AU70" s="1060"/>
      <c r="AV70" s="1060"/>
      <c r="AW70" s="1060"/>
      <c r="AX70" s="1060"/>
      <c r="AY70" s="1060"/>
      <c r="AZ70" s="1061"/>
      <c r="BA70" s="1061"/>
      <c r="BB70" s="1061"/>
      <c r="BC70" s="1061"/>
      <c r="BD70" s="1062"/>
      <c r="BE70" s="262"/>
      <c r="BF70" s="262"/>
      <c r="BG70" s="262"/>
      <c r="BH70" s="262"/>
      <c r="BI70" s="262"/>
      <c r="BJ70" s="262"/>
      <c r="BK70" s="262"/>
      <c r="BL70" s="262"/>
      <c r="BM70" s="262"/>
      <c r="BN70" s="262"/>
      <c r="BO70" s="262"/>
      <c r="BP70" s="262"/>
      <c r="BQ70" s="259">
        <v>64</v>
      </c>
      <c r="BR70" s="264"/>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3"/>
    </row>
    <row r="71" spans="1:131" s="244" customFormat="1" ht="26.25" customHeight="1" x14ac:dyDescent="0.15">
      <c r="A71" s="258">
        <v>4</v>
      </c>
      <c r="B71" s="1063" t="s">
        <v>572</v>
      </c>
      <c r="C71" s="1064"/>
      <c r="D71" s="1064"/>
      <c r="E71" s="1064"/>
      <c r="F71" s="1064"/>
      <c r="G71" s="1064"/>
      <c r="H71" s="1064"/>
      <c r="I71" s="1064"/>
      <c r="J71" s="1064"/>
      <c r="K71" s="1064"/>
      <c r="L71" s="1064"/>
      <c r="M71" s="1064"/>
      <c r="N71" s="1064"/>
      <c r="O71" s="1064"/>
      <c r="P71" s="1065"/>
      <c r="Q71" s="1066">
        <v>645</v>
      </c>
      <c r="R71" s="1060"/>
      <c r="S71" s="1060"/>
      <c r="T71" s="1060"/>
      <c r="U71" s="1060"/>
      <c r="V71" s="1060">
        <v>634</v>
      </c>
      <c r="W71" s="1060"/>
      <c r="X71" s="1060"/>
      <c r="Y71" s="1060"/>
      <c r="Z71" s="1060"/>
      <c r="AA71" s="1060">
        <v>11</v>
      </c>
      <c r="AB71" s="1060"/>
      <c r="AC71" s="1060"/>
      <c r="AD71" s="1060"/>
      <c r="AE71" s="1060"/>
      <c r="AF71" s="1060">
        <v>11</v>
      </c>
      <c r="AG71" s="1060"/>
      <c r="AH71" s="1060"/>
      <c r="AI71" s="1060"/>
      <c r="AJ71" s="1060"/>
      <c r="AK71" s="1060"/>
      <c r="AL71" s="1060"/>
      <c r="AM71" s="1060"/>
      <c r="AN71" s="1060"/>
      <c r="AO71" s="1060"/>
      <c r="AP71" s="1060">
        <v>152</v>
      </c>
      <c r="AQ71" s="1060"/>
      <c r="AR71" s="1060"/>
      <c r="AS71" s="1060"/>
      <c r="AT71" s="1060"/>
      <c r="AU71" s="1060">
        <v>47</v>
      </c>
      <c r="AV71" s="1060"/>
      <c r="AW71" s="1060"/>
      <c r="AX71" s="1060"/>
      <c r="AY71" s="1060"/>
      <c r="AZ71" s="1061"/>
      <c r="BA71" s="1061"/>
      <c r="BB71" s="1061"/>
      <c r="BC71" s="1061"/>
      <c r="BD71" s="1062"/>
      <c r="BE71" s="262"/>
      <c r="BF71" s="262"/>
      <c r="BG71" s="262"/>
      <c r="BH71" s="262"/>
      <c r="BI71" s="262"/>
      <c r="BJ71" s="262"/>
      <c r="BK71" s="262"/>
      <c r="BL71" s="262"/>
      <c r="BM71" s="262"/>
      <c r="BN71" s="262"/>
      <c r="BO71" s="262"/>
      <c r="BP71" s="262"/>
      <c r="BQ71" s="259">
        <v>65</v>
      </c>
      <c r="BR71" s="264"/>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3"/>
    </row>
    <row r="72" spans="1:131" s="244" customFormat="1" ht="26.25" customHeight="1" x14ac:dyDescent="0.15">
      <c r="A72" s="258">
        <v>5</v>
      </c>
      <c r="B72" s="1063" t="s">
        <v>573</v>
      </c>
      <c r="C72" s="1064"/>
      <c r="D72" s="1064"/>
      <c r="E72" s="1064"/>
      <c r="F72" s="1064"/>
      <c r="G72" s="1064"/>
      <c r="H72" s="1064"/>
      <c r="I72" s="1064"/>
      <c r="J72" s="1064"/>
      <c r="K72" s="1064"/>
      <c r="L72" s="1064"/>
      <c r="M72" s="1064"/>
      <c r="N72" s="1064"/>
      <c r="O72" s="1064"/>
      <c r="P72" s="1065"/>
      <c r="Q72" s="1066">
        <v>179</v>
      </c>
      <c r="R72" s="1060"/>
      <c r="S72" s="1060"/>
      <c r="T72" s="1060"/>
      <c r="U72" s="1060"/>
      <c r="V72" s="1060">
        <v>167</v>
      </c>
      <c r="W72" s="1060"/>
      <c r="X72" s="1060"/>
      <c r="Y72" s="1060"/>
      <c r="Z72" s="1060"/>
      <c r="AA72" s="1060">
        <v>12</v>
      </c>
      <c r="AB72" s="1060"/>
      <c r="AC72" s="1060"/>
      <c r="AD72" s="1060"/>
      <c r="AE72" s="1060"/>
      <c r="AF72" s="1060">
        <v>12</v>
      </c>
      <c r="AG72" s="1060"/>
      <c r="AH72" s="1060"/>
      <c r="AI72" s="1060"/>
      <c r="AJ72" s="1060"/>
      <c r="AK72" s="1060">
        <v>7</v>
      </c>
      <c r="AL72" s="1060"/>
      <c r="AM72" s="1060"/>
      <c r="AN72" s="1060"/>
      <c r="AO72" s="1060"/>
      <c r="AP72" s="1060">
        <v>257</v>
      </c>
      <c r="AQ72" s="1060"/>
      <c r="AR72" s="1060"/>
      <c r="AS72" s="1060"/>
      <c r="AT72" s="1060"/>
      <c r="AU72" s="1060">
        <v>34</v>
      </c>
      <c r="AV72" s="1060"/>
      <c r="AW72" s="1060"/>
      <c r="AX72" s="1060"/>
      <c r="AY72" s="1060"/>
      <c r="AZ72" s="1061"/>
      <c r="BA72" s="1061"/>
      <c r="BB72" s="1061"/>
      <c r="BC72" s="1061"/>
      <c r="BD72" s="1062"/>
      <c r="BE72" s="262"/>
      <c r="BF72" s="262"/>
      <c r="BG72" s="262"/>
      <c r="BH72" s="262"/>
      <c r="BI72" s="262"/>
      <c r="BJ72" s="262"/>
      <c r="BK72" s="262"/>
      <c r="BL72" s="262"/>
      <c r="BM72" s="262"/>
      <c r="BN72" s="262"/>
      <c r="BO72" s="262"/>
      <c r="BP72" s="262"/>
      <c r="BQ72" s="259">
        <v>66</v>
      </c>
      <c r="BR72" s="264"/>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3"/>
    </row>
    <row r="73" spans="1:131" s="244" customFormat="1" ht="26.25" customHeight="1" x14ac:dyDescent="0.15">
      <c r="A73" s="258">
        <v>6</v>
      </c>
      <c r="B73" s="1063" t="s">
        <v>574</v>
      </c>
      <c r="C73" s="1064"/>
      <c r="D73" s="1064"/>
      <c r="E73" s="1064"/>
      <c r="F73" s="1064"/>
      <c r="G73" s="1064"/>
      <c r="H73" s="1064"/>
      <c r="I73" s="1064"/>
      <c r="J73" s="1064"/>
      <c r="K73" s="1064"/>
      <c r="L73" s="1064"/>
      <c r="M73" s="1064"/>
      <c r="N73" s="1064"/>
      <c r="O73" s="1064"/>
      <c r="P73" s="1065"/>
      <c r="Q73" s="1066">
        <v>356</v>
      </c>
      <c r="R73" s="1060"/>
      <c r="S73" s="1060"/>
      <c r="T73" s="1060"/>
      <c r="U73" s="1060"/>
      <c r="V73" s="1060">
        <v>345</v>
      </c>
      <c r="W73" s="1060"/>
      <c r="X73" s="1060"/>
      <c r="Y73" s="1060"/>
      <c r="Z73" s="1060"/>
      <c r="AA73" s="1060">
        <v>11</v>
      </c>
      <c r="AB73" s="1060"/>
      <c r="AC73" s="1060"/>
      <c r="AD73" s="1060"/>
      <c r="AE73" s="1060"/>
      <c r="AF73" s="1060">
        <v>11</v>
      </c>
      <c r="AG73" s="1060"/>
      <c r="AH73" s="1060"/>
      <c r="AI73" s="1060"/>
      <c r="AJ73" s="1060"/>
      <c r="AK73" s="1060">
        <v>18</v>
      </c>
      <c r="AL73" s="1060"/>
      <c r="AM73" s="1060"/>
      <c r="AN73" s="1060"/>
      <c r="AO73" s="1060"/>
      <c r="AP73" s="1060">
        <v>569</v>
      </c>
      <c r="AQ73" s="1060"/>
      <c r="AR73" s="1060"/>
      <c r="AS73" s="1060"/>
      <c r="AT73" s="1060"/>
      <c r="AU73" s="1060">
        <v>193</v>
      </c>
      <c r="AV73" s="1060"/>
      <c r="AW73" s="1060"/>
      <c r="AX73" s="1060"/>
      <c r="AY73" s="1060"/>
      <c r="AZ73" s="1061"/>
      <c r="BA73" s="1061"/>
      <c r="BB73" s="1061"/>
      <c r="BC73" s="1061"/>
      <c r="BD73" s="1062"/>
      <c r="BE73" s="262"/>
      <c r="BF73" s="262"/>
      <c r="BG73" s="262"/>
      <c r="BH73" s="262"/>
      <c r="BI73" s="262"/>
      <c r="BJ73" s="262"/>
      <c r="BK73" s="262"/>
      <c r="BL73" s="262"/>
      <c r="BM73" s="262"/>
      <c r="BN73" s="262"/>
      <c r="BO73" s="262"/>
      <c r="BP73" s="262"/>
      <c r="BQ73" s="259">
        <v>67</v>
      </c>
      <c r="BR73" s="264"/>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3"/>
    </row>
    <row r="74" spans="1:131" s="244" customFormat="1" ht="26.25" customHeight="1" x14ac:dyDescent="0.15">
      <c r="A74" s="258">
        <v>7</v>
      </c>
      <c r="B74" s="1063" t="s">
        <v>575</v>
      </c>
      <c r="C74" s="1064"/>
      <c r="D74" s="1064"/>
      <c r="E74" s="1064"/>
      <c r="F74" s="1064"/>
      <c r="G74" s="1064"/>
      <c r="H74" s="1064"/>
      <c r="I74" s="1064"/>
      <c r="J74" s="1064"/>
      <c r="K74" s="1064"/>
      <c r="L74" s="1064"/>
      <c r="M74" s="1064"/>
      <c r="N74" s="1064"/>
      <c r="O74" s="1064"/>
      <c r="P74" s="1065"/>
      <c r="Q74" s="1066">
        <v>218</v>
      </c>
      <c r="R74" s="1060"/>
      <c r="S74" s="1060"/>
      <c r="T74" s="1060"/>
      <c r="U74" s="1060"/>
      <c r="V74" s="1060">
        <v>218</v>
      </c>
      <c r="W74" s="1060"/>
      <c r="X74" s="1060"/>
      <c r="Y74" s="1060"/>
      <c r="Z74" s="1060"/>
      <c r="AA74" s="1060"/>
      <c r="AB74" s="1060"/>
      <c r="AC74" s="1060"/>
      <c r="AD74" s="1060"/>
      <c r="AE74" s="1060"/>
      <c r="AF74" s="1060"/>
      <c r="AG74" s="1060"/>
      <c r="AH74" s="1060"/>
      <c r="AI74" s="1060"/>
      <c r="AJ74" s="1060"/>
      <c r="AK74" s="1060">
        <v>3</v>
      </c>
      <c r="AL74" s="1060"/>
      <c r="AM74" s="1060"/>
      <c r="AN74" s="1060"/>
      <c r="AO74" s="1060"/>
      <c r="AP74" s="1060"/>
      <c r="AQ74" s="1060"/>
      <c r="AR74" s="1060"/>
      <c r="AS74" s="1060"/>
      <c r="AT74" s="1060"/>
      <c r="AU74" s="1060"/>
      <c r="AV74" s="1060"/>
      <c r="AW74" s="1060"/>
      <c r="AX74" s="1060"/>
      <c r="AY74" s="1060"/>
      <c r="AZ74" s="1061"/>
      <c r="BA74" s="1061"/>
      <c r="BB74" s="1061"/>
      <c r="BC74" s="1061"/>
      <c r="BD74" s="1062"/>
      <c r="BE74" s="262"/>
      <c r="BF74" s="262"/>
      <c r="BG74" s="262"/>
      <c r="BH74" s="262"/>
      <c r="BI74" s="262"/>
      <c r="BJ74" s="262"/>
      <c r="BK74" s="262"/>
      <c r="BL74" s="262"/>
      <c r="BM74" s="262"/>
      <c r="BN74" s="262"/>
      <c r="BO74" s="262"/>
      <c r="BP74" s="262"/>
      <c r="BQ74" s="259">
        <v>68</v>
      </c>
      <c r="BR74" s="264"/>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3"/>
    </row>
    <row r="75" spans="1:131" s="244" customFormat="1" ht="26.25" customHeight="1" x14ac:dyDescent="0.15">
      <c r="A75" s="258">
        <v>8</v>
      </c>
      <c r="B75" s="1063" t="s">
        <v>576</v>
      </c>
      <c r="C75" s="1064"/>
      <c r="D75" s="1064"/>
      <c r="E75" s="1064"/>
      <c r="F75" s="1064"/>
      <c r="G75" s="1064"/>
      <c r="H75" s="1064"/>
      <c r="I75" s="1064"/>
      <c r="J75" s="1064"/>
      <c r="K75" s="1064"/>
      <c r="L75" s="1064"/>
      <c r="M75" s="1064"/>
      <c r="N75" s="1064"/>
      <c r="O75" s="1064"/>
      <c r="P75" s="1065"/>
      <c r="Q75" s="1067">
        <v>145</v>
      </c>
      <c r="R75" s="1068"/>
      <c r="S75" s="1068"/>
      <c r="T75" s="1068"/>
      <c r="U75" s="1069"/>
      <c r="V75" s="1070">
        <v>102</v>
      </c>
      <c r="W75" s="1068"/>
      <c r="X75" s="1068"/>
      <c r="Y75" s="1068"/>
      <c r="Z75" s="1069"/>
      <c r="AA75" s="1070">
        <v>42</v>
      </c>
      <c r="AB75" s="1068"/>
      <c r="AC75" s="1068"/>
      <c r="AD75" s="1068"/>
      <c r="AE75" s="1069"/>
      <c r="AF75" s="1070">
        <v>43</v>
      </c>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2"/>
      <c r="BF75" s="262"/>
      <c r="BG75" s="262"/>
      <c r="BH75" s="262"/>
      <c r="BI75" s="262"/>
      <c r="BJ75" s="262"/>
      <c r="BK75" s="262"/>
      <c r="BL75" s="262"/>
      <c r="BM75" s="262"/>
      <c r="BN75" s="262"/>
      <c r="BO75" s="262"/>
      <c r="BP75" s="262"/>
      <c r="BQ75" s="259">
        <v>69</v>
      </c>
      <c r="BR75" s="264"/>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3"/>
    </row>
    <row r="76" spans="1:131" s="244" customFormat="1" ht="26.25" customHeight="1" x14ac:dyDescent="0.15">
      <c r="A76" s="258">
        <v>9</v>
      </c>
      <c r="B76" s="1063" t="s">
        <v>577</v>
      </c>
      <c r="C76" s="1064"/>
      <c r="D76" s="1064"/>
      <c r="E76" s="1064"/>
      <c r="F76" s="1064"/>
      <c r="G76" s="1064"/>
      <c r="H76" s="1064"/>
      <c r="I76" s="1064"/>
      <c r="J76" s="1064"/>
      <c r="K76" s="1064"/>
      <c r="L76" s="1064"/>
      <c r="M76" s="1064"/>
      <c r="N76" s="1064"/>
      <c r="O76" s="1064"/>
      <c r="P76" s="1065"/>
      <c r="Q76" s="1067">
        <v>13981</v>
      </c>
      <c r="R76" s="1068"/>
      <c r="S76" s="1068"/>
      <c r="T76" s="1068"/>
      <c r="U76" s="1069"/>
      <c r="V76" s="1070">
        <v>13645</v>
      </c>
      <c r="W76" s="1068"/>
      <c r="X76" s="1068"/>
      <c r="Y76" s="1068"/>
      <c r="Z76" s="1069"/>
      <c r="AA76" s="1070">
        <v>336</v>
      </c>
      <c r="AB76" s="1068"/>
      <c r="AC76" s="1068"/>
      <c r="AD76" s="1068"/>
      <c r="AE76" s="1069"/>
      <c r="AF76" s="1070">
        <v>320</v>
      </c>
      <c r="AG76" s="1068"/>
      <c r="AH76" s="1068"/>
      <c r="AI76" s="1068"/>
      <c r="AJ76" s="1069"/>
      <c r="AK76" s="1070">
        <v>99</v>
      </c>
      <c r="AL76" s="1068"/>
      <c r="AM76" s="1068"/>
      <c r="AN76" s="1068"/>
      <c r="AO76" s="1069"/>
      <c r="AP76" s="1070">
        <v>3215</v>
      </c>
      <c r="AQ76" s="1068"/>
      <c r="AR76" s="1068"/>
      <c r="AS76" s="1068"/>
      <c r="AT76" s="1069"/>
      <c r="AU76" s="1070">
        <v>69</v>
      </c>
      <c r="AV76" s="1068"/>
      <c r="AW76" s="1068"/>
      <c r="AX76" s="1068"/>
      <c r="AY76" s="1069"/>
      <c r="AZ76" s="1061"/>
      <c r="BA76" s="1061"/>
      <c r="BB76" s="1061"/>
      <c r="BC76" s="1061"/>
      <c r="BD76" s="1062"/>
      <c r="BE76" s="262"/>
      <c r="BF76" s="262"/>
      <c r="BG76" s="262"/>
      <c r="BH76" s="262"/>
      <c r="BI76" s="262"/>
      <c r="BJ76" s="262"/>
      <c r="BK76" s="262"/>
      <c r="BL76" s="262"/>
      <c r="BM76" s="262"/>
      <c r="BN76" s="262"/>
      <c r="BO76" s="262"/>
      <c r="BP76" s="262"/>
      <c r="BQ76" s="259">
        <v>70</v>
      </c>
      <c r="BR76" s="264"/>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3"/>
    </row>
    <row r="77" spans="1:131" s="244" customFormat="1" ht="26.25" customHeight="1" x14ac:dyDescent="0.15">
      <c r="A77" s="258">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2"/>
      <c r="BF77" s="262"/>
      <c r="BG77" s="262"/>
      <c r="BH77" s="262"/>
      <c r="BI77" s="262"/>
      <c r="BJ77" s="262"/>
      <c r="BK77" s="262"/>
      <c r="BL77" s="262"/>
      <c r="BM77" s="262"/>
      <c r="BN77" s="262"/>
      <c r="BO77" s="262"/>
      <c r="BP77" s="262"/>
      <c r="BQ77" s="259">
        <v>71</v>
      </c>
      <c r="BR77" s="264"/>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3"/>
    </row>
    <row r="78" spans="1:131" s="244" customFormat="1" ht="26.25" customHeight="1" x14ac:dyDescent="0.15">
      <c r="A78" s="258">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2"/>
      <c r="BF78" s="262"/>
      <c r="BG78" s="262"/>
      <c r="BH78" s="262"/>
      <c r="BI78" s="262"/>
      <c r="BJ78" s="265"/>
      <c r="BK78" s="265"/>
      <c r="BL78" s="265"/>
      <c r="BM78" s="265"/>
      <c r="BN78" s="265"/>
      <c r="BO78" s="262"/>
      <c r="BP78" s="262"/>
      <c r="BQ78" s="259">
        <v>72</v>
      </c>
      <c r="BR78" s="264"/>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3"/>
    </row>
    <row r="79" spans="1:131" s="244" customFormat="1" ht="26.25" customHeight="1" x14ac:dyDescent="0.15">
      <c r="A79" s="258">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2"/>
      <c r="BF79" s="262"/>
      <c r="BG79" s="262"/>
      <c r="BH79" s="262"/>
      <c r="BI79" s="262"/>
      <c r="BJ79" s="265"/>
      <c r="BK79" s="265"/>
      <c r="BL79" s="265"/>
      <c r="BM79" s="265"/>
      <c r="BN79" s="265"/>
      <c r="BO79" s="262"/>
      <c r="BP79" s="262"/>
      <c r="BQ79" s="259">
        <v>73</v>
      </c>
      <c r="BR79" s="264"/>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3"/>
    </row>
    <row r="80" spans="1:131" s="244" customFormat="1" ht="26.25" customHeight="1" x14ac:dyDescent="0.15">
      <c r="A80" s="258">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2"/>
      <c r="BF80" s="262"/>
      <c r="BG80" s="262"/>
      <c r="BH80" s="262"/>
      <c r="BI80" s="262"/>
      <c r="BJ80" s="262"/>
      <c r="BK80" s="262"/>
      <c r="BL80" s="262"/>
      <c r="BM80" s="262"/>
      <c r="BN80" s="262"/>
      <c r="BO80" s="262"/>
      <c r="BP80" s="262"/>
      <c r="BQ80" s="259">
        <v>74</v>
      </c>
      <c r="BR80" s="264"/>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3"/>
    </row>
    <row r="81" spans="1:131" s="244" customFormat="1" ht="26.25" customHeight="1" x14ac:dyDescent="0.15">
      <c r="A81" s="258">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2"/>
      <c r="BF81" s="262"/>
      <c r="BG81" s="262"/>
      <c r="BH81" s="262"/>
      <c r="BI81" s="262"/>
      <c r="BJ81" s="262"/>
      <c r="BK81" s="262"/>
      <c r="BL81" s="262"/>
      <c r="BM81" s="262"/>
      <c r="BN81" s="262"/>
      <c r="BO81" s="262"/>
      <c r="BP81" s="262"/>
      <c r="BQ81" s="259">
        <v>75</v>
      </c>
      <c r="BR81" s="264"/>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3"/>
    </row>
    <row r="82" spans="1:131" s="244" customFormat="1" ht="26.25" customHeight="1" x14ac:dyDescent="0.15">
      <c r="A82" s="258">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2"/>
      <c r="BF82" s="262"/>
      <c r="BG82" s="262"/>
      <c r="BH82" s="262"/>
      <c r="BI82" s="262"/>
      <c r="BJ82" s="262"/>
      <c r="BK82" s="262"/>
      <c r="BL82" s="262"/>
      <c r="BM82" s="262"/>
      <c r="BN82" s="262"/>
      <c r="BO82" s="262"/>
      <c r="BP82" s="262"/>
      <c r="BQ82" s="259">
        <v>76</v>
      </c>
      <c r="BR82" s="264"/>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3"/>
    </row>
    <row r="83" spans="1:131" s="244" customFormat="1" ht="26.25" customHeight="1" x14ac:dyDescent="0.15">
      <c r="A83" s="258">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2"/>
      <c r="BF83" s="262"/>
      <c r="BG83" s="262"/>
      <c r="BH83" s="262"/>
      <c r="BI83" s="262"/>
      <c r="BJ83" s="262"/>
      <c r="BK83" s="262"/>
      <c r="BL83" s="262"/>
      <c r="BM83" s="262"/>
      <c r="BN83" s="262"/>
      <c r="BO83" s="262"/>
      <c r="BP83" s="262"/>
      <c r="BQ83" s="259">
        <v>77</v>
      </c>
      <c r="BR83" s="264"/>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3"/>
    </row>
    <row r="84" spans="1:131" s="244" customFormat="1" ht="26.25" customHeight="1" x14ac:dyDescent="0.15">
      <c r="A84" s="258">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2"/>
      <c r="BF84" s="262"/>
      <c r="BG84" s="262"/>
      <c r="BH84" s="262"/>
      <c r="BI84" s="262"/>
      <c r="BJ84" s="262"/>
      <c r="BK84" s="262"/>
      <c r="BL84" s="262"/>
      <c r="BM84" s="262"/>
      <c r="BN84" s="262"/>
      <c r="BO84" s="262"/>
      <c r="BP84" s="262"/>
      <c r="BQ84" s="259">
        <v>78</v>
      </c>
      <c r="BR84" s="264"/>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3"/>
    </row>
    <row r="85" spans="1:131" s="244" customFormat="1" ht="26.25" customHeight="1" x14ac:dyDescent="0.15">
      <c r="A85" s="258">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2"/>
      <c r="BF85" s="262"/>
      <c r="BG85" s="262"/>
      <c r="BH85" s="262"/>
      <c r="BI85" s="262"/>
      <c r="BJ85" s="262"/>
      <c r="BK85" s="262"/>
      <c r="BL85" s="262"/>
      <c r="BM85" s="262"/>
      <c r="BN85" s="262"/>
      <c r="BO85" s="262"/>
      <c r="BP85" s="262"/>
      <c r="BQ85" s="259">
        <v>79</v>
      </c>
      <c r="BR85" s="264"/>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3"/>
    </row>
    <row r="86" spans="1:131" s="244" customFormat="1" ht="26.25" customHeight="1" x14ac:dyDescent="0.15">
      <c r="A86" s="258">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2"/>
      <c r="BF86" s="262"/>
      <c r="BG86" s="262"/>
      <c r="BH86" s="262"/>
      <c r="BI86" s="262"/>
      <c r="BJ86" s="262"/>
      <c r="BK86" s="262"/>
      <c r="BL86" s="262"/>
      <c r="BM86" s="262"/>
      <c r="BN86" s="262"/>
      <c r="BO86" s="262"/>
      <c r="BP86" s="262"/>
      <c r="BQ86" s="259">
        <v>80</v>
      </c>
      <c r="BR86" s="264"/>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3"/>
    </row>
    <row r="87" spans="1:131" s="244" customFormat="1" ht="26.25" customHeight="1" x14ac:dyDescent="0.15">
      <c r="A87" s="266">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2"/>
      <c r="BF87" s="262"/>
      <c r="BG87" s="262"/>
      <c r="BH87" s="262"/>
      <c r="BI87" s="262"/>
      <c r="BJ87" s="262"/>
      <c r="BK87" s="262"/>
      <c r="BL87" s="262"/>
      <c r="BM87" s="262"/>
      <c r="BN87" s="262"/>
      <c r="BO87" s="262"/>
      <c r="BP87" s="262"/>
      <c r="BQ87" s="259">
        <v>81</v>
      </c>
      <c r="BR87" s="264"/>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3"/>
    </row>
    <row r="88" spans="1:131" s="244" customFormat="1" ht="26.25" customHeight="1" thickBot="1" x14ac:dyDescent="0.2">
      <c r="A88" s="261" t="s">
        <v>390</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2"/>
      <c r="BF88" s="262"/>
      <c r="BG88" s="262"/>
      <c r="BH88" s="262"/>
      <c r="BI88" s="262"/>
      <c r="BJ88" s="262"/>
      <c r="BK88" s="262"/>
      <c r="BL88" s="262"/>
      <c r="BM88" s="262"/>
      <c r="BN88" s="262"/>
      <c r="BO88" s="262"/>
      <c r="BP88" s="262"/>
      <c r="BQ88" s="259">
        <v>82</v>
      </c>
      <c r="BR88" s="264"/>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3"/>
    </row>
    <row r="89" spans="1:131" s="244" customFormat="1" ht="26.25" hidden="1" customHeight="1" x14ac:dyDescent="0.15">
      <c r="A89" s="267"/>
      <c r="B89" s="268"/>
      <c r="C89" s="268"/>
      <c r="D89" s="268"/>
      <c r="E89" s="268"/>
      <c r="F89" s="268"/>
      <c r="G89" s="268"/>
      <c r="H89" s="268"/>
      <c r="I89" s="268"/>
      <c r="J89" s="268"/>
      <c r="K89" s="268"/>
      <c r="L89" s="268"/>
      <c r="M89" s="268"/>
      <c r="N89" s="268"/>
      <c r="O89" s="268"/>
      <c r="P89" s="268"/>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70"/>
      <c r="BA89" s="270"/>
      <c r="BB89" s="270"/>
      <c r="BC89" s="270"/>
      <c r="BD89" s="270"/>
      <c r="BE89" s="262"/>
      <c r="BF89" s="262"/>
      <c r="BG89" s="262"/>
      <c r="BH89" s="262"/>
      <c r="BI89" s="262"/>
      <c r="BJ89" s="262"/>
      <c r="BK89" s="262"/>
      <c r="BL89" s="262"/>
      <c r="BM89" s="262"/>
      <c r="BN89" s="262"/>
      <c r="BO89" s="262"/>
      <c r="BP89" s="262"/>
      <c r="BQ89" s="259">
        <v>83</v>
      </c>
      <c r="BR89" s="264"/>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3"/>
    </row>
    <row r="90" spans="1:131" s="244" customFormat="1" ht="26.25" hidden="1" customHeight="1" x14ac:dyDescent="0.15">
      <c r="A90" s="267"/>
      <c r="B90" s="268"/>
      <c r="C90" s="268"/>
      <c r="D90" s="268"/>
      <c r="E90" s="268"/>
      <c r="F90" s="268"/>
      <c r="G90" s="268"/>
      <c r="H90" s="268"/>
      <c r="I90" s="268"/>
      <c r="J90" s="268"/>
      <c r="K90" s="268"/>
      <c r="L90" s="268"/>
      <c r="M90" s="268"/>
      <c r="N90" s="268"/>
      <c r="O90" s="268"/>
      <c r="P90" s="268"/>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69"/>
      <c r="AY90" s="269"/>
      <c r="AZ90" s="270"/>
      <c r="BA90" s="270"/>
      <c r="BB90" s="270"/>
      <c r="BC90" s="270"/>
      <c r="BD90" s="270"/>
      <c r="BE90" s="262"/>
      <c r="BF90" s="262"/>
      <c r="BG90" s="262"/>
      <c r="BH90" s="262"/>
      <c r="BI90" s="262"/>
      <c r="BJ90" s="262"/>
      <c r="BK90" s="262"/>
      <c r="BL90" s="262"/>
      <c r="BM90" s="262"/>
      <c r="BN90" s="262"/>
      <c r="BO90" s="262"/>
      <c r="BP90" s="262"/>
      <c r="BQ90" s="259">
        <v>84</v>
      </c>
      <c r="BR90" s="264"/>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3"/>
    </row>
    <row r="91" spans="1:131" s="244" customFormat="1" ht="26.25" hidden="1" customHeight="1" x14ac:dyDescent="0.15">
      <c r="A91" s="267"/>
      <c r="B91" s="268"/>
      <c r="C91" s="268"/>
      <c r="D91" s="268"/>
      <c r="E91" s="268"/>
      <c r="F91" s="268"/>
      <c r="G91" s="268"/>
      <c r="H91" s="268"/>
      <c r="I91" s="268"/>
      <c r="J91" s="268"/>
      <c r="K91" s="268"/>
      <c r="L91" s="268"/>
      <c r="M91" s="268"/>
      <c r="N91" s="268"/>
      <c r="O91" s="268"/>
      <c r="P91" s="268"/>
      <c r="Q91" s="269"/>
      <c r="R91" s="269"/>
      <c r="S91" s="269"/>
      <c r="T91" s="269"/>
      <c r="U91" s="269"/>
      <c r="V91" s="269"/>
      <c r="W91" s="269"/>
      <c r="X91" s="269"/>
      <c r="Y91" s="269"/>
      <c r="Z91" s="269"/>
      <c r="AA91" s="269"/>
      <c r="AB91" s="269"/>
      <c r="AC91" s="269"/>
      <c r="AD91" s="269"/>
      <c r="AE91" s="269"/>
      <c r="AF91" s="269"/>
      <c r="AG91" s="269"/>
      <c r="AH91" s="269"/>
      <c r="AI91" s="269"/>
      <c r="AJ91" s="269"/>
      <c r="AK91" s="269"/>
      <c r="AL91" s="269"/>
      <c r="AM91" s="269"/>
      <c r="AN91" s="269"/>
      <c r="AO91" s="269"/>
      <c r="AP91" s="269"/>
      <c r="AQ91" s="269"/>
      <c r="AR91" s="269"/>
      <c r="AS91" s="269"/>
      <c r="AT91" s="269"/>
      <c r="AU91" s="269"/>
      <c r="AV91" s="269"/>
      <c r="AW91" s="269"/>
      <c r="AX91" s="269"/>
      <c r="AY91" s="269"/>
      <c r="AZ91" s="270"/>
      <c r="BA91" s="270"/>
      <c r="BB91" s="270"/>
      <c r="BC91" s="270"/>
      <c r="BD91" s="270"/>
      <c r="BE91" s="262"/>
      <c r="BF91" s="262"/>
      <c r="BG91" s="262"/>
      <c r="BH91" s="262"/>
      <c r="BI91" s="262"/>
      <c r="BJ91" s="262"/>
      <c r="BK91" s="262"/>
      <c r="BL91" s="262"/>
      <c r="BM91" s="262"/>
      <c r="BN91" s="262"/>
      <c r="BO91" s="262"/>
      <c r="BP91" s="262"/>
      <c r="BQ91" s="259">
        <v>85</v>
      </c>
      <c r="BR91" s="264"/>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3"/>
    </row>
    <row r="92" spans="1:131" s="244" customFormat="1" ht="26.25" hidden="1" customHeight="1" x14ac:dyDescent="0.15">
      <c r="A92" s="267"/>
      <c r="B92" s="268"/>
      <c r="C92" s="268"/>
      <c r="D92" s="268"/>
      <c r="E92" s="268"/>
      <c r="F92" s="268"/>
      <c r="G92" s="268"/>
      <c r="H92" s="268"/>
      <c r="I92" s="268"/>
      <c r="J92" s="268"/>
      <c r="K92" s="268"/>
      <c r="L92" s="268"/>
      <c r="M92" s="268"/>
      <c r="N92" s="268"/>
      <c r="O92" s="268"/>
      <c r="P92" s="268"/>
      <c r="Q92" s="269"/>
      <c r="R92" s="269"/>
      <c r="S92" s="269"/>
      <c r="T92" s="269"/>
      <c r="U92" s="269"/>
      <c r="V92" s="269"/>
      <c r="W92" s="269"/>
      <c r="X92" s="269"/>
      <c r="Y92" s="269"/>
      <c r="Z92" s="269"/>
      <c r="AA92" s="269"/>
      <c r="AB92" s="269"/>
      <c r="AC92" s="269"/>
      <c r="AD92" s="269"/>
      <c r="AE92" s="269"/>
      <c r="AF92" s="269"/>
      <c r="AG92" s="269"/>
      <c r="AH92" s="269"/>
      <c r="AI92" s="269"/>
      <c r="AJ92" s="269"/>
      <c r="AK92" s="269"/>
      <c r="AL92" s="269"/>
      <c r="AM92" s="269"/>
      <c r="AN92" s="269"/>
      <c r="AO92" s="269"/>
      <c r="AP92" s="269"/>
      <c r="AQ92" s="269"/>
      <c r="AR92" s="269"/>
      <c r="AS92" s="269"/>
      <c r="AT92" s="269"/>
      <c r="AU92" s="269"/>
      <c r="AV92" s="269"/>
      <c r="AW92" s="269"/>
      <c r="AX92" s="269"/>
      <c r="AY92" s="269"/>
      <c r="AZ92" s="270"/>
      <c r="BA92" s="270"/>
      <c r="BB92" s="270"/>
      <c r="BC92" s="270"/>
      <c r="BD92" s="270"/>
      <c r="BE92" s="262"/>
      <c r="BF92" s="262"/>
      <c r="BG92" s="262"/>
      <c r="BH92" s="262"/>
      <c r="BI92" s="262"/>
      <c r="BJ92" s="262"/>
      <c r="BK92" s="262"/>
      <c r="BL92" s="262"/>
      <c r="BM92" s="262"/>
      <c r="BN92" s="262"/>
      <c r="BO92" s="262"/>
      <c r="BP92" s="262"/>
      <c r="BQ92" s="259">
        <v>86</v>
      </c>
      <c r="BR92" s="264"/>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3"/>
    </row>
    <row r="93" spans="1:131" s="244" customFormat="1" ht="26.25" hidden="1" customHeight="1" x14ac:dyDescent="0.15">
      <c r="A93" s="267"/>
      <c r="B93" s="268"/>
      <c r="C93" s="268"/>
      <c r="D93" s="268"/>
      <c r="E93" s="268"/>
      <c r="F93" s="268"/>
      <c r="G93" s="268"/>
      <c r="H93" s="268"/>
      <c r="I93" s="268"/>
      <c r="J93" s="268"/>
      <c r="K93" s="268"/>
      <c r="L93" s="268"/>
      <c r="M93" s="268"/>
      <c r="N93" s="268"/>
      <c r="O93" s="268"/>
      <c r="P93" s="268"/>
      <c r="Q93" s="269"/>
      <c r="R93" s="269"/>
      <c r="S93" s="269"/>
      <c r="T93" s="269"/>
      <c r="U93" s="269"/>
      <c r="V93" s="269"/>
      <c r="W93" s="269"/>
      <c r="X93" s="269"/>
      <c r="Y93" s="269"/>
      <c r="Z93" s="269"/>
      <c r="AA93" s="269"/>
      <c r="AB93" s="269"/>
      <c r="AC93" s="269"/>
      <c r="AD93" s="269"/>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70"/>
      <c r="BA93" s="270"/>
      <c r="BB93" s="270"/>
      <c r="BC93" s="270"/>
      <c r="BD93" s="270"/>
      <c r="BE93" s="262"/>
      <c r="BF93" s="262"/>
      <c r="BG93" s="262"/>
      <c r="BH93" s="262"/>
      <c r="BI93" s="262"/>
      <c r="BJ93" s="262"/>
      <c r="BK93" s="262"/>
      <c r="BL93" s="262"/>
      <c r="BM93" s="262"/>
      <c r="BN93" s="262"/>
      <c r="BO93" s="262"/>
      <c r="BP93" s="262"/>
      <c r="BQ93" s="259">
        <v>87</v>
      </c>
      <c r="BR93" s="264"/>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3"/>
    </row>
    <row r="94" spans="1:131" s="244" customFormat="1" ht="26.25" hidden="1" customHeight="1" x14ac:dyDescent="0.15">
      <c r="A94" s="267"/>
      <c r="B94" s="268"/>
      <c r="C94" s="268"/>
      <c r="D94" s="268"/>
      <c r="E94" s="268"/>
      <c r="F94" s="268"/>
      <c r="G94" s="268"/>
      <c r="H94" s="268"/>
      <c r="I94" s="268"/>
      <c r="J94" s="268"/>
      <c r="K94" s="268"/>
      <c r="L94" s="268"/>
      <c r="M94" s="268"/>
      <c r="N94" s="268"/>
      <c r="O94" s="268"/>
      <c r="P94" s="268"/>
      <c r="Q94" s="269"/>
      <c r="R94" s="269"/>
      <c r="S94" s="269"/>
      <c r="T94" s="269"/>
      <c r="U94" s="269"/>
      <c r="V94" s="269"/>
      <c r="W94" s="269"/>
      <c r="X94" s="269"/>
      <c r="Y94" s="269"/>
      <c r="Z94" s="269"/>
      <c r="AA94" s="269"/>
      <c r="AB94" s="269"/>
      <c r="AC94" s="269"/>
      <c r="AD94" s="269"/>
      <c r="AE94" s="269"/>
      <c r="AF94" s="269"/>
      <c r="AG94" s="269"/>
      <c r="AH94" s="269"/>
      <c r="AI94" s="269"/>
      <c r="AJ94" s="269"/>
      <c r="AK94" s="269"/>
      <c r="AL94" s="269"/>
      <c r="AM94" s="269"/>
      <c r="AN94" s="269"/>
      <c r="AO94" s="269"/>
      <c r="AP94" s="269"/>
      <c r="AQ94" s="269"/>
      <c r="AR94" s="269"/>
      <c r="AS94" s="269"/>
      <c r="AT94" s="269"/>
      <c r="AU94" s="269"/>
      <c r="AV94" s="269"/>
      <c r="AW94" s="269"/>
      <c r="AX94" s="269"/>
      <c r="AY94" s="269"/>
      <c r="AZ94" s="270"/>
      <c r="BA94" s="270"/>
      <c r="BB94" s="270"/>
      <c r="BC94" s="270"/>
      <c r="BD94" s="270"/>
      <c r="BE94" s="262"/>
      <c r="BF94" s="262"/>
      <c r="BG94" s="262"/>
      <c r="BH94" s="262"/>
      <c r="BI94" s="262"/>
      <c r="BJ94" s="262"/>
      <c r="BK94" s="262"/>
      <c r="BL94" s="262"/>
      <c r="BM94" s="262"/>
      <c r="BN94" s="262"/>
      <c r="BO94" s="262"/>
      <c r="BP94" s="262"/>
      <c r="BQ94" s="259">
        <v>88</v>
      </c>
      <c r="BR94" s="264"/>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3"/>
    </row>
    <row r="95" spans="1:131" s="244" customFormat="1" ht="26.25" hidden="1" customHeight="1" x14ac:dyDescent="0.15">
      <c r="A95" s="267"/>
      <c r="B95" s="268"/>
      <c r="C95" s="268"/>
      <c r="D95" s="268"/>
      <c r="E95" s="268"/>
      <c r="F95" s="268"/>
      <c r="G95" s="268"/>
      <c r="H95" s="268"/>
      <c r="I95" s="268"/>
      <c r="J95" s="268"/>
      <c r="K95" s="268"/>
      <c r="L95" s="268"/>
      <c r="M95" s="268"/>
      <c r="N95" s="268"/>
      <c r="O95" s="268"/>
      <c r="P95" s="268"/>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69"/>
      <c r="AY95" s="269"/>
      <c r="AZ95" s="270"/>
      <c r="BA95" s="270"/>
      <c r="BB95" s="270"/>
      <c r="BC95" s="270"/>
      <c r="BD95" s="270"/>
      <c r="BE95" s="262"/>
      <c r="BF95" s="262"/>
      <c r="BG95" s="262"/>
      <c r="BH95" s="262"/>
      <c r="BI95" s="262"/>
      <c r="BJ95" s="262"/>
      <c r="BK95" s="262"/>
      <c r="BL95" s="262"/>
      <c r="BM95" s="262"/>
      <c r="BN95" s="262"/>
      <c r="BO95" s="262"/>
      <c r="BP95" s="262"/>
      <c r="BQ95" s="259">
        <v>89</v>
      </c>
      <c r="BR95" s="264"/>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3"/>
    </row>
    <row r="96" spans="1:131" s="244" customFormat="1" ht="26.25" hidden="1" customHeight="1" x14ac:dyDescent="0.15">
      <c r="A96" s="267"/>
      <c r="B96" s="268"/>
      <c r="C96" s="268"/>
      <c r="D96" s="268"/>
      <c r="E96" s="268"/>
      <c r="F96" s="268"/>
      <c r="G96" s="268"/>
      <c r="H96" s="268"/>
      <c r="I96" s="268"/>
      <c r="J96" s="268"/>
      <c r="K96" s="268"/>
      <c r="L96" s="268"/>
      <c r="M96" s="268"/>
      <c r="N96" s="268"/>
      <c r="O96" s="268"/>
      <c r="P96" s="268"/>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70"/>
      <c r="BA96" s="270"/>
      <c r="BB96" s="270"/>
      <c r="BC96" s="270"/>
      <c r="BD96" s="270"/>
      <c r="BE96" s="262"/>
      <c r="BF96" s="262"/>
      <c r="BG96" s="262"/>
      <c r="BH96" s="262"/>
      <c r="BI96" s="262"/>
      <c r="BJ96" s="262"/>
      <c r="BK96" s="262"/>
      <c r="BL96" s="262"/>
      <c r="BM96" s="262"/>
      <c r="BN96" s="262"/>
      <c r="BO96" s="262"/>
      <c r="BP96" s="262"/>
      <c r="BQ96" s="259">
        <v>90</v>
      </c>
      <c r="BR96" s="264"/>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3"/>
    </row>
    <row r="97" spans="1:131" s="244" customFormat="1" ht="26.25" hidden="1" customHeight="1" x14ac:dyDescent="0.15">
      <c r="A97" s="267"/>
      <c r="B97" s="268"/>
      <c r="C97" s="268"/>
      <c r="D97" s="268"/>
      <c r="E97" s="268"/>
      <c r="F97" s="268"/>
      <c r="G97" s="268"/>
      <c r="H97" s="268"/>
      <c r="I97" s="268"/>
      <c r="J97" s="268"/>
      <c r="K97" s="268"/>
      <c r="L97" s="268"/>
      <c r="M97" s="268"/>
      <c r="N97" s="268"/>
      <c r="O97" s="268"/>
      <c r="P97" s="268"/>
      <c r="Q97" s="269"/>
      <c r="R97" s="269"/>
      <c r="S97" s="269"/>
      <c r="T97" s="269"/>
      <c r="U97" s="269"/>
      <c r="V97" s="269"/>
      <c r="W97" s="269"/>
      <c r="X97" s="269"/>
      <c r="Y97" s="269"/>
      <c r="Z97" s="269"/>
      <c r="AA97" s="269"/>
      <c r="AB97" s="269"/>
      <c r="AC97" s="269"/>
      <c r="AD97" s="269"/>
      <c r="AE97" s="269"/>
      <c r="AF97" s="269"/>
      <c r="AG97" s="269"/>
      <c r="AH97" s="269"/>
      <c r="AI97" s="269"/>
      <c r="AJ97" s="269"/>
      <c r="AK97" s="269"/>
      <c r="AL97" s="269"/>
      <c r="AM97" s="269"/>
      <c r="AN97" s="269"/>
      <c r="AO97" s="269"/>
      <c r="AP97" s="269"/>
      <c r="AQ97" s="269"/>
      <c r="AR97" s="269"/>
      <c r="AS97" s="269"/>
      <c r="AT97" s="269"/>
      <c r="AU97" s="269"/>
      <c r="AV97" s="269"/>
      <c r="AW97" s="269"/>
      <c r="AX97" s="269"/>
      <c r="AY97" s="269"/>
      <c r="AZ97" s="270"/>
      <c r="BA97" s="270"/>
      <c r="BB97" s="270"/>
      <c r="BC97" s="270"/>
      <c r="BD97" s="270"/>
      <c r="BE97" s="262"/>
      <c r="BF97" s="262"/>
      <c r="BG97" s="262"/>
      <c r="BH97" s="262"/>
      <c r="BI97" s="262"/>
      <c r="BJ97" s="262"/>
      <c r="BK97" s="262"/>
      <c r="BL97" s="262"/>
      <c r="BM97" s="262"/>
      <c r="BN97" s="262"/>
      <c r="BO97" s="262"/>
      <c r="BP97" s="262"/>
      <c r="BQ97" s="259">
        <v>91</v>
      </c>
      <c r="BR97" s="264"/>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3"/>
    </row>
    <row r="98" spans="1:131" s="244" customFormat="1" ht="26.25" hidden="1" customHeight="1" x14ac:dyDescent="0.15">
      <c r="A98" s="267"/>
      <c r="B98" s="268"/>
      <c r="C98" s="268"/>
      <c r="D98" s="268"/>
      <c r="E98" s="268"/>
      <c r="F98" s="268"/>
      <c r="G98" s="268"/>
      <c r="H98" s="268"/>
      <c r="I98" s="268"/>
      <c r="J98" s="268"/>
      <c r="K98" s="268"/>
      <c r="L98" s="268"/>
      <c r="M98" s="268"/>
      <c r="N98" s="268"/>
      <c r="O98" s="268"/>
      <c r="P98" s="268"/>
      <c r="Q98" s="269"/>
      <c r="R98" s="269"/>
      <c r="S98" s="269"/>
      <c r="T98" s="269"/>
      <c r="U98" s="269"/>
      <c r="V98" s="269"/>
      <c r="W98" s="269"/>
      <c r="X98" s="269"/>
      <c r="Y98" s="269"/>
      <c r="Z98" s="269"/>
      <c r="AA98" s="269"/>
      <c r="AB98" s="269"/>
      <c r="AC98" s="269"/>
      <c r="AD98" s="269"/>
      <c r="AE98" s="269"/>
      <c r="AF98" s="269"/>
      <c r="AG98" s="269"/>
      <c r="AH98" s="269"/>
      <c r="AI98" s="269"/>
      <c r="AJ98" s="269"/>
      <c r="AK98" s="269"/>
      <c r="AL98" s="269"/>
      <c r="AM98" s="269"/>
      <c r="AN98" s="269"/>
      <c r="AO98" s="269"/>
      <c r="AP98" s="269"/>
      <c r="AQ98" s="269"/>
      <c r="AR98" s="269"/>
      <c r="AS98" s="269"/>
      <c r="AT98" s="269"/>
      <c r="AU98" s="269"/>
      <c r="AV98" s="269"/>
      <c r="AW98" s="269"/>
      <c r="AX98" s="269"/>
      <c r="AY98" s="269"/>
      <c r="AZ98" s="270"/>
      <c r="BA98" s="270"/>
      <c r="BB98" s="270"/>
      <c r="BC98" s="270"/>
      <c r="BD98" s="270"/>
      <c r="BE98" s="262"/>
      <c r="BF98" s="262"/>
      <c r="BG98" s="262"/>
      <c r="BH98" s="262"/>
      <c r="BI98" s="262"/>
      <c r="BJ98" s="262"/>
      <c r="BK98" s="262"/>
      <c r="BL98" s="262"/>
      <c r="BM98" s="262"/>
      <c r="BN98" s="262"/>
      <c r="BO98" s="262"/>
      <c r="BP98" s="262"/>
      <c r="BQ98" s="259">
        <v>92</v>
      </c>
      <c r="BR98" s="264"/>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3"/>
    </row>
    <row r="99" spans="1:131" s="244" customFormat="1" ht="26.25" hidden="1" customHeight="1" x14ac:dyDescent="0.15">
      <c r="A99" s="267"/>
      <c r="B99" s="268"/>
      <c r="C99" s="268"/>
      <c r="D99" s="268"/>
      <c r="E99" s="268"/>
      <c r="F99" s="268"/>
      <c r="G99" s="268"/>
      <c r="H99" s="268"/>
      <c r="I99" s="268"/>
      <c r="J99" s="268"/>
      <c r="K99" s="268"/>
      <c r="L99" s="268"/>
      <c r="M99" s="268"/>
      <c r="N99" s="268"/>
      <c r="O99" s="268"/>
      <c r="P99" s="268"/>
      <c r="Q99" s="269"/>
      <c r="R99" s="269"/>
      <c r="S99" s="269"/>
      <c r="T99" s="269"/>
      <c r="U99" s="269"/>
      <c r="V99" s="269"/>
      <c r="W99" s="269"/>
      <c r="X99" s="269"/>
      <c r="Y99" s="269"/>
      <c r="Z99" s="269"/>
      <c r="AA99" s="269"/>
      <c r="AB99" s="269"/>
      <c r="AC99" s="269"/>
      <c r="AD99" s="269"/>
      <c r="AE99" s="269"/>
      <c r="AF99" s="269"/>
      <c r="AG99" s="269"/>
      <c r="AH99" s="269"/>
      <c r="AI99" s="269"/>
      <c r="AJ99" s="269"/>
      <c r="AK99" s="269"/>
      <c r="AL99" s="269"/>
      <c r="AM99" s="269"/>
      <c r="AN99" s="269"/>
      <c r="AO99" s="269"/>
      <c r="AP99" s="269"/>
      <c r="AQ99" s="269"/>
      <c r="AR99" s="269"/>
      <c r="AS99" s="269"/>
      <c r="AT99" s="269"/>
      <c r="AU99" s="269"/>
      <c r="AV99" s="269"/>
      <c r="AW99" s="269"/>
      <c r="AX99" s="269"/>
      <c r="AY99" s="269"/>
      <c r="AZ99" s="270"/>
      <c r="BA99" s="270"/>
      <c r="BB99" s="270"/>
      <c r="BC99" s="270"/>
      <c r="BD99" s="270"/>
      <c r="BE99" s="262"/>
      <c r="BF99" s="262"/>
      <c r="BG99" s="262"/>
      <c r="BH99" s="262"/>
      <c r="BI99" s="262"/>
      <c r="BJ99" s="262"/>
      <c r="BK99" s="262"/>
      <c r="BL99" s="262"/>
      <c r="BM99" s="262"/>
      <c r="BN99" s="262"/>
      <c r="BO99" s="262"/>
      <c r="BP99" s="262"/>
      <c r="BQ99" s="259">
        <v>93</v>
      </c>
      <c r="BR99" s="264"/>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3"/>
    </row>
    <row r="100" spans="1:131" s="244" customFormat="1" ht="26.25" hidden="1" customHeight="1" x14ac:dyDescent="0.15">
      <c r="A100" s="267"/>
      <c r="B100" s="268"/>
      <c r="C100" s="268"/>
      <c r="D100" s="268"/>
      <c r="E100" s="268"/>
      <c r="F100" s="268"/>
      <c r="G100" s="268"/>
      <c r="H100" s="268"/>
      <c r="I100" s="268"/>
      <c r="J100" s="268"/>
      <c r="K100" s="268"/>
      <c r="L100" s="268"/>
      <c r="M100" s="268"/>
      <c r="N100" s="268"/>
      <c r="O100" s="268"/>
      <c r="P100" s="268"/>
      <c r="Q100" s="269"/>
      <c r="R100" s="269"/>
      <c r="S100" s="269"/>
      <c r="T100" s="269"/>
      <c r="U100" s="269"/>
      <c r="V100" s="269"/>
      <c r="W100" s="269"/>
      <c r="X100" s="269"/>
      <c r="Y100" s="269"/>
      <c r="Z100" s="269"/>
      <c r="AA100" s="269"/>
      <c r="AB100" s="269"/>
      <c r="AC100" s="269"/>
      <c r="AD100" s="269"/>
      <c r="AE100" s="269"/>
      <c r="AF100" s="269"/>
      <c r="AG100" s="269"/>
      <c r="AH100" s="269"/>
      <c r="AI100" s="269"/>
      <c r="AJ100" s="269"/>
      <c r="AK100" s="269"/>
      <c r="AL100" s="269"/>
      <c r="AM100" s="269"/>
      <c r="AN100" s="269"/>
      <c r="AO100" s="269"/>
      <c r="AP100" s="269"/>
      <c r="AQ100" s="269"/>
      <c r="AR100" s="269"/>
      <c r="AS100" s="269"/>
      <c r="AT100" s="269"/>
      <c r="AU100" s="269"/>
      <c r="AV100" s="269"/>
      <c r="AW100" s="269"/>
      <c r="AX100" s="269"/>
      <c r="AY100" s="269"/>
      <c r="AZ100" s="270"/>
      <c r="BA100" s="270"/>
      <c r="BB100" s="270"/>
      <c r="BC100" s="270"/>
      <c r="BD100" s="270"/>
      <c r="BE100" s="262"/>
      <c r="BF100" s="262"/>
      <c r="BG100" s="262"/>
      <c r="BH100" s="262"/>
      <c r="BI100" s="262"/>
      <c r="BJ100" s="262"/>
      <c r="BK100" s="262"/>
      <c r="BL100" s="262"/>
      <c r="BM100" s="262"/>
      <c r="BN100" s="262"/>
      <c r="BO100" s="262"/>
      <c r="BP100" s="262"/>
      <c r="BQ100" s="259">
        <v>94</v>
      </c>
      <c r="BR100" s="264"/>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3"/>
    </row>
    <row r="101" spans="1:131" s="244" customFormat="1" ht="26.25" hidden="1" customHeight="1" x14ac:dyDescent="0.15">
      <c r="A101" s="267"/>
      <c r="B101" s="268"/>
      <c r="C101" s="268"/>
      <c r="D101" s="268"/>
      <c r="E101" s="268"/>
      <c r="F101" s="268"/>
      <c r="G101" s="268"/>
      <c r="H101" s="268"/>
      <c r="I101" s="268"/>
      <c r="J101" s="268"/>
      <c r="K101" s="268"/>
      <c r="L101" s="268"/>
      <c r="M101" s="268"/>
      <c r="N101" s="268"/>
      <c r="O101" s="268"/>
      <c r="P101" s="268"/>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70"/>
      <c r="BA101" s="270"/>
      <c r="BB101" s="270"/>
      <c r="BC101" s="270"/>
      <c r="BD101" s="270"/>
      <c r="BE101" s="262"/>
      <c r="BF101" s="262"/>
      <c r="BG101" s="262"/>
      <c r="BH101" s="262"/>
      <c r="BI101" s="262"/>
      <c r="BJ101" s="262"/>
      <c r="BK101" s="262"/>
      <c r="BL101" s="262"/>
      <c r="BM101" s="262"/>
      <c r="BN101" s="262"/>
      <c r="BO101" s="262"/>
      <c r="BP101" s="262"/>
      <c r="BQ101" s="259">
        <v>95</v>
      </c>
      <c r="BR101" s="264"/>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3"/>
    </row>
    <row r="102" spans="1:131" s="244" customFormat="1" ht="26.25" customHeight="1" thickBot="1" x14ac:dyDescent="0.2">
      <c r="A102" s="267"/>
      <c r="B102" s="268"/>
      <c r="C102" s="268"/>
      <c r="D102" s="268"/>
      <c r="E102" s="268"/>
      <c r="F102" s="268"/>
      <c r="G102" s="268"/>
      <c r="H102" s="268"/>
      <c r="I102" s="268"/>
      <c r="J102" s="268"/>
      <c r="K102" s="268"/>
      <c r="L102" s="268"/>
      <c r="M102" s="268"/>
      <c r="N102" s="268"/>
      <c r="O102" s="268"/>
      <c r="P102" s="268"/>
      <c r="Q102" s="269"/>
      <c r="R102" s="269"/>
      <c r="S102" s="269"/>
      <c r="T102" s="269"/>
      <c r="U102" s="269"/>
      <c r="V102" s="269"/>
      <c r="W102" s="269"/>
      <c r="X102" s="269"/>
      <c r="Y102" s="269"/>
      <c r="Z102" s="269"/>
      <c r="AA102" s="269"/>
      <c r="AB102" s="269"/>
      <c r="AC102" s="269"/>
      <c r="AD102" s="269"/>
      <c r="AE102" s="269"/>
      <c r="AF102" s="269"/>
      <c r="AG102" s="269"/>
      <c r="AH102" s="269"/>
      <c r="AI102" s="269"/>
      <c r="AJ102" s="269"/>
      <c r="AK102" s="269"/>
      <c r="AL102" s="269"/>
      <c r="AM102" s="269"/>
      <c r="AN102" s="269"/>
      <c r="AO102" s="269"/>
      <c r="AP102" s="269"/>
      <c r="AQ102" s="269"/>
      <c r="AR102" s="269"/>
      <c r="AS102" s="269"/>
      <c r="AT102" s="269"/>
      <c r="AU102" s="269"/>
      <c r="AV102" s="269"/>
      <c r="AW102" s="269"/>
      <c r="AX102" s="269"/>
      <c r="AY102" s="269"/>
      <c r="AZ102" s="270"/>
      <c r="BA102" s="270"/>
      <c r="BB102" s="270"/>
      <c r="BC102" s="270"/>
      <c r="BD102" s="270"/>
      <c r="BE102" s="262"/>
      <c r="BF102" s="262"/>
      <c r="BG102" s="262"/>
      <c r="BH102" s="262"/>
      <c r="BI102" s="262"/>
      <c r="BJ102" s="262"/>
      <c r="BK102" s="262"/>
      <c r="BL102" s="262"/>
      <c r="BM102" s="262"/>
      <c r="BN102" s="262"/>
      <c r="BO102" s="262"/>
      <c r="BP102" s="262"/>
      <c r="BQ102" s="261" t="s">
        <v>390</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3"/>
    </row>
    <row r="103" spans="1:131" s="244" customFormat="1" ht="26.25" customHeight="1" x14ac:dyDescent="0.15">
      <c r="A103" s="267"/>
      <c r="B103" s="268"/>
      <c r="C103" s="268"/>
      <c r="D103" s="268"/>
      <c r="E103" s="268"/>
      <c r="F103" s="268"/>
      <c r="G103" s="268"/>
      <c r="H103" s="268"/>
      <c r="I103" s="268"/>
      <c r="J103" s="268"/>
      <c r="K103" s="268"/>
      <c r="L103" s="268"/>
      <c r="M103" s="268"/>
      <c r="N103" s="268"/>
      <c r="O103" s="268"/>
      <c r="P103" s="268"/>
      <c r="Q103" s="269"/>
      <c r="R103" s="269"/>
      <c r="S103" s="269"/>
      <c r="T103" s="269"/>
      <c r="U103" s="269"/>
      <c r="V103" s="269"/>
      <c r="W103" s="269"/>
      <c r="X103" s="269"/>
      <c r="Y103" s="269"/>
      <c r="Z103" s="269"/>
      <c r="AA103" s="269"/>
      <c r="AB103" s="269"/>
      <c r="AC103" s="269"/>
      <c r="AD103" s="269"/>
      <c r="AE103" s="269"/>
      <c r="AF103" s="269"/>
      <c r="AG103" s="269"/>
      <c r="AH103" s="269"/>
      <c r="AI103" s="269"/>
      <c r="AJ103" s="269"/>
      <c r="AK103" s="269"/>
      <c r="AL103" s="269"/>
      <c r="AM103" s="269"/>
      <c r="AN103" s="269"/>
      <c r="AO103" s="269"/>
      <c r="AP103" s="269"/>
      <c r="AQ103" s="269"/>
      <c r="AR103" s="269"/>
      <c r="AS103" s="269"/>
      <c r="AT103" s="269"/>
      <c r="AU103" s="269"/>
      <c r="AV103" s="269"/>
      <c r="AW103" s="269"/>
      <c r="AX103" s="269"/>
      <c r="AY103" s="269"/>
      <c r="AZ103" s="270"/>
      <c r="BA103" s="270"/>
      <c r="BB103" s="270"/>
      <c r="BC103" s="270"/>
      <c r="BD103" s="270"/>
      <c r="BE103" s="262"/>
      <c r="BF103" s="262"/>
      <c r="BG103" s="262"/>
      <c r="BH103" s="262"/>
      <c r="BI103" s="262"/>
      <c r="BJ103" s="262"/>
      <c r="BK103" s="262"/>
      <c r="BL103" s="262"/>
      <c r="BM103" s="262"/>
      <c r="BN103" s="262"/>
      <c r="BO103" s="262"/>
      <c r="BP103" s="262"/>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3"/>
    </row>
    <row r="104" spans="1:131" s="244" customFormat="1" ht="26.25" customHeight="1" x14ac:dyDescent="0.15">
      <c r="A104" s="267"/>
      <c r="B104" s="268"/>
      <c r="C104" s="268"/>
      <c r="D104" s="268"/>
      <c r="E104" s="268"/>
      <c r="F104" s="268"/>
      <c r="G104" s="268"/>
      <c r="H104" s="268"/>
      <c r="I104" s="268"/>
      <c r="J104" s="268"/>
      <c r="K104" s="268"/>
      <c r="L104" s="268"/>
      <c r="M104" s="268"/>
      <c r="N104" s="268"/>
      <c r="O104" s="268"/>
      <c r="P104" s="268"/>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70"/>
      <c r="BA104" s="270"/>
      <c r="BB104" s="270"/>
      <c r="BC104" s="270"/>
      <c r="BD104" s="270"/>
      <c r="BE104" s="262"/>
      <c r="BF104" s="262"/>
      <c r="BG104" s="262"/>
      <c r="BH104" s="262"/>
      <c r="BI104" s="262"/>
      <c r="BJ104" s="262"/>
      <c r="BK104" s="262"/>
      <c r="BL104" s="262"/>
      <c r="BM104" s="262"/>
      <c r="BN104" s="262"/>
      <c r="BO104" s="262"/>
      <c r="BP104" s="262"/>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3"/>
    </row>
    <row r="105" spans="1:131" s="244" customFormat="1" ht="11.25" customHeight="1" x14ac:dyDescent="0.15">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5"/>
      <c r="BR105" s="265"/>
      <c r="BS105" s="265"/>
      <c r="BT105" s="265"/>
      <c r="BU105" s="265"/>
      <c r="BV105" s="265"/>
      <c r="BW105" s="265"/>
      <c r="BX105" s="265"/>
      <c r="BY105" s="265"/>
      <c r="BZ105" s="265"/>
      <c r="CA105" s="265"/>
      <c r="CB105" s="265"/>
      <c r="CC105" s="265"/>
      <c r="CD105" s="265"/>
      <c r="CE105" s="265"/>
      <c r="CF105" s="265"/>
      <c r="CG105" s="265"/>
      <c r="CH105" s="265"/>
      <c r="CI105" s="265"/>
      <c r="CJ105" s="265"/>
      <c r="CK105" s="265"/>
      <c r="CL105" s="265"/>
      <c r="CM105" s="265"/>
      <c r="CN105" s="265"/>
      <c r="CO105" s="265"/>
      <c r="CP105" s="265"/>
      <c r="CQ105" s="265"/>
      <c r="CR105" s="265"/>
      <c r="CS105" s="265"/>
      <c r="CT105" s="265"/>
      <c r="CU105" s="265"/>
      <c r="CV105" s="265"/>
      <c r="CW105" s="265"/>
      <c r="CX105" s="265"/>
      <c r="CY105" s="265"/>
      <c r="CZ105" s="265"/>
      <c r="DA105" s="265"/>
      <c r="DB105" s="265"/>
      <c r="DC105" s="265"/>
      <c r="DD105" s="265"/>
      <c r="DE105" s="265"/>
      <c r="DF105" s="265"/>
      <c r="DG105" s="265"/>
      <c r="DH105" s="265"/>
      <c r="DI105" s="265"/>
      <c r="DJ105" s="265"/>
      <c r="DK105" s="265"/>
      <c r="DL105" s="265"/>
      <c r="DM105" s="265"/>
      <c r="DN105" s="265"/>
      <c r="DO105" s="265"/>
      <c r="DP105" s="265"/>
      <c r="DQ105" s="265"/>
      <c r="DR105" s="265"/>
      <c r="DS105" s="265"/>
      <c r="DT105" s="265"/>
      <c r="DU105" s="265"/>
      <c r="DV105" s="265"/>
      <c r="DW105" s="265"/>
      <c r="DX105" s="265"/>
      <c r="DY105" s="265"/>
      <c r="DZ105" s="265"/>
      <c r="EA105" s="243"/>
    </row>
    <row r="106" spans="1:131" s="244" customFormat="1" ht="11.25" customHeight="1" x14ac:dyDescent="0.15">
      <c r="A106" s="271"/>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265"/>
      <c r="BR106" s="265"/>
      <c r="BS106" s="265"/>
      <c r="BT106" s="265"/>
      <c r="BU106" s="265"/>
      <c r="BV106" s="265"/>
      <c r="BW106" s="265"/>
      <c r="BX106" s="265"/>
      <c r="BY106" s="265"/>
      <c r="BZ106" s="265"/>
      <c r="CA106" s="265"/>
      <c r="CB106" s="265"/>
      <c r="CC106" s="265"/>
      <c r="CD106" s="265"/>
      <c r="CE106" s="265"/>
      <c r="CF106" s="265"/>
      <c r="CG106" s="265"/>
      <c r="CH106" s="265"/>
      <c r="CI106" s="265"/>
      <c r="CJ106" s="265"/>
      <c r="CK106" s="265"/>
      <c r="CL106" s="265"/>
      <c r="CM106" s="265"/>
      <c r="CN106" s="265"/>
      <c r="CO106" s="265"/>
      <c r="CP106" s="265"/>
      <c r="CQ106" s="265"/>
      <c r="CR106" s="265"/>
      <c r="CS106" s="265"/>
      <c r="CT106" s="265"/>
      <c r="CU106" s="265"/>
      <c r="CV106" s="265"/>
      <c r="CW106" s="265"/>
      <c r="CX106" s="265"/>
      <c r="CY106" s="265"/>
      <c r="CZ106" s="265"/>
      <c r="DA106" s="265"/>
      <c r="DB106" s="265"/>
      <c r="DC106" s="265"/>
      <c r="DD106" s="265"/>
      <c r="DE106" s="265"/>
      <c r="DF106" s="265"/>
      <c r="DG106" s="265"/>
      <c r="DH106" s="265"/>
      <c r="DI106" s="265"/>
      <c r="DJ106" s="265"/>
      <c r="DK106" s="265"/>
      <c r="DL106" s="265"/>
      <c r="DM106" s="265"/>
      <c r="DN106" s="265"/>
      <c r="DO106" s="265"/>
      <c r="DP106" s="265"/>
      <c r="DQ106" s="265"/>
      <c r="DR106" s="265"/>
      <c r="DS106" s="265"/>
      <c r="DT106" s="265"/>
      <c r="DU106" s="265"/>
      <c r="DV106" s="265"/>
      <c r="DW106" s="265"/>
      <c r="DX106" s="265"/>
      <c r="DY106" s="265"/>
      <c r="DZ106" s="265"/>
      <c r="EA106" s="243"/>
    </row>
    <row r="107" spans="1:131" s="243" customFormat="1" ht="26.25" customHeight="1" thickBot="1" x14ac:dyDescent="0.2">
      <c r="A107" s="272" t="s">
        <v>422</v>
      </c>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273"/>
      <c r="AD107" s="273"/>
      <c r="AE107" s="273"/>
      <c r="AF107" s="273"/>
      <c r="AG107" s="273"/>
      <c r="AH107" s="273"/>
      <c r="AI107" s="273"/>
      <c r="AJ107" s="273"/>
      <c r="AK107" s="273"/>
      <c r="AL107" s="273"/>
      <c r="AM107" s="273"/>
      <c r="AN107" s="273"/>
      <c r="AO107" s="273"/>
      <c r="AP107" s="273"/>
      <c r="AQ107" s="273"/>
      <c r="AR107" s="273"/>
      <c r="AS107" s="273"/>
      <c r="AT107" s="273"/>
      <c r="AU107" s="272" t="s">
        <v>423</v>
      </c>
      <c r="AV107" s="273"/>
      <c r="AW107" s="273"/>
      <c r="AX107" s="273"/>
      <c r="AY107" s="273"/>
      <c r="AZ107" s="273"/>
      <c r="BA107" s="273"/>
      <c r="BB107" s="273"/>
      <c r="BC107" s="273"/>
      <c r="BD107" s="273"/>
      <c r="BE107" s="273"/>
      <c r="BF107" s="273"/>
      <c r="BG107" s="273"/>
      <c r="BH107" s="273"/>
      <c r="BI107" s="273"/>
      <c r="BJ107" s="273"/>
      <c r="BK107" s="273"/>
      <c r="BL107" s="273"/>
      <c r="BM107" s="273"/>
      <c r="BN107" s="273"/>
      <c r="BO107" s="273"/>
      <c r="BP107" s="273"/>
      <c r="BQ107" s="273"/>
      <c r="BR107" s="273"/>
      <c r="BS107" s="273"/>
      <c r="BT107" s="273"/>
      <c r="BU107" s="273"/>
      <c r="BV107" s="273"/>
      <c r="BW107" s="273"/>
      <c r="BX107" s="273"/>
      <c r="BY107" s="273"/>
      <c r="BZ107" s="273"/>
      <c r="CA107" s="273"/>
      <c r="CB107" s="273"/>
      <c r="CC107" s="273"/>
      <c r="CD107" s="273"/>
      <c r="CE107" s="273"/>
      <c r="CF107" s="273"/>
      <c r="CG107" s="273"/>
      <c r="CH107" s="273"/>
      <c r="CI107" s="273"/>
      <c r="CJ107" s="273"/>
      <c r="CK107" s="273"/>
      <c r="CL107" s="273"/>
      <c r="CM107" s="273"/>
      <c r="CN107" s="273"/>
      <c r="CO107" s="273"/>
      <c r="CP107" s="273"/>
      <c r="CQ107" s="273"/>
      <c r="CR107" s="273"/>
      <c r="CS107" s="273"/>
      <c r="CT107" s="273"/>
      <c r="CU107" s="273"/>
      <c r="CV107" s="273"/>
      <c r="CW107" s="273"/>
      <c r="CX107" s="273"/>
      <c r="CY107" s="273"/>
      <c r="CZ107" s="273"/>
      <c r="DA107" s="273"/>
      <c r="DB107" s="273"/>
      <c r="DC107" s="273"/>
      <c r="DD107" s="273"/>
      <c r="DE107" s="273"/>
      <c r="DF107" s="273"/>
      <c r="DG107" s="273"/>
      <c r="DH107" s="273"/>
      <c r="DI107" s="273"/>
      <c r="DJ107" s="273"/>
      <c r="DK107" s="273"/>
      <c r="DL107" s="273"/>
      <c r="DM107" s="273"/>
      <c r="DN107" s="273"/>
      <c r="DO107" s="273"/>
      <c r="DP107" s="273"/>
      <c r="DQ107" s="273"/>
      <c r="DR107" s="273"/>
      <c r="DS107" s="273"/>
      <c r="DT107" s="273"/>
      <c r="DU107" s="273"/>
      <c r="DV107" s="273"/>
      <c r="DW107" s="273"/>
      <c r="DX107" s="273"/>
      <c r="DY107" s="273"/>
      <c r="DZ107" s="273"/>
    </row>
    <row r="108" spans="1:131" s="243" customFormat="1" ht="26.25" customHeight="1" x14ac:dyDescent="0.15">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3" customFormat="1" ht="26.25" customHeight="1" x14ac:dyDescent="0.15">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308</v>
      </c>
      <c r="AG109" s="983"/>
      <c r="AH109" s="983"/>
      <c r="AI109" s="983"/>
      <c r="AJ109" s="984"/>
      <c r="AK109" s="985" t="s">
        <v>307</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308</v>
      </c>
      <c r="BW109" s="983"/>
      <c r="BX109" s="983"/>
      <c r="BY109" s="983"/>
      <c r="BZ109" s="984"/>
      <c r="CA109" s="985" t="s">
        <v>307</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308</v>
      </c>
      <c r="DM109" s="983"/>
      <c r="DN109" s="983"/>
      <c r="DO109" s="983"/>
      <c r="DP109" s="984"/>
      <c r="DQ109" s="985" t="s">
        <v>307</v>
      </c>
      <c r="DR109" s="983"/>
      <c r="DS109" s="983"/>
      <c r="DT109" s="983"/>
      <c r="DU109" s="984"/>
      <c r="DV109" s="985" t="s">
        <v>428</v>
      </c>
      <c r="DW109" s="983"/>
      <c r="DX109" s="983"/>
      <c r="DY109" s="983"/>
      <c r="DZ109" s="1014"/>
    </row>
    <row r="110" spans="1:131" s="243" customFormat="1" ht="26.25" customHeight="1" x14ac:dyDescent="0.15">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771307</v>
      </c>
      <c r="AB110" s="976"/>
      <c r="AC110" s="976"/>
      <c r="AD110" s="976"/>
      <c r="AE110" s="977"/>
      <c r="AF110" s="978">
        <v>784164</v>
      </c>
      <c r="AG110" s="976"/>
      <c r="AH110" s="976"/>
      <c r="AI110" s="976"/>
      <c r="AJ110" s="977"/>
      <c r="AK110" s="978">
        <v>855022</v>
      </c>
      <c r="AL110" s="976"/>
      <c r="AM110" s="976"/>
      <c r="AN110" s="976"/>
      <c r="AO110" s="977"/>
      <c r="AP110" s="979">
        <v>19.3</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6144981</v>
      </c>
      <c r="BR110" s="923"/>
      <c r="BS110" s="923"/>
      <c r="BT110" s="923"/>
      <c r="BU110" s="923"/>
      <c r="BV110" s="923">
        <v>6676985</v>
      </c>
      <c r="BW110" s="923"/>
      <c r="BX110" s="923"/>
      <c r="BY110" s="923"/>
      <c r="BZ110" s="923"/>
      <c r="CA110" s="923">
        <v>7372876</v>
      </c>
      <c r="CB110" s="923"/>
      <c r="CC110" s="923"/>
      <c r="CD110" s="923"/>
      <c r="CE110" s="923"/>
      <c r="CF110" s="947">
        <v>166.7</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434</v>
      </c>
      <c r="DH110" s="923"/>
      <c r="DI110" s="923"/>
      <c r="DJ110" s="923"/>
      <c r="DK110" s="923"/>
      <c r="DL110" s="923" t="s">
        <v>434</v>
      </c>
      <c r="DM110" s="923"/>
      <c r="DN110" s="923"/>
      <c r="DO110" s="923"/>
      <c r="DP110" s="923"/>
      <c r="DQ110" s="923" t="s">
        <v>434</v>
      </c>
      <c r="DR110" s="923"/>
      <c r="DS110" s="923"/>
      <c r="DT110" s="923"/>
      <c r="DU110" s="923"/>
      <c r="DV110" s="924" t="s">
        <v>434</v>
      </c>
      <c r="DW110" s="924"/>
      <c r="DX110" s="924"/>
      <c r="DY110" s="924"/>
      <c r="DZ110" s="925"/>
    </row>
    <row r="111" spans="1:131" s="243"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434</v>
      </c>
      <c r="AB111" s="1004"/>
      <c r="AC111" s="1004"/>
      <c r="AD111" s="1004"/>
      <c r="AE111" s="1005"/>
      <c r="AF111" s="1006" t="s">
        <v>434</v>
      </c>
      <c r="AG111" s="1004"/>
      <c r="AH111" s="1004"/>
      <c r="AI111" s="1004"/>
      <c r="AJ111" s="1005"/>
      <c r="AK111" s="1006" t="s">
        <v>129</v>
      </c>
      <c r="AL111" s="1004"/>
      <c r="AM111" s="1004"/>
      <c r="AN111" s="1004"/>
      <c r="AO111" s="1005"/>
      <c r="AP111" s="1007" t="s">
        <v>434</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t="s">
        <v>434</v>
      </c>
      <c r="BR111" s="895"/>
      <c r="BS111" s="895"/>
      <c r="BT111" s="895"/>
      <c r="BU111" s="895"/>
      <c r="BV111" s="895" t="s">
        <v>129</v>
      </c>
      <c r="BW111" s="895"/>
      <c r="BX111" s="895"/>
      <c r="BY111" s="895"/>
      <c r="BZ111" s="895"/>
      <c r="CA111" s="895" t="s">
        <v>129</v>
      </c>
      <c r="CB111" s="895"/>
      <c r="CC111" s="895"/>
      <c r="CD111" s="895"/>
      <c r="CE111" s="895"/>
      <c r="CF111" s="956" t="s">
        <v>129</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434</v>
      </c>
      <c r="DH111" s="895"/>
      <c r="DI111" s="895"/>
      <c r="DJ111" s="895"/>
      <c r="DK111" s="895"/>
      <c r="DL111" s="895" t="s">
        <v>434</v>
      </c>
      <c r="DM111" s="895"/>
      <c r="DN111" s="895"/>
      <c r="DO111" s="895"/>
      <c r="DP111" s="895"/>
      <c r="DQ111" s="895" t="s">
        <v>434</v>
      </c>
      <c r="DR111" s="895"/>
      <c r="DS111" s="895"/>
      <c r="DT111" s="895"/>
      <c r="DU111" s="895"/>
      <c r="DV111" s="872" t="s">
        <v>129</v>
      </c>
      <c r="DW111" s="872"/>
      <c r="DX111" s="872"/>
      <c r="DY111" s="872"/>
      <c r="DZ111" s="873"/>
    </row>
    <row r="112" spans="1:131" s="243" customFormat="1" ht="26.25" customHeight="1" x14ac:dyDescent="0.15">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129</v>
      </c>
      <c r="AB112" s="858"/>
      <c r="AC112" s="858"/>
      <c r="AD112" s="858"/>
      <c r="AE112" s="859"/>
      <c r="AF112" s="860" t="s">
        <v>434</v>
      </c>
      <c r="AG112" s="858"/>
      <c r="AH112" s="858"/>
      <c r="AI112" s="858"/>
      <c r="AJ112" s="859"/>
      <c r="AK112" s="860" t="s">
        <v>434</v>
      </c>
      <c r="AL112" s="858"/>
      <c r="AM112" s="858"/>
      <c r="AN112" s="858"/>
      <c r="AO112" s="859"/>
      <c r="AP112" s="905" t="s">
        <v>434</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4883062</v>
      </c>
      <c r="BR112" s="895"/>
      <c r="BS112" s="895"/>
      <c r="BT112" s="895"/>
      <c r="BU112" s="895"/>
      <c r="BV112" s="895">
        <v>4660261</v>
      </c>
      <c r="BW112" s="895"/>
      <c r="BX112" s="895"/>
      <c r="BY112" s="895"/>
      <c r="BZ112" s="895"/>
      <c r="CA112" s="895">
        <v>4159340</v>
      </c>
      <c r="CB112" s="895"/>
      <c r="CC112" s="895"/>
      <c r="CD112" s="895"/>
      <c r="CE112" s="895"/>
      <c r="CF112" s="956">
        <v>94</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129</v>
      </c>
      <c r="DH112" s="895"/>
      <c r="DI112" s="895"/>
      <c r="DJ112" s="895"/>
      <c r="DK112" s="895"/>
      <c r="DL112" s="895" t="s">
        <v>434</v>
      </c>
      <c r="DM112" s="895"/>
      <c r="DN112" s="895"/>
      <c r="DO112" s="895"/>
      <c r="DP112" s="895"/>
      <c r="DQ112" s="895" t="s">
        <v>434</v>
      </c>
      <c r="DR112" s="895"/>
      <c r="DS112" s="895"/>
      <c r="DT112" s="895"/>
      <c r="DU112" s="895"/>
      <c r="DV112" s="872" t="s">
        <v>129</v>
      </c>
      <c r="DW112" s="872"/>
      <c r="DX112" s="872"/>
      <c r="DY112" s="872"/>
      <c r="DZ112" s="873"/>
    </row>
    <row r="113" spans="1:130" s="243"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338125</v>
      </c>
      <c r="AB113" s="1004"/>
      <c r="AC113" s="1004"/>
      <c r="AD113" s="1004"/>
      <c r="AE113" s="1005"/>
      <c r="AF113" s="1006">
        <v>308414</v>
      </c>
      <c r="AG113" s="1004"/>
      <c r="AH113" s="1004"/>
      <c r="AI113" s="1004"/>
      <c r="AJ113" s="1005"/>
      <c r="AK113" s="1006">
        <v>242521</v>
      </c>
      <c r="AL113" s="1004"/>
      <c r="AM113" s="1004"/>
      <c r="AN113" s="1004"/>
      <c r="AO113" s="1005"/>
      <c r="AP113" s="1007">
        <v>5.5</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566224</v>
      </c>
      <c r="BR113" s="895"/>
      <c r="BS113" s="895"/>
      <c r="BT113" s="895"/>
      <c r="BU113" s="895"/>
      <c r="BV113" s="895">
        <v>480241</v>
      </c>
      <c r="BW113" s="895"/>
      <c r="BX113" s="895"/>
      <c r="BY113" s="895"/>
      <c r="BZ113" s="895"/>
      <c r="CA113" s="895">
        <v>396652</v>
      </c>
      <c r="CB113" s="895"/>
      <c r="CC113" s="895"/>
      <c r="CD113" s="895"/>
      <c r="CE113" s="895"/>
      <c r="CF113" s="956">
        <v>9</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434</v>
      </c>
      <c r="DH113" s="858"/>
      <c r="DI113" s="858"/>
      <c r="DJ113" s="858"/>
      <c r="DK113" s="859"/>
      <c r="DL113" s="860" t="s">
        <v>434</v>
      </c>
      <c r="DM113" s="858"/>
      <c r="DN113" s="858"/>
      <c r="DO113" s="858"/>
      <c r="DP113" s="859"/>
      <c r="DQ113" s="860" t="s">
        <v>434</v>
      </c>
      <c r="DR113" s="858"/>
      <c r="DS113" s="858"/>
      <c r="DT113" s="858"/>
      <c r="DU113" s="859"/>
      <c r="DV113" s="905" t="s">
        <v>434</v>
      </c>
      <c r="DW113" s="906"/>
      <c r="DX113" s="906"/>
      <c r="DY113" s="906"/>
      <c r="DZ113" s="907"/>
    </row>
    <row r="114" spans="1:130" s="243" customFormat="1" ht="26.25" customHeight="1" x14ac:dyDescent="0.15">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132264</v>
      </c>
      <c r="AB114" s="858"/>
      <c r="AC114" s="858"/>
      <c r="AD114" s="858"/>
      <c r="AE114" s="859"/>
      <c r="AF114" s="860">
        <v>109974</v>
      </c>
      <c r="AG114" s="858"/>
      <c r="AH114" s="858"/>
      <c r="AI114" s="858"/>
      <c r="AJ114" s="859"/>
      <c r="AK114" s="860">
        <v>84539</v>
      </c>
      <c r="AL114" s="858"/>
      <c r="AM114" s="858"/>
      <c r="AN114" s="858"/>
      <c r="AO114" s="859"/>
      <c r="AP114" s="905">
        <v>1.9</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1133891</v>
      </c>
      <c r="BR114" s="895"/>
      <c r="BS114" s="895"/>
      <c r="BT114" s="895"/>
      <c r="BU114" s="895"/>
      <c r="BV114" s="895">
        <v>1089653</v>
      </c>
      <c r="BW114" s="895"/>
      <c r="BX114" s="895"/>
      <c r="BY114" s="895"/>
      <c r="BZ114" s="895"/>
      <c r="CA114" s="895">
        <v>1019511</v>
      </c>
      <c r="CB114" s="895"/>
      <c r="CC114" s="895"/>
      <c r="CD114" s="895"/>
      <c r="CE114" s="895"/>
      <c r="CF114" s="956">
        <v>23</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434</v>
      </c>
      <c r="DH114" s="858"/>
      <c r="DI114" s="858"/>
      <c r="DJ114" s="858"/>
      <c r="DK114" s="859"/>
      <c r="DL114" s="860" t="s">
        <v>434</v>
      </c>
      <c r="DM114" s="858"/>
      <c r="DN114" s="858"/>
      <c r="DO114" s="858"/>
      <c r="DP114" s="859"/>
      <c r="DQ114" s="860" t="s">
        <v>434</v>
      </c>
      <c r="DR114" s="858"/>
      <c r="DS114" s="858"/>
      <c r="DT114" s="858"/>
      <c r="DU114" s="859"/>
      <c r="DV114" s="905" t="s">
        <v>434</v>
      </c>
      <c r="DW114" s="906"/>
      <c r="DX114" s="906"/>
      <c r="DY114" s="906"/>
      <c r="DZ114" s="907"/>
    </row>
    <row r="115" spans="1:130" s="243" customFormat="1" ht="26.25" customHeight="1" x14ac:dyDescent="0.15">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434</v>
      </c>
      <c r="AB115" s="1004"/>
      <c r="AC115" s="1004"/>
      <c r="AD115" s="1004"/>
      <c r="AE115" s="1005"/>
      <c r="AF115" s="1006" t="s">
        <v>434</v>
      </c>
      <c r="AG115" s="1004"/>
      <c r="AH115" s="1004"/>
      <c r="AI115" s="1004"/>
      <c r="AJ115" s="1005"/>
      <c r="AK115" s="1006" t="s">
        <v>434</v>
      </c>
      <c r="AL115" s="1004"/>
      <c r="AM115" s="1004"/>
      <c r="AN115" s="1004"/>
      <c r="AO115" s="1005"/>
      <c r="AP115" s="1007" t="s">
        <v>434</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v>583675</v>
      </c>
      <c r="BR115" s="895"/>
      <c r="BS115" s="895"/>
      <c r="BT115" s="895"/>
      <c r="BU115" s="895"/>
      <c r="BV115" s="895">
        <v>548742</v>
      </c>
      <c r="BW115" s="895"/>
      <c r="BX115" s="895"/>
      <c r="BY115" s="895"/>
      <c r="BZ115" s="895"/>
      <c r="CA115" s="895">
        <v>508549</v>
      </c>
      <c r="CB115" s="895"/>
      <c r="CC115" s="895"/>
      <c r="CD115" s="895"/>
      <c r="CE115" s="895"/>
      <c r="CF115" s="956">
        <v>11.5</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434</v>
      </c>
      <c r="DH115" s="858"/>
      <c r="DI115" s="858"/>
      <c r="DJ115" s="858"/>
      <c r="DK115" s="859"/>
      <c r="DL115" s="860" t="s">
        <v>434</v>
      </c>
      <c r="DM115" s="858"/>
      <c r="DN115" s="858"/>
      <c r="DO115" s="858"/>
      <c r="DP115" s="859"/>
      <c r="DQ115" s="860" t="s">
        <v>129</v>
      </c>
      <c r="DR115" s="858"/>
      <c r="DS115" s="858"/>
      <c r="DT115" s="858"/>
      <c r="DU115" s="859"/>
      <c r="DV115" s="905" t="s">
        <v>434</v>
      </c>
      <c r="DW115" s="906"/>
      <c r="DX115" s="906"/>
      <c r="DY115" s="906"/>
      <c r="DZ115" s="907"/>
    </row>
    <row r="116" spans="1:130" s="243" customFormat="1" ht="26.25" customHeight="1" x14ac:dyDescent="0.15">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6</v>
      </c>
      <c r="AB116" s="858"/>
      <c r="AC116" s="858"/>
      <c r="AD116" s="858"/>
      <c r="AE116" s="859"/>
      <c r="AF116" s="860">
        <v>48</v>
      </c>
      <c r="AG116" s="858"/>
      <c r="AH116" s="858"/>
      <c r="AI116" s="858"/>
      <c r="AJ116" s="859"/>
      <c r="AK116" s="860" t="s">
        <v>434</v>
      </c>
      <c r="AL116" s="858"/>
      <c r="AM116" s="858"/>
      <c r="AN116" s="858"/>
      <c r="AO116" s="859"/>
      <c r="AP116" s="905" t="s">
        <v>434</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434</v>
      </c>
      <c r="BR116" s="895"/>
      <c r="BS116" s="895"/>
      <c r="BT116" s="895"/>
      <c r="BU116" s="895"/>
      <c r="BV116" s="895" t="s">
        <v>129</v>
      </c>
      <c r="BW116" s="895"/>
      <c r="BX116" s="895"/>
      <c r="BY116" s="895"/>
      <c r="BZ116" s="895"/>
      <c r="CA116" s="895" t="s">
        <v>129</v>
      </c>
      <c r="CB116" s="895"/>
      <c r="CC116" s="895"/>
      <c r="CD116" s="895"/>
      <c r="CE116" s="895"/>
      <c r="CF116" s="956" t="s">
        <v>129</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434</v>
      </c>
      <c r="DH116" s="858"/>
      <c r="DI116" s="858"/>
      <c r="DJ116" s="858"/>
      <c r="DK116" s="859"/>
      <c r="DL116" s="860" t="s">
        <v>434</v>
      </c>
      <c r="DM116" s="858"/>
      <c r="DN116" s="858"/>
      <c r="DO116" s="858"/>
      <c r="DP116" s="859"/>
      <c r="DQ116" s="860" t="s">
        <v>434</v>
      </c>
      <c r="DR116" s="858"/>
      <c r="DS116" s="858"/>
      <c r="DT116" s="858"/>
      <c r="DU116" s="859"/>
      <c r="DV116" s="905" t="s">
        <v>434</v>
      </c>
      <c r="DW116" s="906"/>
      <c r="DX116" s="906"/>
      <c r="DY116" s="906"/>
      <c r="DZ116" s="907"/>
    </row>
    <row r="117" spans="1:130" s="243"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1241702</v>
      </c>
      <c r="AB117" s="990"/>
      <c r="AC117" s="990"/>
      <c r="AD117" s="990"/>
      <c r="AE117" s="991"/>
      <c r="AF117" s="992">
        <v>1202600</v>
      </c>
      <c r="AG117" s="990"/>
      <c r="AH117" s="990"/>
      <c r="AI117" s="990"/>
      <c r="AJ117" s="991"/>
      <c r="AK117" s="992">
        <v>1182082</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129</v>
      </c>
      <c r="BR117" s="895"/>
      <c r="BS117" s="895"/>
      <c r="BT117" s="895"/>
      <c r="BU117" s="895"/>
      <c r="BV117" s="895" t="s">
        <v>129</v>
      </c>
      <c r="BW117" s="895"/>
      <c r="BX117" s="895"/>
      <c r="BY117" s="895"/>
      <c r="BZ117" s="895"/>
      <c r="CA117" s="895" t="s">
        <v>129</v>
      </c>
      <c r="CB117" s="895"/>
      <c r="CC117" s="895"/>
      <c r="CD117" s="895"/>
      <c r="CE117" s="895"/>
      <c r="CF117" s="956" t="s">
        <v>129</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129</v>
      </c>
      <c r="DH117" s="858"/>
      <c r="DI117" s="858"/>
      <c r="DJ117" s="858"/>
      <c r="DK117" s="859"/>
      <c r="DL117" s="860" t="s">
        <v>129</v>
      </c>
      <c r="DM117" s="858"/>
      <c r="DN117" s="858"/>
      <c r="DO117" s="858"/>
      <c r="DP117" s="859"/>
      <c r="DQ117" s="860" t="s">
        <v>129</v>
      </c>
      <c r="DR117" s="858"/>
      <c r="DS117" s="858"/>
      <c r="DT117" s="858"/>
      <c r="DU117" s="859"/>
      <c r="DV117" s="905" t="s">
        <v>129</v>
      </c>
      <c r="DW117" s="906"/>
      <c r="DX117" s="906"/>
      <c r="DY117" s="906"/>
      <c r="DZ117" s="907"/>
    </row>
    <row r="118" spans="1:130" s="243" customFormat="1" ht="26.25" customHeight="1" x14ac:dyDescent="0.15">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308</v>
      </c>
      <c r="AG118" s="983"/>
      <c r="AH118" s="983"/>
      <c r="AI118" s="983"/>
      <c r="AJ118" s="984"/>
      <c r="AK118" s="985" t="s">
        <v>307</v>
      </c>
      <c r="AL118" s="983"/>
      <c r="AM118" s="983"/>
      <c r="AN118" s="983"/>
      <c r="AO118" s="984"/>
      <c r="AP118" s="986" t="s">
        <v>428</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129</v>
      </c>
      <c r="BR118" s="926"/>
      <c r="BS118" s="926"/>
      <c r="BT118" s="926"/>
      <c r="BU118" s="926"/>
      <c r="BV118" s="926" t="s">
        <v>129</v>
      </c>
      <c r="BW118" s="926"/>
      <c r="BX118" s="926"/>
      <c r="BY118" s="926"/>
      <c r="BZ118" s="926"/>
      <c r="CA118" s="926" t="s">
        <v>129</v>
      </c>
      <c r="CB118" s="926"/>
      <c r="CC118" s="926"/>
      <c r="CD118" s="926"/>
      <c r="CE118" s="926"/>
      <c r="CF118" s="956" t="s">
        <v>129</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129</v>
      </c>
      <c r="DH118" s="858"/>
      <c r="DI118" s="858"/>
      <c r="DJ118" s="858"/>
      <c r="DK118" s="859"/>
      <c r="DL118" s="860" t="s">
        <v>129</v>
      </c>
      <c r="DM118" s="858"/>
      <c r="DN118" s="858"/>
      <c r="DO118" s="858"/>
      <c r="DP118" s="859"/>
      <c r="DQ118" s="860" t="s">
        <v>129</v>
      </c>
      <c r="DR118" s="858"/>
      <c r="DS118" s="858"/>
      <c r="DT118" s="858"/>
      <c r="DU118" s="859"/>
      <c r="DV118" s="905" t="s">
        <v>129</v>
      </c>
      <c r="DW118" s="906"/>
      <c r="DX118" s="906"/>
      <c r="DY118" s="906"/>
      <c r="DZ118" s="907"/>
    </row>
    <row r="119" spans="1:130" s="243" customFormat="1" ht="26.25" customHeight="1" x14ac:dyDescent="0.15">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129</v>
      </c>
      <c r="AB119" s="976"/>
      <c r="AC119" s="976"/>
      <c r="AD119" s="976"/>
      <c r="AE119" s="977"/>
      <c r="AF119" s="978" t="s">
        <v>129</v>
      </c>
      <c r="AG119" s="976"/>
      <c r="AH119" s="976"/>
      <c r="AI119" s="976"/>
      <c r="AJ119" s="977"/>
      <c r="AK119" s="978" t="s">
        <v>129</v>
      </c>
      <c r="AL119" s="976"/>
      <c r="AM119" s="976"/>
      <c r="AN119" s="976"/>
      <c r="AO119" s="977"/>
      <c r="AP119" s="979" t="s">
        <v>129</v>
      </c>
      <c r="AQ119" s="980"/>
      <c r="AR119" s="980"/>
      <c r="AS119" s="980"/>
      <c r="AT119" s="981"/>
      <c r="AU119" s="1019"/>
      <c r="AV119" s="1020"/>
      <c r="AW119" s="1020"/>
      <c r="AX119" s="1020"/>
      <c r="AY119" s="1020"/>
      <c r="AZ119" s="274" t="s">
        <v>189</v>
      </c>
      <c r="BA119" s="274"/>
      <c r="BB119" s="274"/>
      <c r="BC119" s="274"/>
      <c r="BD119" s="274"/>
      <c r="BE119" s="274"/>
      <c r="BF119" s="274"/>
      <c r="BG119" s="274"/>
      <c r="BH119" s="274"/>
      <c r="BI119" s="274"/>
      <c r="BJ119" s="274"/>
      <c r="BK119" s="274"/>
      <c r="BL119" s="274"/>
      <c r="BM119" s="274"/>
      <c r="BN119" s="274"/>
      <c r="BO119" s="958" t="s">
        <v>459</v>
      </c>
      <c r="BP119" s="959"/>
      <c r="BQ119" s="963">
        <v>13311833</v>
      </c>
      <c r="BR119" s="926"/>
      <c r="BS119" s="926"/>
      <c r="BT119" s="926"/>
      <c r="BU119" s="926"/>
      <c r="BV119" s="926">
        <v>13455882</v>
      </c>
      <c r="BW119" s="926"/>
      <c r="BX119" s="926"/>
      <c r="BY119" s="926"/>
      <c r="BZ119" s="926"/>
      <c r="CA119" s="926">
        <v>13456928</v>
      </c>
      <c r="CB119" s="926"/>
      <c r="CC119" s="926"/>
      <c r="CD119" s="926"/>
      <c r="CE119" s="926"/>
      <c r="CF119" s="824"/>
      <c r="CG119" s="825"/>
      <c r="CH119" s="825"/>
      <c r="CI119" s="825"/>
      <c r="CJ119" s="915"/>
      <c r="CK119" s="1013"/>
      <c r="CL119" s="901"/>
      <c r="CM119" s="919" t="s">
        <v>460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129</v>
      </c>
      <c r="DH119" s="841"/>
      <c r="DI119" s="841"/>
      <c r="DJ119" s="841"/>
      <c r="DK119" s="842"/>
      <c r="DL119" s="843" t="s">
        <v>129</v>
      </c>
      <c r="DM119" s="841"/>
      <c r="DN119" s="841"/>
      <c r="DO119" s="841"/>
      <c r="DP119" s="842"/>
      <c r="DQ119" s="843" t="s">
        <v>129</v>
      </c>
      <c r="DR119" s="841"/>
      <c r="DS119" s="841"/>
      <c r="DT119" s="841"/>
      <c r="DU119" s="842"/>
      <c r="DV119" s="929" t="s">
        <v>129</v>
      </c>
      <c r="DW119" s="930"/>
      <c r="DX119" s="930"/>
      <c r="DY119" s="930"/>
      <c r="DZ119" s="931"/>
    </row>
    <row r="120" spans="1:130" s="243" customFormat="1" ht="26.25" customHeight="1" x14ac:dyDescent="0.15">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129</v>
      </c>
      <c r="AB120" s="858"/>
      <c r="AC120" s="858"/>
      <c r="AD120" s="858"/>
      <c r="AE120" s="859"/>
      <c r="AF120" s="860" t="s">
        <v>129</v>
      </c>
      <c r="AG120" s="858"/>
      <c r="AH120" s="858"/>
      <c r="AI120" s="858"/>
      <c r="AJ120" s="859"/>
      <c r="AK120" s="860" t="s">
        <v>129</v>
      </c>
      <c r="AL120" s="858"/>
      <c r="AM120" s="858"/>
      <c r="AN120" s="858"/>
      <c r="AO120" s="859"/>
      <c r="AP120" s="905" t="s">
        <v>129</v>
      </c>
      <c r="AQ120" s="906"/>
      <c r="AR120" s="906"/>
      <c r="AS120" s="906"/>
      <c r="AT120" s="907"/>
      <c r="AU120" s="964" t="s">
        <v>461</v>
      </c>
      <c r="AV120" s="965"/>
      <c r="AW120" s="965"/>
      <c r="AX120" s="965"/>
      <c r="AY120" s="966"/>
      <c r="AZ120" s="941" t="s">
        <v>462</v>
      </c>
      <c r="BA120" s="886"/>
      <c r="BB120" s="886"/>
      <c r="BC120" s="886"/>
      <c r="BD120" s="886"/>
      <c r="BE120" s="886"/>
      <c r="BF120" s="886"/>
      <c r="BG120" s="886"/>
      <c r="BH120" s="886"/>
      <c r="BI120" s="886"/>
      <c r="BJ120" s="886"/>
      <c r="BK120" s="886"/>
      <c r="BL120" s="886"/>
      <c r="BM120" s="886"/>
      <c r="BN120" s="886"/>
      <c r="BO120" s="886"/>
      <c r="BP120" s="887"/>
      <c r="BQ120" s="942">
        <v>6226432</v>
      </c>
      <c r="BR120" s="923"/>
      <c r="BS120" s="923"/>
      <c r="BT120" s="923"/>
      <c r="BU120" s="923"/>
      <c r="BV120" s="923">
        <v>6637284</v>
      </c>
      <c r="BW120" s="923"/>
      <c r="BX120" s="923"/>
      <c r="BY120" s="923"/>
      <c r="BZ120" s="923"/>
      <c r="CA120" s="923">
        <v>7103258</v>
      </c>
      <c r="CB120" s="923"/>
      <c r="CC120" s="923"/>
      <c r="CD120" s="923"/>
      <c r="CE120" s="923"/>
      <c r="CF120" s="947">
        <v>160.6</v>
      </c>
      <c r="CG120" s="948"/>
      <c r="CH120" s="948"/>
      <c r="CI120" s="948"/>
      <c r="CJ120" s="948"/>
      <c r="CK120" s="949" t="s">
        <v>463</v>
      </c>
      <c r="CL120" s="933"/>
      <c r="CM120" s="933"/>
      <c r="CN120" s="933"/>
      <c r="CO120" s="934"/>
      <c r="CP120" s="953" t="s">
        <v>409</v>
      </c>
      <c r="CQ120" s="954"/>
      <c r="CR120" s="954"/>
      <c r="CS120" s="954"/>
      <c r="CT120" s="954"/>
      <c r="CU120" s="954"/>
      <c r="CV120" s="954"/>
      <c r="CW120" s="954"/>
      <c r="CX120" s="954"/>
      <c r="CY120" s="954"/>
      <c r="CZ120" s="954"/>
      <c r="DA120" s="954"/>
      <c r="DB120" s="954"/>
      <c r="DC120" s="954"/>
      <c r="DD120" s="954"/>
      <c r="DE120" s="954"/>
      <c r="DF120" s="955"/>
      <c r="DG120" s="942">
        <v>4883062</v>
      </c>
      <c r="DH120" s="923"/>
      <c r="DI120" s="923"/>
      <c r="DJ120" s="923"/>
      <c r="DK120" s="923"/>
      <c r="DL120" s="923">
        <v>4630997</v>
      </c>
      <c r="DM120" s="923"/>
      <c r="DN120" s="923"/>
      <c r="DO120" s="923"/>
      <c r="DP120" s="923"/>
      <c r="DQ120" s="923">
        <v>4150717</v>
      </c>
      <c r="DR120" s="923"/>
      <c r="DS120" s="923"/>
      <c r="DT120" s="923"/>
      <c r="DU120" s="923"/>
      <c r="DV120" s="924">
        <v>93.8</v>
      </c>
      <c r="DW120" s="924"/>
      <c r="DX120" s="924"/>
      <c r="DY120" s="924"/>
      <c r="DZ120" s="925"/>
    </row>
    <row r="121" spans="1:130" s="243" customFormat="1" ht="26.25" customHeight="1" x14ac:dyDescent="0.15">
      <c r="A121" s="898"/>
      <c r="B121" s="899"/>
      <c r="C121" s="944" t="s">
        <v>464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129</v>
      </c>
      <c r="AB121" s="858"/>
      <c r="AC121" s="858"/>
      <c r="AD121" s="858"/>
      <c r="AE121" s="859"/>
      <c r="AF121" s="860" t="s">
        <v>129</v>
      </c>
      <c r="AG121" s="858"/>
      <c r="AH121" s="858"/>
      <c r="AI121" s="858"/>
      <c r="AJ121" s="859"/>
      <c r="AK121" s="860" t="s">
        <v>129</v>
      </c>
      <c r="AL121" s="858"/>
      <c r="AM121" s="858"/>
      <c r="AN121" s="858"/>
      <c r="AO121" s="859"/>
      <c r="AP121" s="905" t="s">
        <v>129</v>
      </c>
      <c r="AQ121" s="906"/>
      <c r="AR121" s="906"/>
      <c r="AS121" s="906"/>
      <c r="AT121" s="907"/>
      <c r="AU121" s="967"/>
      <c r="AV121" s="968"/>
      <c r="AW121" s="968"/>
      <c r="AX121" s="968"/>
      <c r="AY121" s="969"/>
      <c r="AZ121" s="893" t="s">
        <v>465</v>
      </c>
      <c r="BA121" s="828"/>
      <c r="BB121" s="828"/>
      <c r="BC121" s="828"/>
      <c r="BD121" s="828"/>
      <c r="BE121" s="828"/>
      <c r="BF121" s="828"/>
      <c r="BG121" s="828"/>
      <c r="BH121" s="828"/>
      <c r="BI121" s="828"/>
      <c r="BJ121" s="828"/>
      <c r="BK121" s="828"/>
      <c r="BL121" s="828"/>
      <c r="BM121" s="828"/>
      <c r="BN121" s="828"/>
      <c r="BO121" s="828"/>
      <c r="BP121" s="829"/>
      <c r="BQ121" s="894">
        <v>2791824</v>
      </c>
      <c r="BR121" s="895"/>
      <c r="BS121" s="895"/>
      <c r="BT121" s="895"/>
      <c r="BU121" s="895"/>
      <c r="BV121" s="895">
        <v>2729108</v>
      </c>
      <c r="BW121" s="895"/>
      <c r="BX121" s="895"/>
      <c r="BY121" s="895"/>
      <c r="BZ121" s="895"/>
      <c r="CA121" s="895">
        <v>2675907</v>
      </c>
      <c r="CB121" s="895"/>
      <c r="CC121" s="895"/>
      <c r="CD121" s="895"/>
      <c r="CE121" s="895"/>
      <c r="CF121" s="956">
        <v>60.5</v>
      </c>
      <c r="CG121" s="957"/>
      <c r="CH121" s="957"/>
      <c r="CI121" s="957"/>
      <c r="CJ121" s="957"/>
      <c r="CK121" s="950"/>
      <c r="CL121" s="936"/>
      <c r="CM121" s="936"/>
      <c r="CN121" s="936"/>
      <c r="CO121" s="937"/>
      <c r="CP121" s="916" t="s">
        <v>406</v>
      </c>
      <c r="CQ121" s="917"/>
      <c r="CR121" s="917"/>
      <c r="CS121" s="917"/>
      <c r="CT121" s="917"/>
      <c r="CU121" s="917"/>
      <c r="CV121" s="917"/>
      <c r="CW121" s="917"/>
      <c r="CX121" s="917"/>
      <c r="CY121" s="917"/>
      <c r="CZ121" s="917"/>
      <c r="DA121" s="917"/>
      <c r="DB121" s="917"/>
      <c r="DC121" s="917"/>
      <c r="DD121" s="917"/>
      <c r="DE121" s="917"/>
      <c r="DF121" s="918"/>
      <c r="DG121" s="894" t="s">
        <v>129</v>
      </c>
      <c r="DH121" s="895"/>
      <c r="DI121" s="895"/>
      <c r="DJ121" s="895"/>
      <c r="DK121" s="895"/>
      <c r="DL121" s="895">
        <v>29264</v>
      </c>
      <c r="DM121" s="895"/>
      <c r="DN121" s="895"/>
      <c r="DO121" s="895"/>
      <c r="DP121" s="895"/>
      <c r="DQ121" s="895">
        <v>8623</v>
      </c>
      <c r="DR121" s="895"/>
      <c r="DS121" s="895"/>
      <c r="DT121" s="895"/>
      <c r="DU121" s="895"/>
      <c r="DV121" s="872">
        <v>0.2</v>
      </c>
      <c r="DW121" s="872"/>
      <c r="DX121" s="872"/>
      <c r="DY121" s="872"/>
      <c r="DZ121" s="873"/>
    </row>
    <row r="122" spans="1:130" s="243" customFormat="1" ht="26.25" customHeight="1" x14ac:dyDescent="0.15">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129</v>
      </c>
      <c r="AB122" s="858"/>
      <c r="AC122" s="858"/>
      <c r="AD122" s="858"/>
      <c r="AE122" s="859"/>
      <c r="AF122" s="860" t="s">
        <v>129</v>
      </c>
      <c r="AG122" s="858"/>
      <c r="AH122" s="858"/>
      <c r="AI122" s="858"/>
      <c r="AJ122" s="859"/>
      <c r="AK122" s="860" t="s">
        <v>129</v>
      </c>
      <c r="AL122" s="858"/>
      <c r="AM122" s="858"/>
      <c r="AN122" s="858"/>
      <c r="AO122" s="859"/>
      <c r="AP122" s="905" t="s">
        <v>129</v>
      </c>
      <c r="AQ122" s="906"/>
      <c r="AR122" s="906"/>
      <c r="AS122" s="906"/>
      <c r="AT122" s="907"/>
      <c r="AU122" s="967"/>
      <c r="AV122" s="968"/>
      <c r="AW122" s="968"/>
      <c r="AX122" s="968"/>
      <c r="AY122" s="969"/>
      <c r="AZ122" s="960" t="s">
        <v>466</v>
      </c>
      <c r="BA122" s="961"/>
      <c r="BB122" s="961"/>
      <c r="BC122" s="961"/>
      <c r="BD122" s="961"/>
      <c r="BE122" s="961"/>
      <c r="BF122" s="961"/>
      <c r="BG122" s="961"/>
      <c r="BH122" s="961"/>
      <c r="BI122" s="961"/>
      <c r="BJ122" s="961"/>
      <c r="BK122" s="961"/>
      <c r="BL122" s="961"/>
      <c r="BM122" s="961"/>
      <c r="BN122" s="961"/>
      <c r="BO122" s="961"/>
      <c r="BP122" s="962"/>
      <c r="BQ122" s="963">
        <v>9310504</v>
      </c>
      <c r="BR122" s="926"/>
      <c r="BS122" s="926"/>
      <c r="BT122" s="926"/>
      <c r="BU122" s="926"/>
      <c r="BV122" s="926">
        <v>9839840</v>
      </c>
      <c r="BW122" s="926"/>
      <c r="BX122" s="926"/>
      <c r="BY122" s="926"/>
      <c r="BZ122" s="926"/>
      <c r="CA122" s="926">
        <v>9840574</v>
      </c>
      <c r="CB122" s="926"/>
      <c r="CC122" s="926"/>
      <c r="CD122" s="926"/>
      <c r="CE122" s="926"/>
      <c r="CF122" s="927">
        <v>222.4</v>
      </c>
      <c r="CG122" s="928"/>
      <c r="CH122" s="928"/>
      <c r="CI122" s="928"/>
      <c r="CJ122" s="928"/>
      <c r="CK122" s="950"/>
      <c r="CL122" s="936"/>
      <c r="CM122" s="936"/>
      <c r="CN122" s="936"/>
      <c r="CO122" s="937"/>
      <c r="CP122" s="916" t="s">
        <v>405</v>
      </c>
      <c r="CQ122" s="917"/>
      <c r="CR122" s="917"/>
      <c r="CS122" s="917"/>
      <c r="CT122" s="917"/>
      <c r="CU122" s="917"/>
      <c r="CV122" s="917"/>
      <c r="CW122" s="917"/>
      <c r="CX122" s="917"/>
      <c r="CY122" s="917"/>
      <c r="CZ122" s="917"/>
      <c r="DA122" s="917"/>
      <c r="DB122" s="917"/>
      <c r="DC122" s="917"/>
      <c r="DD122" s="917"/>
      <c r="DE122" s="917"/>
      <c r="DF122" s="918"/>
      <c r="DG122" s="894" t="s">
        <v>129</v>
      </c>
      <c r="DH122" s="895"/>
      <c r="DI122" s="895"/>
      <c r="DJ122" s="895"/>
      <c r="DK122" s="895"/>
      <c r="DL122" s="895" t="s">
        <v>129</v>
      </c>
      <c r="DM122" s="895"/>
      <c r="DN122" s="895"/>
      <c r="DO122" s="895"/>
      <c r="DP122" s="895"/>
      <c r="DQ122" s="895" t="s">
        <v>129</v>
      </c>
      <c r="DR122" s="895"/>
      <c r="DS122" s="895"/>
      <c r="DT122" s="895"/>
      <c r="DU122" s="895"/>
      <c r="DV122" s="872" t="s">
        <v>129</v>
      </c>
      <c r="DW122" s="872"/>
      <c r="DX122" s="872"/>
      <c r="DY122" s="872"/>
      <c r="DZ122" s="873"/>
    </row>
    <row r="123" spans="1:130" s="243" customFormat="1" ht="26.25" customHeight="1" x14ac:dyDescent="0.15">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129</v>
      </c>
      <c r="AB123" s="858"/>
      <c r="AC123" s="858"/>
      <c r="AD123" s="858"/>
      <c r="AE123" s="859"/>
      <c r="AF123" s="860" t="s">
        <v>129</v>
      </c>
      <c r="AG123" s="858"/>
      <c r="AH123" s="858"/>
      <c r="AI123" s="858"/>
      <c r="AJ123" s="859"/>
      <c r="AK123" s="860" t="s">
        <v>129</v>
      </c>
      <c r="AL123" s="858"/>
      <c r="AM123" s="858"/>
      <c r="AN123" s="858"/>
      <c r="AO123" s="859"/>
      <c r="AP123" s="905" t="s">
        <v>129</v>
      </c>
      <c r="AQ123" s="906"/>
      <c r="AR123" s="906"/>
      <c r="AS123" s="906"/>
      <c r="AT123" s="907"/>
      <c r="AU123" s="970"/>
      <c r="AV123" s="971"/>
      <c r="AW123" s="971"/>
      <c r="AX123" s="971"/>
      <c r="AY123" s="971"/>
      <c r="AZ123" s="274" t="s">
        <v>189</v>
      </c>
      <c r="BA123" s="274"/>
      <c r="BB123" s="274"/>
      <c r="BC123" s="274"/>
      <c r="BD123" s="274"/>
      <c r="BE123" s="274"/>
      <c r="BF123" s="274"/>
      <c r="BG123" s="274"/>
      <c r="BH123" s="274"/>
      <c r="BI123" s="274"/>
      <c r="BJ123" s="274"/>
      <c r="BK123" s="274"/>
      <c r="BL123" s="274"/>
      <c r="BM123" s="274"/>
      <c r="BN123" s="274"/>
      <c r="BO123" s="958" t="s">
        <v>467</v>
      </c>
      <c r="BP123" s="959"/>
      <c r="BQ123" s="913">
        <v>18328760</v>
      </c>
      <c r="BR123" s="914"/>
      <c r="BS123" s="914"/>
      <c r="BT123" s="914"/>
      <c r="BU123" s="914"/>
      <c r="BV123" s="914">
        <v>19206232</v>
      </c>
      <c r="BW123" s="914"/>
      <c r="BX123" s="914"/>
      <c r="BY123" s="914"/>
      <c r="BZ123" s="914"/>
      <c r="CA123" s="914">
        <v>19619739</v>
      </c>
      <c r="CB123" s="914"/>
      <c r="CC123" s="914"/>
      <c r="CD123" s="914"/>
      <c r="CE123" s="914"/>
      <c r="CF123" s="824"/>
      <c r="CG123" s="825"/>
      <c r="CH123" s="825"/>
      <c r="CI123" s="825"/>
      <c r="CJ123" s="915"/>
      <c r="CK123" s="950"/>
      <c r="CL123" s="936"/>
      <c r="CM123" s="936"/>
      <c r="CN123" s="936"/>
      <c r="CO123" s="937"/>
      <c r="CP123" s="916" t="s">
        <v>403</v>
      </c>
      <c r="CQ123" s="917"/>
      <c r="CR123" s="917"/>
      <c r="CS123" s="917"/>
      <c r="CT123" s="917"/>
      <c r="CU123" s="917"/>
      <c r="CV123" s="917"/>
      <c r="CW123" s="917"/>
      <c r="CX123" s="917"/>
      <c r="CY123" s="917"/>
      <c r="CZ123" s="917"/>
      <c r="DA123" s="917"/>
      <c r="DB123" s="917"/>
      <c r="DC123" s="917"/>
      <c r="DD123" s="917"/>
      <c r="DE123" s="917"/>
      <c r="DF123" s="918"/>
      <c r="DG123" s="857" t="s">
        <v>129</v>
      </c>
      <c r="DH123" s="858"/>
      <c r="DI123" s="858"/>
      <c r="DJ123" s="858"/>
      <c r="DK123" s="859"/>
      <c r="DL123" s="860" t="s">
        <v>129</v>
      </c>
      <c r="DM123" s="858"/>
      <c r="DN123" s="858"/>
      <c r="DO123" s="858"/>
      <c r="DP123" s="859"/>
      <c r="DQ123" s="860" t="s">
        <v>129</v>
      </c>
      <c r="DR123" s="858"/>
      <c r="DS123" s="858"/>
      <c r="DT123" s="858"/>
      <c r="DU123" s="859"/>
      <c r="DV123" s="905" t="s">
        <v>129</v>
      </c>
      <c r="DW123" s="906"/>
      <c r="DX123" s="906"/>
      <c r="DY123" s="906"/>
      <c r="DZ123" s="907"/>
    </row>
    <row r="124" spans="1:130" s="243" customFormat="1" ht="26.25" customHeight="1" thickBot="1" x14ac:dyDescent="0.2">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129</v>
      </c>
      <c r="AB124" s="858"/>
      <c r="AC124" s="858"/>
      <c r="AD124" s="858"/>
      <c r="AE124" s="859"/>
      <c r="AF124" s="860" t="s">
        <v>129</v>
      </c>
      <c r="AG124" s="858"/>
      <c r="AH124" s="858"/>
      <c r="AI124" s="858"/>
      <c r="AJ124" s="859"/>
      <c r="AK124" s="860" t="s">
        <v>129</v>
      </c>
      <c r="AL124" s="858"/>
      <c r="AM124" s="858"/>
      <c r="AN124" s="858"/>
      <c r="AO124" s="859"/>
      <c r="AP124" s="905" t="s">
        <v>129</v>
      </c>
      <c r="AQ124" s="906"/>
      <c r="AR124" s="906"/>
      <c r="AS124" s="906"/>
      <c r="AT124" s="907"/>
      <c r="AU124" s="908" t="s">
        <v>468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129</v>
      </c>
      <c r="BR124" s="912"/>
      <c r="BS124" s="912"/>
      <c r="BT124" s="912"/>
      <c r="BU124" s="912"/>
      <c r="BV124" s="912" t="s">
        <v>129</v>
      </c>
      <c r="BW124" s="912"/>
      <c r="BX124" s="912"/>
      <c r="BY124" s="912"/>
      <c r="BZ124" s="912"/>
      <c r="CA124" s="912" t="s">
        <v>129</v>
      </c>
      <c r="CB124" s="912"/>
      <c r="CC124" s="912"/>
      <c r="CD124" s="912"/>
      <c r="CE124" s="912"/>
      <c r="CF124" s="802"/>
      <c r="CG124" s="803"/>
      <c r="CH124" s="803"/>
      <c r="CI124" s="803"/>
      <c r="CJ124" s="943"/>
      <c r="CK124" s="951"/>
      <c r="CL124" s="951"/>
      <c r="CM124" s="951"/>
      <c r="CN124" s="951"/>
      <c r="CO124" s="952"/>
      <c r="CP124" s="916" t="s">
        <v>469</v>
      </c>
      <c r="CQ124" s="917"/>
      <c r="CR124" s="917"/>
      <c r="CS124" s="917"/>
      <c r="CT124" s="917"/>
      <c r="CU124" s="917"/>
      <c r="CV124" s="917"/>
      <c r="CW124" s="917"/>
      <c r="CX124" s="917"/>
      <c r="CY124" s="917"/>
      <c r="CZ124" s="917"/>
      <c r="DA124" s="917"/>
      <c r="DB124" s="917"/>
      <c r="DC124" s="917"/>
      <c r="DD124" s="917"/>
      <c r="DE124" s="917"/>
      <c r="DF124" s="918"/>
      <c r="DG124" s="840" t="s">
        <v>129</v>
      </c>
      <c r="DH124" s="841"/>
      <c r="DI124" s="841"/>
      <c r="DJ124" s="841"/>
      <c r="DK124" s="842"/>
      <c r="DL124" s="843" t="s">
        <v>129</v>
      </c>
      <c r="DM124" s="841"/>
      <c r="DN124" s="841"/>
      <c r="DO124" s="841"/>
      <c r="DP124" s="842"/>
      <c r="DQ124" s="843" t="s">
        <v>129</v>
      </c>
      <c r="DR124" s="841"/>
      <c r="DS124" s="841"/>
      <c r="DT124" s="841"/>
      <c r="DU124" s="842"/>
      <c r="DV124" s="929" t="s">
        <v>129</v>
      </c>
      <c r="DW124" s="930"/>
      <c r="DX124" s="930"/>
      <c r="DY124" s="930"/>
      <c r="DZ124" s="931"/>
    </row>
    <row r="125" spans="1:130" s="243" customFormat="1" ht="26.25" customHeight="1" x14ac:dyDescent="0.15">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129</v>
      </c>
      <c r="AB125" s="858"/>
      <c r="AC125" s="858"/>
      <c r="AD125" s="858"/>
      <c r="AE125" s="859"/>
      <c r="AF125" s="860" t="s">
        <v>129</v>
      </c>
      <c r="AG125" s="858"/>
      <c r="AH125" s="858"/>
      <c r="AI125" s="858"/>
      <c r="AJ125" s="859"/>
      <c r="AK125" s="860" t="s">
        <v>129</v>
      </c>
      <c r="AL125" s="858"/>
      <c r="AM125" s="858"/>
      <c r="AN125" s="858"/>
      <c r="AO125" s="859"/>
      <c r="AP125" s="905" t="s">
        <v>129</v>
      </c>
      <c r="AQ125" s="906"/>
      <c r="AR125" s="906"/>
      <c r="AS125" s="906"/>
      <c r="AT125" s="907"/>
      <c r="AU125" s="275"/>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7"/>
      <c r="BR125" s="277"/>
      <c r="BS125" s="277"/>
      <c r="BT125" s="277"/>
      <c r="BU125" s="277"/>
      <c r="BV125" s="277"/>
      <c r="BW125" s="277"/>
      <c r="BX125" s="277"/>
      <c r="BY125" s="277"/>
      <c r="BZ125" s="277"/>
      <c r="CA125" s="277"/>
      <c r="CB125" s="277"/>
      <c r="CC125" s="277"/>
      <c r="CD125" s="277"/>
      <c r="CE125" s="277"/>
      <c r="CF125" s="277"/>
      <c r="CG125" s="277"/>
      <c r="CH125" s="277"/>
      <c r="CI125" s="277"/>
      <c r="CJ125" s="278"/>
      <c r="CK125" s="932" t="s">
        <v>470</v>
      </c>
      <c r="CL125" s="933"/>
      <c r="CM125" s="933"/>
      <c r="CN125" s="933"/>
      <c r="CO125" s="934"/>
      <c r="CP125" s="941" t="s">
        <v>471</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129</v>
      </c>
      <c r="DM125" s="923"/>
      <c r="DN125" s="923"/>
      <c r="DO125" s="923"/>
      <c r="DP125" s="923"/>
      <c r="DQ125" s="923" t="s">
        <v>129</v>
      </c>
      <c r="DR125" s="923"/>
      <c r="DS125" s="923"/>
      <c r="DT125" s="923"/>
      <c r="DU125" s="923"/>
      <c r="DV125" s="924" t="s">
        <v>129</v>
      </c>
      <c r="DW125" s="924"/>
      <c r="DX125" s="924"/>
      <c r="DY125" s="924"/>
      <c r="DZ125" s="925"/>
    </row>
    <row r="126" spans="1:130" s="243" customFormat="1" ht="26.25" customHeight="1" thickBot="1" x14ac:dyDescent="0.2">
      <c r="A126" s="898"/>
      <c r="B126" s="899"/>
      <c r="C126" s="902" t="s">
        <v>460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129</v>
      </c>
      <c r="AB126" s="858"/>
      <c r="AC126" s="858"/>
      <c r="AD126" s="858"/>
      <c r="AE126" s="859"/>
      <c r="AF126" s="860" t="s">
        <v>129</v>
      </c>
      <c r="AG126" s="858"/>
      <c r="AH126" s="858"/>
      <c r="AI126" s="858"/>
      <c r="AJ126" s="859"/>
      <c r="AK126" s="860" t="s">
        <v>129</v>
      </c>
      <c r="AL126" s="858"/>
      <c r="AM126" s="858"/>
      <c r="AN126" s="858"/>
      <c r="AO126" s="859"/>
      <c r="AP126" s="905" t="s">
        <v>129</v>
      </c>
      <c r="AQ126" s="906"/>
      <c r="AR126" s="906"/>
      <c r="AS126" s="906"/>
      <c r="AT126" s="907"/>
      <c r="AU126" s="279"/>
      <c r="AV126" s="279"/>
      <c r="AW126" s="279"/>
      <c r="AX126" s="279"/>
      <c r="AY126" s="279"/>
      <c r="AZ126" s="279"/>
      <c r="BA126" s="279"/>
      <c r="BB126" s="279"/>
      <c r="BC126" s="279"/>
      <c r="BD126" s="279"/>
      <c r="BE126" s="279"/>
      <c r="BF126" s="279"/>
      <c r="BG126" s="279"/>
      <c r="BH126" s="279"/>
      <c r="BI126" s="279"/>
      <c r="BJ126" s="279"/>
      <c r="BK126" s="279"/>
      <c r="BL126" s="279"/>
      <c r="BM126" s="279"/>
      <c r="BN126" s="279"/>
      <c r="BO126" s="279"/>
      <c r="BP126" s="279"/>
      <c r="BQ126" s="279"/>
      <c r="BR126" s="279"/>
      <c r="BS126" s="279"/>
      <c r="BT126" s="279"/>
      <c r="BU126" s="279"/>
      <c r="BV126" s="279"/>
      <c r="BW126" s="279"/>
      <c r="BX126" s="279"/>
      <c r="BY126" s="279"/>
      <c r="BZ126" s="279"/>
      <c r="CA126" s="279"/>
      <c r="CB126" s="279"/>
      <c r="CC126" s="279"/>
      <c r="CD126" s="280"/>
      <c r="CE126" s="280"/>
      <c r="CF126" s="280"/>
      <c r="CG126" s="277"/>
      <c r="CH126" s="277"/>
      <c r="CI126" s="277"/>
      <c r="CJ126" s="278"/>
      <c r="CK126" s="935"/>
      <c r="CL126" s="936"/>
      <c r="CM126" s="936"/>
      <c r="CN126" s="936"/>
      <c r="CO126" s="937"/>
      <c r="CP126" s="893" t="s">
        <v>472</v>
      </c>
      <c r="CQ126" s="828"/>
      <c r="CR126" s="828"/>
      <c r="CS126" s="828"/>
      <c r="CT126" s="828"/>
      <c r="CU126" s="828"/>
      <c r="CV126" s="828"/>
      <c r="CW126" s="828"/>
      <c r="CX126" s="828"/>
      <c r="CY126" s="828"/>
      <c r="CZ126" s="828"/>
      <c r="DA126" s="828"/>
      <c r="DB126" s="828"/>
      <c r="DC126" s="828"/>
      <c r="DD126" s="828"/>
      <c r="DE126" s="828"/>
      <c r="DF126" s="829"/>
      <c r="DG126" s="894">
        <v>583675</v>
      </c>
      <c r="DH126" s="895"/>
      <c r="DI126" s="895"/>
      <c r="DJ126" s="895"/>
      <c r="DK126" s="895"/>
      <c r="DL126" s="895">
        <v>548742</v>
      </c>
      <c r="DM126" s="895"/>
      <c r="DN126" s="895"/>
      <c r="DO126" s="895"/>
      <c r="DP126" s="895"/>
      <c r="DQ126" s="895">
        <v>508549</v>
      </c>
      <c r="DR126" s="895"/>
      <c r="DS126" s="895"/>
      <c r="DT126" s="895"/>
      <c r="DU126" s="895"/>
      <c r="DV126" s="872">
        <v>11.5</v>
      </c>
      <c r="DW126" s="872"/>
      <c r="DX126" s="872"/>
      <c r="DY126" s="872"/>
      <c r="DZ126" s="873"/>
    </row>
    <row r="127" spans="1:130" s="243" customFormat="1" ht="26.25" customHeight="1" x14ac:dyDescent="0.15">
      <c r="A127" s="900"/>
      <c r="B127" s="901"/>
      <c r="C127" s="919" t="s">
        <v>473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129</v>
      </c>
      <c r="AB127" s="858"/>
      <c r="AC127" s="858"/>
      <c r="AD127" s="858"/>
      <c r="AE127" s="859"/>
      <c r="AF127" s="860" t="s">
        <v>129</v>
      </c>
      <c r="AG127" s="858"/>
      <c r="AH127" s="858"/>
      <c r="AI127" s="858"/>
      <c r="AJ127" s="859"/>
      <c r="AK127" s="860" t="s">
        <v>129</v>
      </c>
      <c r="AL127" s="858"/>
      <c r="AM127" s="858"/>
      <c r="AN127" s="858"/>
      <c r="AO127" s="859"/>
      <c r="AP127" s="905" t="s">
        <v>129</v>
      </c>
      <c r="AQ127" s="906"/>
      <c r="AR127" s="906"/>
      <c r="AS127" s="906"/>
      <c r="AT127" s="907"/>
      <c r="AU127" s="279"/>
      <c r="AV127" s="279"/>
      <c r="AW127" s="279"/>
      <c r="AX127" s="922" t="s">
        <v>474</v>
      </c>
      <c r="AY127" s="890"/>
      <c r="AZ127" s="890"/>
      <c r="BA127" s="890"/>
      <c r="BB127" s="890"/>
      <c r="BC127" s="890"/>
      <c r="BD127" s="890"/>
      <c r="BE127" s="891"/>
      <c r="BF127" s="889" t="s">
        <v>475</v>
      </c>
      <c r="BG127" s="890"/>
      <c r="BH127" s="890"/>
      <c r="BI127" s="890"/>
      <c r="BJ127" s="890"/>
      <c r="BK127" s="890"/>
      <c r="BL127" s="891"/>
      <c r="BM127" s="889" t="s">
        <v>476</v>
      </c>
      <c r="BN127" s="890"/>
      <c r="BO127" s="890"/>
      <c r="BP127" s="890"/>
      <c r="BQ127" s="890"/>
      <c r="BR127" s="890"/>
      <c r="BS127" s="891"/>
      <c r="BT127" s="889" t="s">
        <v>477</v>
      </c>
      <c r="BU127" s="890"/>
      <c r="BV127" s="890"/>
      <c r="BW127" s="890"/>
      <c r="BX127" s="890"/>
      <c r="BY127" s="890"/>
      <c r="BZ127" s="892"/>
      <c r="CA127" s="279"/>
      <c r="CB127" s="279"/>
      <c r="CC127" s="279"/>
      <c r="CD127" s="280"/>
      <c r="CE127" s="280"/>
      <c r="CF127" s="280"/>
      <c r="CG127" s="277"/>
      <c r="CH127" s="277"/>
      <c r="CI127" s="277"/>
      <c r="CJ127" s="278"/>
      <c r="CK127" s="935"/>
      <c r="CL127" s="936"/>
      <c r="CM127" s="936"/>
      <c r="CN127" s="936"/>
      <c r="CO127" s="937"/>
      <c r="CP127" s="893" t="s">
        <v>478</v>
      </c>
      <c r="CQ127" s="828"/>
      <c r="CR127" s="828"/>
      <c r="CS127" s="828"/>
      <c r="CT127" s="828"/>
      <c r="CU127" s="828"/>
      <c r="CV127" s="828"/>
      <c r="CW127" s="828"/>
      <c r="CX127" s="828"/>
      <c r="CY127" s="828"/>
      <c r="CZ127" s="828"/>
      <c r="DA127" s="828"/>
      <c r="DB127" s="828"/>
      <c r="DC127" s="828"/>
      <c r="DD127" s="828"/>
      <c r="DE127" s="828"/>
      <c r="DF127" s="829"/>
      <c r="DG127" s="894" t="s">
        <v>129</v>
      </c>
      <c r="DH127" s="895"/>
      <c r="DI127" s="895"/>
      <c r="DJ127" s="895"/>
      <c r="DK127" s="895"/>
      <c r="DL127" s="895" t="s">
        <v>129</v>
      </c>
      <c r="DM127" s="895"/>
      <c r="DN127" s="895"/>
      <c r="DO127" s="895"/>
      <c r="DP127" s="895"/>
      <c r="DQ127" s="895" t="s">
        <v>129</v>
      </c>
      <c r="DR127" s="895"/>
      <c r="DS127" s="895"/>
      <c r="DT127" s="895"/>
      <c r="DU127" s="895"/>
      <c r="DV127" s="872" t="s">
        <v>129</v>
      </c>
      <c r="DW127" s="872"/>
      <c r="DX127" s="872"/>
      <c r="DY127" s="872"/>
      <c r="DZ127" s="873"/>
    </row>
    <row r="128" spans="1:130" s="243" customFormat="1" ht="26.25" customHeight="1" thickBot="1" x14ac:dyDescent="0.2">
      <c r="A128" s="874" t="s">
        <v>479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480</v>
      </c>
      <c r="X128" s="876"/>
      <c r="Y128" s="876"/>
      <c r="Z128" s="877"/>
      <c r="AA128" s="878">
        <v>243745</v>
      </c>
      <c r="AB128" s="879"/>
      <c r="AC128" s="879"/>
      <c r="AD128" s="879"/>
      <c r="AE128" s="880"/>
      <c r="AF128" s="881">
        <v>237097</v>
      </c>
      <c r="AG128" s="879"/>
      <c r="AH128" s="879"/>
      <c r="AI128" s="879"/>
      <c r="AJ128" s="880"/>
      <c r="AK128" s="881">
        <v>237754</v>
      </c>
      <c r="AL128" s="879"/>
      <c r="AM128" s="879"/>
      <c r="AN128" s="879"/>
      <c r="AO128" s="880"/>
      <c r="AP128" s="882"/>
      <c r="AQ128" s="883"/>
      <c r="AR128" s="883"/>
      <c r="AS128" s="883"/>
      <c r="AT128" s="884"/>
      <c r="AU128" s="279"/>
      <c r="AV128" s="279"/>
      <c r="AW128" s="279"/>
      <c r="AX128" s="885" t="s">
        <v>481</v>
      </c>
      <c r="AY128" s="886"/>
      <c r="AZ128" s="886"/>
      <c r="BA128" s="886"/>
      <c r="BB128" s="886"/>
      <c r="BC128" s="886"/>
      <c r="BD128" s="886"/>
      <c r="BE128" s="887"/>
      <c r="BF128" s="864" t="s">
        <v>129</v>
      </c>
      <c r="BG128" s="865"/>
      <c r="BH128" s="865"/>
      <c r="BI128" s="865"/>
      <c r="BJ128" s="865"/>
      <c r="BK128" s="865"/>
      <c r="BL128" s="888"/>
      <c r="BM128" s="864">
        <v>14.87</v>
      </c>
      <c r="BN128" s="865"/>
      <c r="BO128" s="865"/>
      <c r="BP128" s="865"/>
      <c r="BQ128" s="865"/>
      <c r="BR128" s="865"/>
      <c r="BS128" s="888"/>
      <c r="BT128" s="864">
        <v>20</v>
      </c>
      <c r="BU128" s="865"/>
      <c r="BV128" s="865"/>
      <c r="BW128" s="865"/>
      <c r="BX128" s="865"/>
      <c r="BY128" s="865"/>
      <c r="BZ128" s="866"/>
      <c r="CA128" s="280"/>
      <c r="CB128" s="280"/>
      <c r="CC128" s="280"/>
      <c r="CD128" s="280"/>
      <c r="CE128" s="280"/>
      <c r="CF128" s="280"/>
      <c r="CG128" s="277"/>
      <c r="CH128" s="277"/>
      <c r="CI128" s="277"/>
      <c r="CJ128" s="278"/>
      <c r="CK128" s="938"/>
      <c r="CL128" s="939"/>
      <c r="CM128" s="939"/>
      <c r="CN128" s="939"/>
      <c r="CO128" s="940"/>
      <c r="CP128" s="867" t="s">
        <v>482</v>
      </c>
      <c r="CQ128" s="806"/>
      <c r="CR128" s="806"/>
      <c r="CS128" s="806"/>
      <c r="CT128" s="806"/>
      <c r="CU128" s="806"/>
      <c r="CV128" s="806"/>
      <c r="CW128" s="806"/>
      <c r="CX128" s="806"/>
      <c r="CY128" s="806"/>
      <c r="CZ128" s="806"/>
      <c r="DA128" s="806"/>
      <c r="DB128" s="806"/>
      <c r="DC128" s="806"/>
      <c r="DD128" s="806"/>
      <c r="DE128" s="806"/>
      <c r="DF128" s="807"/>
      <c r="DG128" s="868" t="s">
        <v>129</v>
      </c>
      <c r="DH128" s="869"/>
      <c r="DI128" s="869"/>
      <c r="DJ128" s="869"/>
      <c r="DK128" s="869"/>
      <c r="DL128" s="869" t="s">
        <v>129</v>
      </c>
      <c r="DM128" s="869"/>
      <c r="DN128" s="869"/>
      <c r="DO128" s="869"/>
      <c r="DP128" s="869"/>
      <c r="DQ128" s="869" t="s">
        <v>129</v>
      </c>
      <c r="DR128" s="869"/>
      <c r="DS128" s="869"/>
      <c r="DT128" s="869"/>
      <c r="DU128" s="869"/>
      <c r="DV128" s="870" t="s">
        <v>129</v>
      </c>
      <c r="DW128" s="870"/>
      <c r="DX128" s="870"/>
      <c r="DY128" s="870"/>
      <c r="DZ128" s="871"/>
    </row>
    <row r="129" spans="1:131" s="243"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483</v>
      </c>
      <c r="X129" s="855"/>
      <c r="Y129" s="855"/>
      <c r="Z129" s="856"/>
      <c r="AA129" s="857">
        <v>5154217</v>
      </c>
      <c r="AB129" s="858"/>
      <c r="AC129" s="858"/>
      <c r="AD129" s="858"/>
      <c r="AE129" s="859"/>
      <c r="AF129" s="860">
        <v>5099995</v>
      </c>
      <c r="AG129" s="858"/>
      <c r="AH129" s="858"/>
      <c r="AI129" s="858"/>
      <c r="AJ129" s="859"/>
      <c r="AK129" s="860">
        <v>5201954</v>
      </c>
      <c r="AL129" s="858"/>
      <c r="AM129" s="858"/>
      <c r="AN129" s="858"/>
      <c r="AO129" s="859"/>
      <c r="AP129" s="861"/>
      <c r="AQ129" s="862"/>
      <c r="AR129" s="862"/>
      <c r="AS129" s="862"/>
      <c r="AT129" s="863"/>
      <c r="AU129" s="281"/>
      <c r="AV129" s="281"/>
      <c r="AW129" s="281"/>
      <c r="AX129" s="827" t="s">
        <v>484</v>
      </c>
      <c r="AY129" s="828"/>
      <c r="AZ129" s="828"/>
      <c r="BA129" s="828"/>
      <c r="BB129" s="828"/>
      <c r="BC129" s="828"/>
      <c r="BD129" s="828"/>
      <c r="BE129" s="829"/>
      <c r="BF129" s="847" t="s">
        <v>129</v>
      </c>
      <c r="BG129" s="848"/>
      <c r="BH129" s="848"/>
      <c r="BI129" s="848"/>
      <c r="BJ129" s="848"/>
      <c r="BK129" s="848"/>
      <c r="BL129" s="849"/>
      <c r="BM129" s="847">
        <v>19.87</v>
      </c>
      <c r="BN129" s="848"/>
      <c r="BO129" s="848"/>
      <c r="BP129" s="848"/>
      <c r="BQ129" s="848"/>
      <c r="BR129" s="848"/>
      <c r="BS129" s="849"/>
      <c r="BT129" s="847">
        <v>30</v>
      </c>
      <c r="BU129" s="850"/>
      <c r="BV129" s="850"/>
      <c r="BW129" s="850"/>
      <c r="BX129" s="850"/>
      <c r="BY129" s="850"/>
      <c r="BZ129" s="851"/>
      <c r="CA129" s="282"/>
      <c r="CB129" s="282"/>
      <c r="CC129" s="282"/>
      <c r="CD129" s="282"/>
      <c r="CE129" s="282"/>
      <c r="CF129" s="282"/>
      <c r="CG129" s="282"/>
      <c r="CH129" s="282"/>
      <c r="CI129" s="282"/>
      <c r="CJ129" s="282"/>
      <c r="CK129" s="282"/>
      <c r="CL129" s="282"/>
      <c r="CM129" s="282"/>
      <c r="CN129" s="282"/>
      <c r="CO129" s="282"/>
      <c r="CP129" s="282"/>
      <c r="CQ129" s="282"/>
      <c r="CR129" s="282"/>
      <c r="CS129" s="282"/>
      <c r="CT129" s="282"/>
      <c r="CU129" s="282"/>
      <c r="CV129" s="282"/>
      <c r="CW129" s="282"/>
      <c r="CX129" s="282"/>
      <c r="CY129" s="282"/>
      <c r="CZ129" s="282"/>
      <c r="DA129" s="282"/>
      <c r="DB129" s="282"/>
      <c r="DC129" s="282"/>
      <c r="DD129" s="282"/>
      <c r="DE129" s="282"/>
      <c r="DF129" s="282"/>
      <c r="DG129" s="282"/>
      <c r="DH129" s="282"/>
      <c r="DI129" s="282"/>
      <c r="DJ129" s="282"/>
      <c r="DK129" s="282"/>
      <c r="DL129" s="282"/>
      <c r="DM129" s="282"/>
      <c r="DN129" s="282"/>
      <c r="DO129" s="282"/>
      <c r="DP129" s="250"/>
      <c r="DQ129" s="250"/>
      <c r="DR129" s="250"/>
      <c r="DS129" s="250"/>
      <c r="DT129" s="250"/>
      <c r="DU129" s="250"/>
      <c r="DV129" s="250"/>
      <c r="DW129" s="250"/>
      <c r="DX129" s="250"/>
      <c r="DY129" s="250"/>
      <c r="DZ129" s="254"/>
    </row>
    <row r="130" spans="1:131" s="243" customFormat="1" ht="26.25" customHeight="1" x14ac:dyDescent="0.15">
      <c r="A130" s="852" t="s">
        <v>485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486</v>
      </c>
      <c r="X130" s="855"/>
      <c r="Y130" s="855"/>
      <c r="Z130" s="856"/>
      <c r="AA130" s="857">
        <v>839494</v>
      </c>
      <c r="AB130" s="858"/>
      <c r="AC130" s="858"/>
      <c r="AD130" s="858"/>
      <c r="AE130" s="859"/>
      <c r="AF130" s="860">
        <v>760187</v>
      </c>
      <c r="AG130" s="858"/>
      <c r="AH130" s="858"/>
      <c r="AI130" s="858"/>
      <c r="AJ130" s="859"/>
      <c r="AK130" s="860">
        <v>777800</v>
      </c>
      <c r="AL130" s="858"/>
      <c r="AM130" s="858"/>
      <c r="AN130" s="858"/>
      <c r="AO130" s="859"/>
      <c r="AP130" s="861"/>
      <c r="AQ130" s="862"/>
      <c r="AR130" s="862"/>
      <c r="AS130" s="862"/>
      <c r="AT130" s="863"/>
      <c r="AU130" s="281"/>
      <c r="AV130" s="281"/>
      <c r="AW130" s="281"/>
      <c r="AX130" s="827" t="s">
        <v>487</v>
      </c>
      <c r="AY130" s="828"/>
      <c r="AZ130" s="828"/>
      <c r="BA130" s="828"/>
      <c r="BB130" s="828"/>
      <c r="BC130" s="828"/>
      <c r="BD130" s="828"/>
      <c r="BE130" s="829"/>
      <c r="BF130" s="830">
        <v>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2"/>
      <c r="CB130" s="282"/>
      <c r="CC130" s="282"/>
      <c r="CD130" s="282"/>
      <c r="CE130" s="282"/>
      <c r="CF130" s="282"/>
      <c r="CG130" s="282"/>
      <c r="CH130" s="282"/>
      <c r="CI130" s="282"/>
      <c r="CJ130" s="282"/>
      <c r="CK130" s="282"/>
      <c r="CL130" s="282"/>
      <c r="CM130" s="282"/>
      <c r="CN130" s="282"/>
      <c r="CO130" s="282"/>
      <c r="CP130" s="282"/>
      <c r="CQ130" s="282"/>
      <c r="CR130" s="282"/>
      <c r="CS130" s="282"/>
      <c r="CT130" s="282"/>
      <c r="CU130" s="282"/>
      <c r="CV130" s="282"/>
      <c r="CW130" s="282"/>
      <c r="CX130" s="282"/>
      <c r="CY130" s="282"/>
      <c r="CZ130" s="282"/>
      <c r="DA130" s="282"/>
      <c r="DB130" s="282"/>
      <c r="DC130" s="282"/>
      <c r="DD130" s="282"/>
      <c r="DE130" s="282"/>
      <c r="DF130" s="282"/>
      <c r="DG130" s="282"/>
      <c r="DH130" s="282"/>
      <c r="DI130" s="282"/>
      <c r="DJ130" s="282"/>
      <c r="DK130" s="282"/>
      <c r="DL130" s="282"/>
      <c r="DM130" s="282"/>
      <c r="DN130" s="282"/>
      <c r="DO130" s="282"/>
      <c r="DP130" s="250"/>
      <c r="DQ130" s="250"/>
      <c r="DR130" s="250"/>
      <c r="DS130" s="250"/>
      <c r="DT130" s="250"/>
      <c r="DU130" s="250"/>
      <c r="DV130" s="250"/>
      <c r="DW130" s="250"/>
      <c r="DX130" s="250"/>
      <c r="DY130" s="250"/>
      <c r="DZ130" s="254"/>
    </row>
    <row r="131" spans="1:131" s="243"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488</v>
      </c>
      <c r="X131" s="838"/>
      <c r="Y131" s="838"/>
      <c r="Z131" s="839"/>
      <c r="AA131" s="840">
        <v>4314723</v>
      </c>
      <c r="AB131" s="841"/>
      <c r="AC131" s="841"/>
      <c r="AD131" s="841"/>
      <c r="AE131" s="842"/>
      <c r="AF131" s="843">
        <v>4339808</v>
      </c>
      <c r="AG131" s="841"/>
      <c r="AH131" s="841"/>
      <c r="AI131" s="841"/>
      <c r="AJ131" s="842"/>
      <c r="AK131" s="843">
        <v>4424154</v>
      </c>
      <c r="AL131" s="841"/>
      <c r="AM131" s="841"/>
      <c r="AN131" s="841"/>
      <c r="AO131" s="842"/>
      <c r="AP131" s="844"/>
      <c r="AQ131" s="845"/>
      <c r="AR131" s="845"/>
      <c r="AS131" s="845"/>
      <c r="AT131" s="846"/>
      <c r="AU131" s="281"/>
      <c r="AV131" s="281"/>
      <c r="AW131" s="281"/>
      <c r="AX131" s="805" t="s">
        <v>489</v>
      </c>
      <c r="AY131" s="806"/>
      <c r="AZ131" s="806"/>
      <c r="BA131" s="806"/>
      <c r="BB131" s="806"/>
      <c r="BC131" s="806"/>
      <c r="BD131" s="806"/>
      <c r="BE131" s="807"/>
      <c r="BF131" s="808" t="s">
        <v>129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2"/>
      <c r="CB131" s="282"/>
      <c r="CC131" s="282"/>
      <c r="CD131" s="282"/>
      <c r="CE131" s="282"/>
      <c r="CF131" s="282"/>
      <c r="CG131" s="282"/>
      <c r="CH131" s="282"/>
      <c r="CI131" s="282"/>
      <c r="CJ131" s="282"/>
      <c r="CK131" s="282"/>
      <c r="CL131" s="282"/>
      <c r="CM131" s="282"/>
      <c r="CN131" s="282"/>
      <c r="CO131" s="282"/>
      <c r="CP131" s="282"/>
      <c r="CQ131" s="282"/>
      <c r="CR131" s="282"/>
      <c r="CS131" s="282"/>
      <c r="CT131" s="282"/>
      <c r="CU131" s="282"/>
      <c r="CV131" s="282"/>
      <c r="CW131" s="282"/>
      <c r="CX131" s="282"/>
      <c r="CY131" s="282"/>
      <c r="CZ131" s="282"/>
      <c r="DA131" s="282"/>
      <c r="DB131" s="282"/>
      <c r="DC131" s="282"/>
      <c r="DD131" s="282"/>
      <c r="DE131" s="282"/>
      <c r="DF131" s="282"/>
      <c r="DG131" s="282"/>
      <c r="DH131" s="282"/>
      <c r="DI131" s="282"/>
      <c r="DJ131" s="282"/>
      <c r="DK131" s="282"/>
      <c r="DL131" s="282"/>
      <c r="DM131" s="282"/>
      <c r="DN131" s="282"/>
      <c r="DO131" s="282"/>
      <c r="DP131" s="250"/>
      <c r="DQ131" s="250"/>
      <c r="DR131" s="250"/>
      <c r="DS131" s="250"/>
      <c r="DT131" s="250"/>
      <c r="DU131" s="250"/>
      <c r="DV131" s="250"/>
      <c r="DW131" s="250"/>
      <c r="DX131" s="250"/>
      <c r="DY131" s="250"/>
      <c r="DZ131" s="254"/>
    </row>
    <row r="132" spans="1:131" s="243" customFormat="1" ht="26.25" customHeight="1" x14ac:dyDescent="0.15">
      <c r="A132" s="814" t="s">
        <v>490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491</v>
      </c>
      <c r="W132" s="818"/>
      <c r="X132" s="818"/>
      <c r="Y132" s="818"/>
      <c r="Z132" s="819"/>
      <c r="AA132" s="820">
        <v>3.6726111970000002</v>
      </c>
      <c r="AB132" s="821"/>
      <c r="AC132" s="821"/>
      <c r="AD132" s="821"/>
      <c r="AE132" s="822"/>
      <c r="AF132" s="823">
        <v>4.7309927079999996</v>
      </c>
      <c r="AG132" s="821"/>
      <c r="AH132" s="821"/>
      <c r="AI132" s="821"/>
      <c r="AJ132" s="822"/>
      <c r="AK132" s="823">
        <v>3.7640642710000001</v>
      </c>
      <c r="AL132" s="821"/>
      <c r="AM132" s="821"/>
      <c r="AN132" s="821"/>
      <c r="AO132" s="822"/>
      <c r="AP132" s="824"/>
      <c r="AQ132" s="825"/>
      <c r="AR132" s="825"/>
      <c r="AS132" s="825"/>
      <c r="AT132" s="826"/>
      <c r="AU132" s="283"/>
      <c r="AV132" s="284"/>
      <c r="AW132" s="284"/>
      <c r="AX132" s="250"/>
      <c r="AY132" s="250"/>
      <c r="AZ132" s="250"/>
      <c r="BA132" s="250"/>
      <c r="BB132" s="250"/>
      <c r="BC132" s="250"/>
      <c r="BD132" s="250"/>
      <c r="BE132" s="250"/>
      <c r="BF132" s="250"/>
      <c r="BG132" s="250"/>
      <c r="BH132" s="250"/>
      <c r="BI132" s="250"/>
      <c r="BJ132" s="250"/>
      <c r="BK132" s="250"/>
      <c r="BL132" s="250"/>
      <c r="BM132" s="250"/>
      <c r="BN132" s="250"/>
      <c r="BO132" s="250"/>
      <c r="BP132" s="250"/>
      <c r="BQ132" s="250"/>
      <c r="BR132" s="250"/>
      <c r="BS132" s="251"/>
      <c r="BT132" s="250"/>
      <c r="BU132" s="250"/>
      <c r="BV132" s="250"/>
      <c r="BW132" s="250"/>
      <c r="BX132" s="250"/>
      <c r="BY132" s="250"/>
      <c r="BZ132" s="250"/>
      <c r="CA132" s="282"/>
      <c r="CB132" s="282"/>
      <c r="CC132" s="282"/>
      <c r="CD132" s="282"/>
      <c r="CE132" s="282"/>
      <c r="CF132" s="282"/>
      <c r="CG132" s="282"/>
      <c r="CH132" s="282"/>
      <c r="CI132" s="282"/>
      <c r="CJ132" s="282"/>
      <c r="CK132" s="282"/>
      <c r="CL132" s="282"/>
      <c r="CM132" s="282"/>
      <c r="CN132" s="282"/>
      <c r="CO132" s="282"/>
      <c r="CP132" s="282"/>
      <c r="CQ132" s="282"/>
      <c r="CR132" s="282"/>
      <c r="CS132" s="282"/>
      <c r="CT132" s="282"/>
      <c r="CU132" s="282"/>
      <c r="CV132" s="282"/>
      <c r="CW132" s="282"/>
      <c r="CX132" s="282"/>
      <c r="CY132" s="282"/>
      <c r="CZ132" s="282"/>
      <c r="DA132" s="282"/>
      <c r="DB132" s="282"/>
      <c r="DC132" s="282"/>
      <c r="DD132" s="282"/>
      <c r="DE132" s="282"/>
      <c r="DF132" s="282"/>
      <c r="DG132" s="282"/>
      <c r="DH132" s="282"/>
      <c r="DI132" s="282"/>
      <c r="DJ132" s="282"/>
      <c r="DK132" s="282"/>
      <c r="DL132" s="282"/>
      <c r="DM132" s="282"/>
      <c r="DN132" s="282"/>
      <c r="DO132" s="282"/>
      <c r="DP132" s="254"/>
      <c r="DQ132" s="254"/>
      <c r="DR132" s="254"/>
      <c r="DS132" s="254"/>
      <c r="DT132" s="254"/>
      <c r="DU132" s="254"/>
      <c r="DV132" s="254"/>
      <c r="DW132" s="254"/>
      <c r="DX132" s="254"/>
      <c r="DY132" s="254"/>
      <c r="DZ132" s="254"/>
    </row>
    <row r="133" spans="1:131" s="243"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492</v>
      </c>
      <c r="W133" s="797"/>
      <c r="X133" s="797"/>
      <c r="Y133" s="797"/>
      <c r="Z133" s="798"/>
      <c r="AA133" s="799">
        <v>3.9</v>
      </c>
      <c r="AB133" s="800"/>
      <c r="AC133" s="800"/>
      <c r="AD133" s="800"/>
      <c r="AE133" s="801"/>
      <c r="AF133" s="799">
        <v>4</v>
      </c>
      <c r="AG133" s="800"/>
      <c r="AH133" s="800"/>
      <c r="AI133" s="800"/>
      <c r="AJ133" s="801"/>
      <c r="AK133" s="799">
        <v>4</v>
      </c>
      <c r="AL133" s="800"/>
      <c r="AM133" s="800"/>
      <c r="AN133" s="800"/>
      <c r="AO133" s="801"/>
      <c r="AP133" s="802"/>
      <c r="AQ133" s="803"/>
      <c r="AR133" s="803"/>
      <c r="AS133" s="803"/>
      <c r="AT133" s="80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c r="CP133" s="282"/>
      <c r="CQ133" s="282"/>
      <c r="CR133" s="282"/>
      <c r="CS133" s="282"/>
      <c r="CT133" s="282"/>
      <c r="CU133" s="282"/>
      <c r="CV133" s="282"/>
      <c r="CW133" s="282"/>
      <c r="CX133" s="282"/>
      <c r="CY133" s="282"/>
      <c r="CZ133" s="282"/>
      <c r="DA133" s="282"/>
      <c r="DB133" s="282"/>
      <c r="DC133" s="282"/>
      <c r="DD133" s="282"/>
      <c r="DE133" s="282"/>
      <c r="DF133" s="282"/>
      <c r="DG133" s="282"/>
      <c r="DH133" s="282"/>
      <c r="DI133" s="282"/>
      <c r="DJ133" s="282"/>
      <c r="DK133" s="282"/>
      <c r="DL133" s="282"/>
      <c r="DM133" s="282"/>
      <c r="DN133" s="282"/>
      <c r="DO133" s="282"/>
      <c r="DP133" s="254"/>
      <c r="DQ133" s="254"/>
      <c r="DR133" s="254"/>
      <c r="DS133" s="254"/>
      <c r="DT133" s="254"/>
      <c r="DU133" s="254"/>
      <c r="DV133" s="254"/>
      <c r="DW133" s="254"/>
      <c r="DX133" s="254"/>
      <c r="DY133" s="254"/>
      <c r="DZ133" s="254"/>
    </row>
    <row r="134" spans="1:131" s="244" customFormat="1" ht="11.25" customHeight="1" x14ac:dyDescent="0.15">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4"/>
      <c r="AV134" s="284"/>
      <c r="AW134" s="284"/>
      <c r="AX134" s="284"/>
      <c r="AY134" s="284"/>
      <c r="AZ134" s="284"/>
      <c r="BA134" s="284"/>
      <c r="BB134" s="284"/>
      <c r="BC134" s="284"/>
      <c r="BD134" s="284"/>
      <c r="BE134" s="284"/>
      <c r="BF134" s="284"/>
      <c r="BG134" s="284"/>
      <c r="BH134" s="284"/>
      <c r="BI134" s="284"/>
      <c r="BJ134" s="284"/>
      <c r="BK134" s="284"/>
      <c r="BL134" s="284"/>
      <c r="BM134" s="284"/>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c r="CP134" s="282"/>
      <c r="CQ134" s="282"/>
      <c r="CR134" s="282"/>
      <c r="CS134" s="282"/>
      <c r="CT134" s="282"/>
      <c r="CU134" s="282"/>
      <c r="CV134" s="282"/>
      <c r="CW134" s="282"/>
      <c r="CX134" s="282"/>
      <c r="CY134" s="282"/>
      <c r="CZ134" s="282"/>
      <c r="DA134" s="282"/>
      <c r="DB134" s="282"/>
      <c r="DC134" s="282"/>
      <c r="DD134" s="282"/>
      <c r="DE134" s="282"/>
      <c r="DF134" s="282"/>
      <c r="DG134" s="282"/>
      <c r="DH134" s="282"/>
      <c r="DI134" s="282"/>
      <c r="DJ134" s="282"/>
      <c r="DK134" s="282"/>
      <c r="DL134" s="282"/>
      <c r="DM134" s="282"/>
      <c r="DN134" s="282"/>
      <c r="DO134" s="282"/>
      <c r="DP134" s="254"/>
      <c r="DQ134" s="254"/>
      <c r="DR134" s="254"/>
      <c r="DS134" s="254"/>
      <c r="DT134" s="254"/>
      <c r="DU134" s="254"/>
      <c r="DV134" s="254"/>
      <c r="DW134" s="254"/>
      <c r="DX134" s="254"/>
      <c r="DY134" s="254"/>
      <c r="DZ134" s="254"/>
      <c r="EA134" s="243"/>
    </row>
    <row r="135" spans="1:131" ht="14.25" hidden="1" x14ac:dyDescent="0.15">
      <c r="AU135" s="285"/>
      <c r="AV135" s="285"/>
      <c r="AW135" s="285"/>
      <c r="AX135" s="285"/>
      <c r="AY135" s="285"/>
      <c r="AZ135" s="285"/>
      <c r="BA135" s="285"/>
      <c r="BB135" s="285"/>
      <c r="BC135" s="285"/>
      <c r="BD135" s="285"/>
      <c r="BE135" s="285"/>
      <c r="BF135" s="285"/>
      <c r="BG135" s="285"/>
      <c r="BH135" s="285"/>
      <c r="BI135" s="285"/>
      <c r="BJ135" s="285"/>
      <c r="BK135" s="285"/>
      <c r="BL135" s="285"/>
      <c r="BM135" s="285"/>
      <c r="BN135" s="285"/>
      <c r="BO135" s="285"/>
      <c r="BP135" s="285"/>
      <c r="BQ135" s="285"/>
      <c r="BR135" s="285"/>
      <c r="BS135" s="285"/>
      <c r="BT135" s="285"/>
      <c r="BU135" s="285"/>
      <c r="BV135" s="285"/>
      <c r="BW135" s="285"/>
      <c r="BX135" s="285"/>
      <c r="BY135" s="285"/>
      <c r="BZ135" s="285"/>
      <c r="CA135" s="285"/>
      <c r="CB135" s="285"/>
      <c r="CC135" s="285"/>
      <c r="CD135" s="285"/>
      <c r="CE135" s="285"/>
      <c r="CF135" s="285"/>
      <c r="CG135" s="285"/>
      <c r="CH135" s="285"/>
      <c r="CI135" s="285"/>
      <c r="CJ135" s="285"/>
      <c r="CK135" s="285"/>
      <c r="CL135" s="285"/>
      <c r="CM135" s="285"/>
      <c r="CN135" s="285"/>
      <c r="CO135" s="285"/>
      <c r="CP135" s="285"/>
      <c r="CQ135" s="285"/>
      <c r="CR135" s="285"/>
      <c r="CS135" s="285"/>
      <c r="CT135" s="285"/>
      <c r="CU135" s="285"/>
      <c r="CV135" s="285"/>
      <c r="CW135" s="285"/>
      <c r="CX135" s="285"/>
      <c r="CY135" s="285"/>
      <c r="CZ135" s="285"/>
      <c r="DA135" s="285"/>
      <c r="DB135" s="285"/>
      <c r="DC135" s="285"/>
      <c r="DD135" s="285"/>
      <c r="DE135" s="285"/>
      <c r="DF135" s="285"/>
      <c r="DG135" s="285"/>
      <c r="DH135" s="285"/>
      <c r="DI135" s="285"/>
      <c r="DJ135" s="285"/>
      <c r="DK135" s="285"/>
      <c r="DL135" s="285"/>
      <c r="DM135" s="285"/>
      <c r="DN135" s="285"/>
      <c r="DO135" s="285"/>
      <c r="DP135" s="285"/>
      <c r="DQ135" s="285"/>
      <c r="DR135" s="285"/>
      <c r="DS135" s="285"/>
      <c r="DT135" s="285"/>
      <c r="DU135" s="285"/>
      <c r="DV135" s="285"/>
      <c r="DW135" s="285"/>
      <c r="DX135" s="285"/>
      <c r="DY135" s="285"/>
      <c r="DZ135" s="285"/>
    </row>
    <row r="136" spans="1:131" hidden="1" x14ac:dyDescent="0.15"/>
  </sheetData>
  <sheetProtection algorithmName="SHA-512" hashValue="e9dTz2Vh5sbrv1wL9BzRllFdCVINxjDO8X5xCcLgfxJw5AcVIZYZ/4hqR1gKJB8y272Yg23wkAIdLB+aN5EwEQ==" saltValue="UUuZdnHCZ6akNWya2BkhK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8" zoomScaleNormal="85" zoomScaleSheetLayoutView="78" workbookViewId="0"/>
  </sheetViews>
  <sheetFormatPr defaultColWidth="0" defaultRowHeight="13.5" customHeight="1" zeroHeight="1" x14ac:dyDescent="0.15"/>
  <cols>
    <col min="1" max="120" width="2.75" style="288" customWidth="1"/>
    <col min="121" max="121" width="0" style="287" hidden="1" customWidth="1"/>
    <col min="122" max="16384" width="9" style="287" hidden="1"/>
  </cols>
  <sheetData>
    <row r="1" spans="1:120" x14ac:dyDescent="0.15">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7"/>
    </row>
    <row r="17" spans="119:120" x14ac:dyDescent="0.15">
      <c r="DP17" s="287"/>
    </row>
    <row r="18" spans="119:120" x14ac:dyDescent="0.15"/>
    <row r="19" spans="119:120" x14ac:dyDescent="0.15"/>
    <row r="20" spans="119:120" x14ac:dyDescent="0.15">
      <c r="DO20" s="287"/>
      <c r="DP20" s="287"/>
    </row>
    <row r="21" spans="119:120" x14ac:dyDescent="0.15">
      <c r="DP21" s="287"/>
    </row>
    <row r="22" spans="119:120" x14ac:dyDescent="0.15"/>
    <row r="23" spans="119:120" x14ac:dyDescent="0.15">
      <c r="DO23" s="287"/>
      <c r="DP23" s="287"/>
    </row>
    <row r="24" spans="119:120" x14ac:dyDescent="0.15">
      <c r="DP24" s="287"/>
    </row>
    <row r="25" spans="119:120" x14ac:dyDescent="0.15">
      <c r="DP25" s="287"/>
    </row>
    <row r="26" spans="119:120" x14ac:dyDescent="0.15">
      <c r="DO26" s="287"/>
      <c r="DP26" s="287"/>
    </row>
    <row r="27" spans="119:120" x14ac:dyDescent="0.15"/>
    <row r="28" spans="119:120" x14ac:dyDescent="0.15">
      <c r="DO28" s="287"/>
      <c r="DP28" s="287"/>
    </row>
    <row r="29" spans="119:120" x14ac:dyDescent="0.15">
      <c r="DP29" s="287"/>
    </row>
    <row r="30" spans="119:120" x14ac:dyDescent="0.15"/>
    <row r="31" spans="119:120" x14ac:dyDescent="0.15">
      <c r="DO31" s="287"/>
      <c r="DP31" s="287"/>
    </row>
    <row r="32" spans="119:120" x14ac:dyDescent="0.15"/>
    <row r="33" spans="98:120" x14ac:dyDescent="0.15">
      <c r="DO33" s="287"/>
      <c r="DP33" s="287"/>
    </row>
    <row r="34" spans="98:120" x14ac:dyDescent="0.15">
      <c r="DM34" s="287"/>
    </row>
    <row r="35" spans="98:120" x14ac:dyDescent="0.15">
      <c r="CT35" s="287"/>
      <c r="CU35" s="287"/>
      <c r="CV35" s="287"/>
      <c r="CY35" s="287"/>
      <c r="CZ35" s="287"/>
      <c r="DA35" s="287"/>
      <c r="DD35" s="287"/>
      <c r="DE35" s="287"/>
      <c r="DF35" s="287"/>
      <c r="DI35" s="287"/>
      <c r="DJ35" s="287"/>
      <c r="DK35" s="287"/>
      <c r="DM35" s="287"/>
      <c r="DN35" s="287"/>
      <c r="DO35" s="287"/>
      <c r="DP35" s="287"/>
    </row>
    <row r="36" spans="98:120" x14ac:dyDescent="0.15"/>
    <row r="37" spans="98:120" x14ac:dyDescent="0.15">
      <c r="CW37" s="287"/>
      <c r="DB37" s="287"/>
      <c r="DG37" s="287"/>
      <c r="DL37" s="287"/>
      <c r="DP37" s="287"/>
    </row>
    <row r="38" spans="98:120" x14ac:dyDescent="0.15">
      <c r="CT38" s="287"/>
      <c r="CU38" s="287"/>
      <c r="CV38" s="287"/>
      <c r="CW38" s="287"/>
      <c r="CY38" s="287"/>
      <c r="CZ38" s="287"/>
      <c r="DA38" s="287"/>
      <c r="DB38" s="287"/>
      <c r="DD38" s="287"/>
      <c r="DE38" s="287"/>
      <c r="DF38" s="287"/>
      <c r="DG38" s="287"/>
      <c r="DI38" s="287"/>
      <c r="DJ38" s="287"/>
      <c r="DK38" s="287"/>
      <c r="DL38" s="287"/>
      <c r="DN38" s="287"/>
      <c r="DO38" s="287"/>
      <c r="DP38" s="28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7"/>
      <c r="DO49" s="287"/>
      <c r="DP49" s="28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7"/>
      <c r="CS63" s="287"/>
      <c r="CX63" s="287"/>
      <c r="DC63" s="287"/>
      <c r="DH63" s="287"/>
    </row>
    <row r="64" spans="22:120" x14ac:dyDescent="0.15">
      <c r="V64" s="287"/>
    </row>
    <row r="65" spans="15:120" x14ac:dyDescent="0.15">
      <c r="X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c r="CK65" s="287"/>
      <c r="CL65" s="287"/>
      <c r="CM65" s="287"/>
      <c r="CN65" s="287"/>
      <c r="CO65" s="287"/>
      <c r="CP65" s="287"/>
      <c r="CQ65" s="287"/>
      <c r="CR65" s="287"/>
      <c r="CU65" s="287"/>
      <c r="CZ65" s="287"/>
      <c r="DE65" s="287"/>
      <c r="DJ65" s="287"/>
    </row>
    <row r="66" spans="15:120" x14ac:dyDescent="0.15">
      <c r="Q66" s="287"/>
      <c r="S66" s="287"/>
      <c r="U66" s="287"/>
      <c r="DM66" s="287"/>
    </row>
    <row r="67" spans="15:120" x14ac:dyDescent="0.15">
      <c r="O67" s="287"/>
      <c r="P67" s="287"/>
      <c r="R67" s="287"/>
      <c r="T67" s="287"/>
      <c r="Y67" s="287"/>
      <c r="CT67" s="287"/>
      <c r="CV67" s="287"/>
      <c r="CW67" s="287"/>
      <c r="CY67" s="287"/>
      <c r="DA67" s="287"/>
      <c r="DB67" s="287"/>
      <c r="DD67" s="287"/>
      <c r="DF67" s="287"/>
      <c r="DG67" s="287"/>
      <c r="DI67" s="287"/>
      <c r="DK67" s="287"/>
      <c r="DL67" s="287"/>
      <c r="DN67" s="287"/>
      <c r="DO67" s="287"/>
      <c r="DP67" s="287"/>
    </row>
    <row r="68" spans="15:120" x14ac:dyDescent="0.15"/>
    <row r="69" spans="15:120" x14ac:dyDescent="0.15"/>
    <row r="70" spans="15:120" x14ac:dyDescent="0.15"/>
    <row r="71" spans="15:120" x14ac:dyDescent="0.15"/>
    <row r="72" spans="15:120" x14ac:dyDescent="0.15">
      <c r="DP72" s="287"/>
    </row>
    <row r="73" spans="15:120" x14ac:dyDescent="0.15">
      <c r="DP73" s="28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7"/>
      <c r="CX96" s="287"/>
      <c r="DC96" s="287"/>
      <c r="DH96" s="287"/>
    </row>
    <row r="97" spans="24:120" x14ac:dyDescent="0.15">
      <c r="CS97" s="287"/>
      <c r="CX97" s="287"/>
      <c r="DC97" s="287"/>
      <c r="DH97" s="287"/>
      <c r="DP97" s="288" t="s">
        <v>493</v>
      </c>
    </row>
    <row r="98" spans="24:120" hidden="1" x14ac:dyDescent="0.15">
      <c r="CS98" s="287"/>
      <c r="CX98" s="287"/>
      <c r="DC98" s="287"/>
      <c r="DH98" s="287"/>
    </row>
    <row r="99" spans="24:120" hidden="1" x14ac:dyDescent="0.15">
      <c r="CS99" s="287"/>
      <c r="CX99" s="287"/>
      <c r="DC99" s="287"/>
      <c r="DH99" s="287"/>
    </row>
    <row r="100" spans="24:120" hidden="1" x14ac:dyDescent="0.15"/>
    <row r="101" spans="24:120" ht="12" hidden="1" customHeight="1" x14ac:dyDescent="0.15">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7"/>
      <c r="CJ101" s="287"/>
      <c r="CK101" s="287"/>
      <c r="CL101" s="287"/>
      <c r="CM101" s="287"/>
      <c r="CN101" s="287"/>
      <c r="CO101" s="287"/>
      <c r="CP101" s="287"/>
      <c r="CQ101" s="287"/>
      <c r="CR101" s="287"/>
      <c r="CU101" s="287"/>
      <c r="CZ101" s="287"/>
      <c r="DE101" s="287"/>
      <c r="DJ101" s="287"/>
    </row>
    <row r="102" spans="24:120" ht="1.5" hidden="1" customHeight="1" x14ac:dyDescent="0.15">
      <c r="CU102" s="287"/>
      <c r="CZ102" s="287"/>
      <c r="DE102" s="287"/>
      <c r="DJ102" s="287"/>
      <c r="DM102" s="287"/>
    </row>
    <row r="103" spans="24:120" hidden="1" x14ac:dyDescent="0.15">
      <c r="CT103" s="287"/>
      <c r="CV103" s="287"/>
      <c r="CW103" s="287"/>
      <c r="CY103" s="287"/>
      <c r="DA103" s="287"/>
      <c r="DB103" s="287"/>
      <c r="DD103" s="287"/>
      <c r="DF103" s="287"/>
      <c r="DG103" s="287"/>
      <c r="DI103" s="287"/>
      <c r="DK103" s="287"/>
      <c r="DL103" s="287"/>
      <c r="DM103" s="287"/>
      <c r="DN103" s="287"/>
      <c r="DO103" s="287"/>
      <c r="DP103" s="287"/>
    </row>
    <row r="104" spans="24:120" hidden="1" x14ac:dyDescent="0.15">
      <c r="CV104" s="287"/>
      <c r="CW104" s="287"/>
      <c r="DA104" s="287"/>
      <c r="DB104" s="287"/>
      <c r="DF104" s="287"/>
      <c r="DG104" s="287"/>
      <c r="DK104" s="287"/>
      <c r="DL104" s="287"/>
      <c r="DN104" s="287"/>
      <c r="DO104" s="287"/>
      <c r="DP104" s="287"/>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z+JGITwWiH/XcfyzqZihBlqtj+IchVPQox8rLoyzB4AYp0f4vHHh6q32oLowlNhIU2jEiUnJKVYLoq+mm13pw==" saltValue="Bm7RxJf6Lfgx5kJZEhHB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88" customWidth="1"/>
    <col min="117" max="16384" width="9" style="287" hidden="1"/>
  </cols>
  <sheetData>
    <row r="1" spans="2:116" x14ac:dyDescent="0.15">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row>
    <row r="2" spans="2:116" x14ac:dyDescent="0.15"/>
    <row r="3" spans="2:116" x14ac:dyDescent="0.15"/>
    <row r="4" spans="2:116" x14ac:dyDescent="0.15">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row>
    <row r="5" spans="2:116" x14ac:dyDescent="0.15">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row>
    <row r="19" spans="9:116" x14ac:dyDescent="0.15"/>
    <row r="20" spans="9:116" x14ac:dyDescent="0.15"/>
    <row r="21" spans="9:116" x14ac:dyDescent="0.15">
      <c r="DL21" s="287"/>
    </row>
    <row r="22" spans="9:116" x14ac:dyDescent="0.15">
      <c r="DI22" s="287"/>
      <c r="DJ22" s="287"/>
      <c r="DK22" s="287"/>
      <c r="DL22" s="287"/>
    </row>
    <row r="23" spans="9:116" x14ac:dyDescent="0.15">
      <c r="CY23" s="287"/>
      <c r="CZ23" s="287"/>
      <c r="DA23" s="287"/>
      <c r="DB23" s="287"/>
      <c r="DC23" s="287"/>
      <c r="DD23" s="287"/>
      <c r="DE23" s="287"/>
      <c r="DF23" s="287"/>
      <c r="DG23" s="287"/>
      <c r="DH23" s="287"/>
      <c r="DI23" s="287"/>
      <c r="DJ23" s="287"/>
      <c r="DK23" s="287"/>
      <c r="DL23" s="28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7"/>
      <c r="DA35" s="287"/>
      <c r="DB35" s="287"/>
      <c r="DC35" s="287"/>
      <c r="DD35" s="287"/>
      <c r="DE35" s="287"/>
      <c r="DF35" s="287"/>
      <c r="DG35" s="287"/>
      <c r="DH35" s="287"/>
      <c r="DI35" s="287"/>
      <c r="DJ35" s="287"/>
      <c r="DK35" s="287"/>
      <c r="DL35" s="287"/>
    </row>
    <row r="36" spans="15:116" x14ac:dyDescent="0.15"/>
    <row r="37" spans="15:116" x14ac:dyDescent="0.15">
      <c r="DL37" s="287"/>
    </row>
    <row r="38" spans="15:116" x14ac:dyDescent="0.15">
      <c r="DI38" s="287"/>
      <c r="DJ38" s="287"/>
      <c r="DK38" s="287"/>
      <c r="DL38" s="287"/>
    </row>
    <row r="39" spans="15:116" x14ac:dyDescent="0.15"/>
    <row r="40" spans="15:116" x14ac:dyDescent="0.15"/>
    <row r="41" spans="15:116" x14ac:dyDescent="0.15"/>
    <row r="42" spans="15:116" x14ac:dyDescent="0.15"/>
    <row r="43" spans="15:116" x14ac:dyDescent="0.15">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E43" s="287"/>
      <c r="DF43" s="287"/>
      <c r="DG43" s="287"/>
      <c r="DH43" s="287"/>
      <c r="DI43" s="287"/>
      <c r="DJ43" s="287"/>
      <c r="DK43" s="287"/>
      <c r="DL43" s="287"/>
    </row>
    <row r="44" spans="15:116" x14ac:dyDescent="0.15">
      <c r="DL44" s="287"/>
    </row>
    <row r="45" spans="15:116" x14ac:dyDescent="0.15"/>
    <row r="46" spans="15:116" x14ac:dyDescent="0.15">
      <c r="DA46" s="287"/>
      <c r="DB46" s="287"/>
      <c r="DC46" s="287"/>
      <c r="DD46" s="287"/>
      <c r="DE46" s="287"/>
      <c r="DF46" s="287"/>
      <c r="DG46" s="287"/>
      <c r="DH46" s="287"/>
      <c r="DI46" s="287"/>
      <c r="DJ46" s="287"/>
      <c r="DK46" s="287"/>
      <c r="DL46" s="287"/>
    </row>
    <row r="47" spans="15:116" x14ac:dyDescent="0.15"/>
    <row r="48" spans="15:116" x14ac:dyDescent="0.15"/>
    <row r="49" spans="104:116" x14ac:dyDescent="0.15"/>
    <row r="50" spans="104:116" x14ac:dyDescent="0.15">
      <c r="CZ50" s="287"/>
      <c r="DA50" s="287"/>
      <c r="DB50" s="287"/>
      <c r="DC50" s="287"/>
      <c r="DD50" s="287"/>
      <c r="DE50" s="287"/>
      <c r="DF50" s="287"/>
      <c r="DG50" s="287"/>
      <c r="DH50" s="287"/>
      <c r="DI50" s="287"/>
      <c r="DJ50" s="287"/>
      <c r="DK50" s="287"/>
      <c r="DL50" s="287"/>
    </row>
    <row r="51" spans="104:116" x14ac:dyDescent="0.15"/>
    <row r="52" spans="104:116" x14ac:dyDescent="0.15"/>
    <row r="53" spans="104:116" x14ac:dyDescent="0.15">
      <c r="DL53" s="28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7"/>
      <c r="DD67" s="287"/>
      <c r="DE67" s="287"/>
      <c r="DF67" s="287"/>
      <c r="DG67" s="287"/>
      <c r="DH67" s="287"/>
      <c r="DI67" s="287"/>
      <c r="DJ67" s="287"/>
      <c r="DK67" s="287"/>
      <c r="DL67" s="28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yjisEUTA5BVlb40lMEP1D1957/cEy/PbKg54zTx5rnWEpd07I54ucJhcIIb8GfDvgRv3gQTlOYX4i4+ZClQiw==" saltValue="UVDZlbi+KB5PfzDuBXV6Y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89" customWidth="1"/>
    <col min="37" max="44" width="17" style="289" customWidth="1"/>
    <col min="45" max="45" width="6.125" style="296" customWidth="1"/>
    <col min="46" max="46" width="3" style="294" customWidth="1"/>
    <col min="47" max="47" width="19.125" style="289" hidden="1" customWidth="1"/>
    <col min="48" max="52" width="12.625" style="289" hidden="1" customWidth="1"/>
    <col min="53" max="16384" width="8.625" style="289" hidden="1"/>
  </cols>
  <sheetData>
    <row r="1" spans="1:46" x14ac:dyDescent="0.15">
      <c r="AS1" s="290"/>
      <c r="AT1" s="290"/>
    </row>
    <row r="2" spans="1:46" x14ac:dyDescent="0.15">
      <c r="AS2" s="290"/>
      <c r="AT2" s="290"/>
    </row>
    <row r="3" spans="1:46" x14ac:dyDescent="0.15">
      <c r="AS3" s="290"/>
      <c r="AT3" s="290"/>
    </row>
    <row r="4" spans="1:46" x14ac:dyDescent="0.15">
      <c r="AS4" s="290"/>
      <c r="AT4" s="290"/>
    </row>
    <row r="5" spans="1:46" ht="17.25" x14ac:dyDescent="0.15">
      <c r="A5" s="291" t="s">
        <v>494</v>
      </c>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3"/>
    </row>
    <row r="6" spans="1:46" x14ac:dyDescent="0.15">
      <c r="A6" s="294"/>
      <c r="B6" s="290"/>
      <c r="C6" s="290"/>
      <c r="D6" s="290"/>
      <c r="E6" s="290"/>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5" t="s">
        <v>495</v>
      </c>
      <c r="AL6" s="295"/>
      <c r="AM6" s="295"/>
      <c r="AN6" s="295"/>
      <c r="AO6" s="290"/>
      <c r="AP6" s="290"/>
      <c r="AQ6" s="290"/>
      <c r="AR6" s="290"/>
    </row>
    <row r="7" spans="1:46" x14ac:dyDescent="0.15">
      <c r="A7" s="294"/>
      <c r="B7" s="290"/>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7"/>
      <c r="AL7" s="298"/>
      <c r="AM7" s="298"/>
      <c r="AN7" s="299"/>
      <c r="AO7" s="1212" t="s">
        <v>496</v>
      </c>
      <c r="AP7" s="300"/>
      <c r="AQ7" s="301" t="s">
        <v>497</v>
      </c>
      <c r="AR7" s="302"/>
    </row>
    <row r="8" spans="1:46" x14ac:dyDescent="0.15">
      <c r="A8" s="294"/>
      <c r="B8" s="290"/>
      <c r="C8" s="290"/>
      <c r="D8" s="290"/>
      <c r="E8" s="290"/>
      <c r="F8" s="290"/>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303"/>
      <c r="AL8" s="304"/>
      <c r="AM8" s="304"/>
      <c r="AN8" s="305"/>
      <c r="AO8" s="1213"/>
      <c r="AP8" s="306" t="s">
        <v>498</v>
      </c>
      <c r="AQ8" s="307" t="s">
        <v>499</v>
      </c>
      <c r="AR8" s="308" t="s">
        <v>500</v>
      </c>
    </row>
    <row r="9" spans="1:46" x14ac:dyDescent="0.15">
      <c r="A9" s="294"/>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1226" t="s">
        <v>501</v>
      </c>
      <c r="AL9" s="1227"/>
      <c r="AM9" s="1227"/>
      <c r="AN9" s="1228"/>
      <c r="AO9" s="309">
        <v>1303689</v>
      </c>
      <c r="AP9" s="309">
        <v>53820</v>
      </c>
      <c r="AQ9" s="310">
        <v>56489</v>
      </c>
      <c r="AR9" s="311">
        <v>-4.7</v>
      </c>
    </row>
    <row r="10" spans="1:46" x14ac:dyDescent="0.15">
      <c r="A10" s="294"/>
      <c r="B10" s="290"/>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1226" t="s">
        <v>502</v>
      </c>
      <c r="AL10" s="1227"/>
      <c r="AM10" s="1227"/>
      <c r="AN10" s="1228"/>
      <c r="AO10" s="312">
        <v>232686</v>
      </c>
      <c r="AP10" s="312">
        <v>9606</v>
      </c>
      <c r="AQ10" s="313">
        <v>5759</v>
      </c>
      <c r="AR10" s="314">
        <v>66.8</v>
      </c>
    </row>
    <row r="11" spans="1:46" ht="13.5" customHeight="1" x14ac:dyDescent="0.15">
      <c r="A11" s="294"/>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1226" t="s">
        <v>503</v>
      </c>
      <c r="AL11" s="1227"/>
      <c r="AM11" s="1227"/>
      <c r="AN11" s="1228"/>
      <c r="AO11" s="312">
        <v>256645</v>
      </c>
      <c r="AP11" s="312">
        <v>10595</v>
      </c>
      <c r="AQ11" s="313">
        <v>8418</v>
      </c>
      <c r="AR11" s="314">
        <v>25.9</v>
      </c>
    </row>
    <row r="12" spans="1:46" ht="13.5" customHeight="1" x14ac:dyDescent="0.15">
      <c r="A12" s="294"/>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1226" t="s">
        <v>504</v>
      </c>
      <c r="AL12" s="1227"/>
      <c r="AM12" s="1227"/>
      <c r="AN12" s="1228"/>
      <c r="AO12" s="312" t="s">
        <v>505</v>
      </c>
      <c r="AP12" s="312" t="s">
        <v>505</v>
      </c>
      <c r="AQ12" s="313">
        <v>199</v>
      </c>
      <c r="AR12" s="314" t="s">
        <v>505</v>
      </c>
    </row>
    <row r="13" spans="1:46" ht="13.5" customHeight="1" x14ac:dyDescent="0.15">
      <c r="A13" s="294"/>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1226" t="s">
        <v>506</v>
      </c>
      <c r="AL13" s="1227"/>
      <c r="AM13" s="1227"/>
      <c r="AN13" s="1228"/>
      <c r="AO13" s="312" t="s">
        <v>505</v>
      </c>
      <c r="AP13" s="312" t="s">
        <v>505</v>
      </c>
      <c r="AQ13" s="313">
        <v>11</v>
      </c>
      <c r="AR13" s="314" t="s">
        <v>505</v>
      </c>
    </row>
    <row r="14" spans="1:46" ht="13.5" customHeight="1" x14ac:dyDescent="0.15">
      <c r="A14" s="294"/>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1226" t="s">
        <v>507</v>
      </c>
      <c r="AL14" s="1227"/>
      <c r="AM14" s="1227"/>
      <c r="AN14" s="1228"/>
      <c r="AO14" s="312">
        <v>57971</v>
      </c>
      <c r="AP14" s="312">
        <v>2393</v>
      </c>
      <c r="AQ14" s="313">
        <v>2749</v>
      </c>
      <c r="AR14" s="314">
        <v>-13</v>
      </c>
    </row>
    <row r="15" spans="1:46" ht="13.5" customHeight="1" x14ac:dyDescent="0.15">
      <c r="A15" s="294"/>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1226" t="s">
        <v>508</v>
      </c>
      <c r="AL15" s="1227"/>
      <c r="AM15" s="1227"/>
      <c r="AN15" s="1228"/>
      <c r="AO15" s="312" t="s">
        <v>505</v>
      </c>
      <c r="AP15" s="312" t="s">
        <v>505</v>
      </c>
      <c r="AQ15" s="313">
        <v>1213</v>
      </c>
      <c r="AR15" s="314" t="s">
        <v>505</v>
      </c>
    </row>
    <row r="16" spans="1:46" x14ac:dyDescent="0.15">
      <c r="A16" s="294"/>
      <c r="B16" s="290"/>
      <c r="C16" s="290"/>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1229" t="s">
        <v>509</v>
      </c>
      <c r="AL16" s="1230"/>
      <c r="AM16" s="1230"/>
      <c r="AN16" s="1231"/>
      <c r="AO16" s="312">
        <v>-119823</v>
      </c>
      <c r="AP16" s="312">
        <v>-4947</v>
      </c>
      <c r="AQ16" s="313">
        <v>-4842</v>
      </c>
      <c r="AR16" s="314">
        <v>2.2000000000000002</v>
      </c>
    </row>
    <row r="17" spans="1:46" x14ac:dyDescent="0.15">
      <c r="A17" s="294"/>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1229" t="s">
        <v>189</v>
      </c>
      <c r="AL17" s="1230"/>
      <c r="AM17" s="1230"/>
      <c r="AN17" s="1231"/>
      <c r="AO17" s="312">
        <v>1731168</v>
      </c>
      <c r="AP17" s="312">
        <v>71468</v>
      </c>
      <c r="AQ17" s="313">
        <v>69997</v>
      </c>
      <c r="AR17" s="314">
        <v>2.1</v>
      </c>
    </row>
    <row r="18" spans="1:46" x14ac:dyDescent="0.15">
      <c r="A18" s="294"/>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315"/>
      <c r="AR18" s="315"/>
    </row>
    <row r="19" spans="1:46" x14ac:dyDescent="0.15">
      <c r="A19" s="294"/>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t="s">
        <v>510</v>
      </c>
      <c r="AL19" s="290"/>
      <c r="AM19" s="290"/>
      <c r="AN19" s="290"/>
      <c r="AO19" s="290"/>
      <c r="AP19" s="290"/>
      <c r="AQ19" s="290"/>
      <c r="AR19" s="290"/>
    </row>
    <row r="20" spans="1:46" x14ac:dyDescent="0.15">
      <c r="A20" s="294"/>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316"/>
      <c r="AL20" s="317"/>
      <c r="AM20" s="317"/>
      <c r="AN20" s="318"/>
      <c r="AO20" s="319" t="s">
        <v>511</v>
      </c>
      <c r="AP20" s="320" t="s">
        <v>512</v>
      </c>
      <c r="AQ20" s="321" t="s">
        <v>513</v>
      </c>
      <c r="AR20" s="322"/>
    </row>
    <row r="21" spans="1:46" s="328" customFormat="1" x14ac:dyDescent="0.15">
      <c r="A21" s="323"/>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1223" t="s">
        <v>514</v>
      </c>
      <c r="AL21" s="1224"/>
      <c r="AM21" s="1224"/>
      <c r="AN21" s="1225"/>
      <c r="AO21" s="324">
        <v>6.36</v>
      </c>
      <c r="AP21" s="325">
        <v>6.51</v>
      </c>
      <c r="AQ21" s="326">
        <v>-0.15</v>
      </c>
      <c r="AR21" s="295"/>
      <c r="AS21" s="327"/>
      <c r="AT21" s="323"/>
    </row>
    <row r="22" spans="1:46" s="328" customFormat="1" x14ac:dyDescent="0.15">
      <c r="A22" s="323"/>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1223" t="s">
        <v>515</v>
      </c>
      <c r="AL22" s="1224"/>
      <c r="AM22" s="1224"/>
      <c r="AN22" s="1225"/>
      <c r="AO22" s="329">
        <v>96.7</v>
      </c>
      <c r="AP22" s="330">
        <v>97.2</v>
      </c>
      <c r="AQ22" s="331">
        <v>-0.5</v>
      </c>
      <c r="AR22" s="315"/>
      <c r="AS22" s="327"/>
      <c r="AT22" s="323"/>
    </row>
    <row r="23" spans="1:46" s="328" customFormat="1" x14ac:dyDescent="0.15">
      <c r="A23" s="323"/>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315"/>
      <c r="AQ23" s="315"/>
      <c r="AR23" s="315"/>
      <c r="AS23" s="327"/>
      <c r="AT23" s="323"/>
    </row>
    <row r="24" spans="1:46" s="328" customFormat="1" x14ac:dyDescent="0.15">
      <c r="A24" s="323"/>
      <c r="B24" s="295"/>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c r="AL24" s="295"/>
      <c r="AM24" s="295"/>
      <c r="AN24" s="295"/>
      <c r="AO24" s="295"/>
      <c r="AP24" s="315"/>
      <c r="AQ24" s="315"/>
      <c r="AR24" s="315"/>
      <c r="AS24" s="327"/>
      <c r="AT24" s="323"/>
    </row>
    <row r="25" spans="1:46" s="328" customFormat="1" x14ac:dyDescent="0.15">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4"/>
      <c r="AQ25" s="334"/>
      <c r="AR25" s="334"/>
      <c r="AS25" s="335"/>
      <c r="AT25" s="323"/>
    </row>
    <row r="26" spans="1:46" s="328" customFormat="1" x14ac:dyDescent="0.15">
      <c r="A26" s="295" t="s">
        <v>516</v>
      </c>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315"/>
      <c r="AQ26" s="315"/>
      <c r="AR26" s="315"/>
      <c r="AS26" s="295"/>
      <c r="AT26" s="295"/>
    </row>
    <row r="27" spans="1:46" x14ac:dyDescent="0.15">
      <c r="A27" s="336"/>
      <c r="AO27" s="290"/>
      <c r="AP27" s="290"/>
      <c r="AQ27" s="290"/>
      <c r="AR27" s="290"/>
      <c r="AS27" s="290"/>
      <c r="AT27" s="290"/>
    </row>
    <row r="28" spans="1:46" ht="17.25" x14ac:dyDescent="0.15">
      <c r="A28" s="291" t="s">
        <v>517</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337"/>
    </row>
    <row r="29" spans="1:46" x14ac:dyDescent="0.15">
      <c r="A29" s="294"/>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5" t="s">
        <v>518</v>
      </c>
      <c r="AL29" s="295"/>
      <c r="AM29" s="295"/>
      <c r="AN29" s="295"/>
      <c r="AO29" s="290"/>
      <c r="AP29" s="290"/>
      <c r="AQ29" s="290"/>
      <c r="AR29" s="290"/>
      <c r="AS29" s="338"/>
    </row>
    <row r="30" spans="1:46" x14ac:dyDescent="0.15">
      <c r="A30" s="294"/>
      <c r="B30" s="290"/>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7"/>
      <c r="AL30" s="298"/>
      <c r="AM30" s="298"/>
      <c r="AN30" s="299"/>
      <c r="AO30" s="1212" t="s">
        <v>496</v>
      </c>
      <c r="AP30" s="300"/>
      <c r="AQ30" s="301" t="s">
        <v>497</v>
      </c>
      <c r="AR30" s="302"/>
    </row>
    <row r="31" spans="1:46" x14ac:dyDescent="0.15">
      <c r="A31" s="294"/>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303"/>
      <c r="AL31" s="304"/>
      <c r="AM31" s="304"/>
      <c r="AN31" s="305"/>
      <c r="AO31" s="1213"/>
      <c r="AP31" s="306" t="s">
        <v>498</v>
      </c>
      <c r="AQ31" s="307" t="s">
        <v>499</v>
      </c>
      <c r="AR31" s="308" t="s">
        <v>500</v>
      </c>
    </row>
    <row r="32" spans="1:46" ht="27" customHeight="1" x14ac:dyDescent="0.15">
      <c r="A32" s="294"/>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1214" t="s">
        <v>519</v>
      </c>
      <c r="AL32" s="1215"/>
      <c r="AM32" s="1215"/>
      <c r="AN32" s="1216"/>
      <c r="AO32" s="339">
        <v>855022</v>
      </c>
      <c r="AP32" s="339">
        <v>35298</v>
      </c>
      <c r="AQ32" s="340">
        <v>31531</v>
      </c>
      <c r="AR32" s="341">
        <v>11.9</v>
      </c>
    </row>
    <row r="33" spans="1:46" ht="13.5" customHeight="1" x14ac:dyDescent="0.15">
      <c r="A33" s="294"/>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1214" t="s">
        <v>520</v>
      </c>
      <c r="AL33" s="1215"/>
      <c r="AM33" s="1215"/>
      <c r="AN33" s="1216"/>
      <c r="AO33" s="339" t="s">
        <v>505</v>
      </c>
      <c r="AP33" s="339" t="s">
        <v>505</v>
      </c>
      <c r="AQ33" s="340" t="s">
        <v>505</v>
      </c>
      <c r="AR33" s="341" t="s">
        <v>505</v>
      </c>
    </row>
    <row r="34" spans="1:46" ht="27" customHeight="1" x14ac:dyDescent="0.15">
      <c r="A34" s="294"/>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1214" t="s">
        <v>521</v>
      </c>
      <c r="AL34" s="1215"/>
      <c r="AM34" s="1215"/>
      <c r="AN34" s="1216"/>
      <c r="AO34" s="339" t="s">
        <v>505</v>
      </c>
      <c r="AP34" s="339" t="s">
        <v>505</v>
      </c>
      <c r="AQ34" s="340" t="s">
        <v>505</v>
      </c>
      <c r="AR34" s="341" t="s">
        <v>505</v>
      </c>
    </row>
    <row r="35" spans="1:46" ht="27" customHeight="1" x14ac:dyDescent="0.15">
      <c r="A35" s="294"/>
      <c r="B35" s="290"/>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1214" t="s">
        <v>522</v>
      </c>
      <c r="AL35" s="1215"/>
      <c r="AM35" s="1215"/>
      <c r="AN35" s="1216"/>
      <c r="AO35" s="339">
        <v>242521</v>
      </c>
      <c r="AP35" s="339">
        <v>10012</v>
      </c>
      <c r="AQ35" s="340">
        <v>9647</v>
      </c>
      <c r="AR35" s="341">
        <v>3.8</v>
      </c>
    </row>
    <row r="36" spans="1:46" ht="27" customHeight="1" x14ac:dyDescent="0.15">
      <c r="A36" s="294"/>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0"/>
      <c r="AI36" s="290"/>
      <c r="AJ36" s="290"/>
      <c r="AK36" s="1214" t="s">
        <v>523</v>
      </c>
      <c r="AL36" s="1215"/>
      <c r="AM36" s="1215"/>
      <c r="AN36" s="1216"/>
      <c r="AO36" s="339">
        <v>84539</v>
      </c>
      <c r="AP36" s="339">
        <v>3490</v>
      </c>
      <c r="AQ36" s="340">
        <v>2316</v>
      </c>
      <c r="AR36" s="341">
        <v>50.7</v>
      </c>
    </row>
    <row r="37" spans="1:46" ht="13.5" customHeight="1" x14ac:dyDescent="0.15">
      <c r="A37" s="294"/>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1214" t="s">
        <v>524</v>
      </c>
      <c r="AL37" s="1215"/>
      <c r="AM37" s="1215"/>
      <c r="AN37" s="1216"/>
      <c r="AO37" s="339" t="s">
        <v>505</v>
      </c>
      <c r="AP37" s="339" t="s">
        <v>505</v>
      </c>
      <c r="AQ37" s="340">
        <v>1006</v>
      </c>
      <c r="AR37" s="341" t="s">
        <v>505</v>
      </c>
    </row>
    <row r="38" spans="1:46" ht="27" customHeight="1" x14ac:dyDescent="0.15">
      <c r="A38" s="294"/>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1217" t="s">
        <v>525</v>
      </c>
      <c r="AL38" s="1218"/>
      <c r="AM38" s="1218"/>
      <c r="AN38" s="1219"/>
      <c r="AO38" s="342" t="s">
        <v>505</v>
      </c>
      <c r="AP38" s="342" t="s">
        <v>505</v>
      </c>
      <c r="AQ38" s="343">
        <v>1</v>
      </c>
      <c r="AR38" s="331" t="s">
        <v>505</v>
      </c>
      <c r="AS38" s="338"/>
    </row>
    <row r="39" spans="1:46" x14ac:dyDescent="0.15">
      <c r="A39" s="294"/>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1217" t="s">
        <v>526</v>
      </c>
      <c r="AL39" s="1218"/>
      <c r="AM39" s="1218"/>
      <c r="AN39" s="1219"/>
      <c r="AO39" s="339">
        <v>-237754</v>
      </c>
      <c r="AP39" s="339">
        <v>-9815</v>
      </c>
      <c r="AQ39" s="340">
        <v>-3160</v>
      </c>
      <c r="AR39" s="341">
        <v>210.6</v>
      </c>
      <c r="AS39" s="338"/>
    </row>
    <row r="40" spans="1:46" ht="27" customHeight="1" x14ac:dyDescent="0.15">
      <c r="A40" s="294"/>
      <c r="B40" s="290"/>
      <c r="C40" s="290"/>
      <c r="D40" s="290"/>
      <c r="E40" s="29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1214" t="s">
        <v>527</v>
      </c>
      <c r="AL40" s="1215"/>
      <c r="AM40" s="1215"/>
      <c r="AN40" s="1216"/>
      <c r="AO40" s="339">
        <v>-777800</v>
      </c>
      <c r="AP40" s="339">
        <v>-32110</v>
      </c>
      <c r="AQ40" s="340">
        <v>-28415</v>
      </c>
      <c r="AR40" s="341">
        <v>13</v>
      </c>
      <c r="AS40" s="338"/>
    </row>
    <row r="41" spans="1:46" x14ac:dyDescent="0.15">
      <c r="A41" s="294"/>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290"/>
      <c r="AI41" s="290"/>
      <c r="AJ41" s="290"/>
      <c r="AK41" s="1220" t="s">
        <v>302</v>
      </c>
      <c r="AL41" s="1221"/>
      <c r="AM41" s="1221"/>
      <c r="AN41" s="1222"/>
      <c r="AO41" s="339">
        <v>166528</v>
      </c>
      <c r="AP41" s="339">
        <v>6875</v>
      </c>
      <c r="AQ41" s="340">
        <v>12925</v>
      </c>
      <c r="AR41" s="341">
        <v>-46.8</v>
      </c>
      <c r="AS41" s="338"/>
    </row>
    <row r="42" spans="1:46" x14ac:dyDescent="0.15">
      <c r="A42" s="294"/>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344" t="s">
        <v>528</v>
      </c>
      <c r="AL42" s="290"/>
      <c r="AM42" s="290"/>
      <c r="AN42" s="290"/>
      <c r="AO42" s="290"/>
      <c r="AP42" s="290"/>
      <c r="AQ42" s="315"/>
      <c r="AR42" s="315"/>
      <c r="AS42" s="338"/>
    </row>
    <row r="43" spans="1:46" x14ac:dyDescent="0.15">
      <c r="A43" s="294"/>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345"/>
      <c r="AQ43" s="315"/>
      <c r="AR43" s="290"/>
      <c r="AS43" s="338"/>
    </row>
    <row r="44" spans="1:46" x14ac:dyDescent="0.15">
      <c r="A44" s="294"/>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315"/>
      <c r="AR44" s="290"/>
    </row>
    <row r="45" spans="1:46" x14ac:dyDescent="0.15">
      <c r="A45" s="292"/>
      <c r="B45" s="292"/>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346"/>
      <c r="AR45" s="292"/>
      <c r="AS45" s="292"/>
      <c r="AT45" s="290"/>
    </row>
    <row r="46" spans="1:46" x14ac:dyDescent="0.15">
      <c r="A46" s="347"/>
      <c r="B46" s="347"/>
      <c r="C46" s="347"/>
      <c r="D46" s="347"/>
      <c r="E46" s="347"/>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290"/>
    </row>
    <row r="47" spans="1:46" ht="17.25" customHeight="1" x14ac:dyDescent="0.15">
      <c r="A47" s="348" t="s">
        <v>529</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row>
    <row r="48" spans="1:46" x14ac:dyDescent="0.15">
      <c r="A48" s="294"/>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349" t="s">
        <v>530</v>
      </c>
      <c r="AL48" s="349"/>
      <c r="AM48" s="349"/>
      <c r="AN48" s="349"/>
      <c r="AO48" s="349"/>
      <c r="AP48" s="349"/>
      <c r="AQ48" s="350"/>
      <c r="AR48" s="349"/>
    </row>
    <row r="49" spans="1:44" ht="13.5" customHeight="1" x14ac:dyDescent="0.15">
      <c r="A49" s="294"/>
      <c r="B49" s="290"/>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351"/>
      <c r="AL49" s="352"/>
      <c r="AM49" s="1207" t="s">
        <v>496</v>
      </c>
      <c r="AN49" s="1209" t="s">
        <v>531</v>
      </c>
      <c r="AO49" s="1210"/>
      <c r="AP49" s="1210"/>
      <c r="AQ49" s="1210"/>
      <c r="AR49" s="1211"/>
    </row>
    <row r="50" spans="1:44" x14ac:dyDescent="0.15">
      <c r="A50" s="294"/>
      <c r="B50" s="290"/>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353"/>
      <c r="AL50" s="354"/>
      <c r="AM50" s="1208"/>
      <c r="AN50" s="355" t="s">
        <v>532</v>
      </c>
      <c r="AO50" s="356" t="s">
        <v>533</v>
      </c>
      <c r="AP50" s="357" t="s">
        <v>534</v>
      </c>
      <c r="AQ50" s="358" t="s">
        <v>535</v>
      </c>
      <c r="AR50" s="359" t="s">
        <v>536</v>
      </c>
    </row>
    <row r="51" spans="1:44" x14ac:dyDescent="0.15">
      <c r="A51" s="294"/>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351" t="s">
        <v>537</v>
      </c>
      <c r="AL51" s="352"/>
      <c r="AM51" s="360">
        <v>548940</v>
      </c>
      <c r="AN51" s="361">
        <v>23575</v>
      </c>
      <c r="AO51" s="362">
        <v>217</v>
      </c>
      <c r="AP51" s="363">
        <v>53292</v>
      </c>
      <c r="AQ51" s="364">
        <v>0</v>
      </c>
      <c r="AR51" s="365">
        <v>217</v>
      </c>
    </row>
    <row r="52" spans="1:44" x14ac:dyDescent="0.15">
      <c r="A52" s="294"/>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366"/>
      <c r="AL52" s="367" t="s">
        <v>538</v>
      </c>
      <c r="AM52" s="368">
        <v>354789</v>
      </c>
      <c r="AN52" s="369">
        <v>15237</v>
      </c>
      <c r="AO52" s="370">
        <v>148.80000000000001</v>
      </c>
      <c r="AP52" s="371">
        <v>28900</v>
      </c>
      <c r="AQ52" s="372">
        <v>18.899999999999999</v>
      </c>
      <c r="AR52" s="373">
        <v>129.9</v>
      </c>
    </row>
    <row r="53" spans="1:44" x14ac:dyDescent="0.15">
      <c r="A53" s="294"/>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351" t="s">
        <v>539</v>
      </c>
      <c r="AL53" s="352"/>
      <c r="AM53" s="360">
        <v>532999</v>
      </c>
      <c r="AN53" s="361">
        <v>22690</v>
      </c>
      <c r="AO53" s="362">
        <v>-3.8</v>
      </c>
      <c r="AP53" s="363">
        <v>49919</v>
      </c>
      <c r="AQ53" s="364">
        <v>-6.3</v>
      </c>
      <c r="AR53" s="365">
        <v>2.5</v>
      </c>
    </row>
    <row r="54" spans="1:44" x14ac:dyDescent="0.15">
      <c r="A54" s="294"/>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366"/>
      <c r="AL54" s="367" t="s">
        <v>538</v>
      </c>
      <c r="AM54" s="368">
        <v>403686</v>
      </c>
      <c r="AN54" s="369">
        <v>17185</v>
      </c>
      <c r="AO54" s="370">
        <v>12.8</v>
      </c>
      <c r="AP54" s="371">
        <v>26398</v>
      </c>
      <c r="AQ54" s="372">
        <v>-8.6999999999999993</v>
      </c>
      <c r="AR54" s="373">
        <v>21.5</v>
      </c>
    </row>
    <row r="55" spans="1:44" x14ac:dyDescent="0.15">
      <c r="A55" s="294"/>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351" t="s">
        <v>540</v>
      </c>
      <c r="AL55" s="352"/>
      <c r="AM55" s="360">
        <v>513489</v>
      </c>
      <c r="AN55" s="361">
        <v>21710</v>
      </c>
      <c r="AO55" s="362">
        <v>-4.3</v>
      </c>
      <c r="AP55" s="363">
        <v>47738</v>
      </c>
      <c r="AQ55" s="364">
        <v>-4.4000000000000004</v>
      </c>
      <c r="AR55" s="365">
        <v>0.1</v>
      </c>
    </row>
    <row r="56" spans="1:44" x14ac:dyDescent="0.15">
      <c r="A56" s="294"/>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366"/>
      <c r="AL56" s="367" t="s">
        <v>538</v>
      </c>
      <c r="AM56" s="368">
        <v>372710</v>
      </c>
      <c r="AN56" s="369">
        <v>15758</v>
      </c>
      <c r="AO56" s="370">
        <v>-8.3000000000000007</v>
      </c>
      <c r="AP56" s="371">
        <v>24937</v>
      </c>
      <c r="AQ56" s="372">
        <v>-5.5</v>
      </c>
      <c r="AR56" s="373">
        <v>-2.8</v>
      </c>
    </row>
    <row r="57" spans="1:44" x14ac:dyDescent="0.15">
      <c r="A57" s="294"/>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351" t="s">
        <v>541</v>
      </c>
      <c r="AL57" s="352"/>
      <c r="AM57" s="360">
        <v>1189459</v>
      </c>
      <c r="AN57" s="361">
        <v>49478</v>
      </c>
      <c r="AO57" s="362">
        <v>127.9</v>
      </c>
      <c r="AP57" s="363">
        <v>52191</v>
      </c>
      <c r="AQ57" s="364">
        <v>9.3000000000000007</v>
      </c>
      <c r="AR57" s="365">
        <v>118.6</v>
      </c>
    </row>
    <row r="58" spans="1:44" x14ac:dyDescent="0.15">
      <c r="A58" s="294"/>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366"/>
      <c r="AL58" s="367" t="s">
        <v>538</v>
      </c>
      <c r="AM58" s="368">
        <v>1093365</v>
      </c>
      <c r="AN58" s="369">
        <v>45481</v>
      </c>
      <c r="AO58" s="370">
        <v>188.6</v>
      </c>
      <c r="AP58" s="371">
        <v>24843</v>
      </c>
      <c r="AQ58" s="372">
        <v>-0.4</v>
      </c>
      <c r="AR58" s="373">
        <v>189</v>
      </c>
    </row>
    <row r="59" spans="1:44" x14ac:dyDescent="0.15">
      <c r="A59" s="294"/>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351" t="s">
        <v>542</v>
      </c>
      <c r="AL59" s="352"/>
      <c r="AM59" s="360">
        <v>1588479</v>
      </c>
      <c r="AN59" s="361">
        <v>65577</v>
      </c>
      <c r="AO59" s="362">
        <v>32.5</v>
      </c>
      <c r="AP59" s="363">
        <v>47387</v>
      </c>
      <c r="AQ59" s="364">
        <v>-9.1999999999999993</v>
      </c>
      <c r="AR59" s="365">
        <v>41.7</v>
      </c>
    </row>
    <row r="60" spans="1:44" x14ac:dyDescent="0.15">
      <c r="A60" s="294"/>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c r="AG60" s="290"/>
      <c r="AH60" s="290"/>
      <c r="AI60" s="290"/>
      <c r="AJ60" s="290"/>
      <c r="AK60" s="366"/>
      <c r="AL60" s="367" t="s">
        <v>538</v>
      </c>
      <c r="AM60" s="368">
        <v>1398646</v>
      </c>
      <c r="AN60" s="369">
        <v>57740</v>
      </c>
      <c r="AO60" s="370">
        <v>27</v>
      </c>
      <c r="AP60" s="371">
        <v>24928</v>
      </c>
      <c r="AQ60" s="372">
        <v>0.3</v>
      </c>
      <c r="AR60" s="373">
        <v>26.7</v>
      </c>
    </row>
    <row r="61" spans="1:44" x14ac:dyDescent="0.15">
      <c r="A61" s="294"/>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351" t="s">
        <v>543</v>
      </c>
      <c r="AL61" s="374"/>
      <c r="AM61" s="375">
        <v>874673</v>
      </c>
      <c r="AN61" s="376">
        <v>36606</v>
      </c>
      <c r="AO61" s="377">
        <v>73.900000000000006</v>
      </c>
      <c r="AP61" s="378">
        <v>50105</v>
      </c>
      <c r="AQ61" s="379">
        <v>-2.1</v>
      </c>
      <c r="AR61" s="365">
        <v>76</v>
      </c>
    </row>
    <row r="62" spans="1:44" x14ac:dyDescent="0.15">
      <c r="A62" s="294"/>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366"/>
      <c r="AL62" s="367" t="s">
        <v>538</v>
      </c>
      <c r="AM62" s="368">
        <v>724639</v>
      </c>
      <c r="AN62" s="369">
        <v>30280</v>
      </c>
      <c r="AO62" s="370">
        <v>73.8</v>
      </c>
      <c r="AP62" s="371">
        <v>26001</v>
      </c>
      <c r="AQ62" s="372">
        <v>0.9</v>
      </c>
      <c r="AR62" s="373">
        <v>72.900000000000006</v>
      </c>
    </row>
    <row r="63" spans="1:44" x14ac:dyDescent="0.15">
      <c r="A63" s="294"/>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row>
    <row r="64" spans="1:44" x14ac:dyDescent="0.15">
      <c r="A64" s="294"/>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row>
    <row r="65" spans="1:46" x14ac:dyDescent="0.15">
      <c r="A65" s="294"/>
      <c r="B65" s="290"/>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row>
    <row r="66" spans="1:46" x14ac:dyDescent="0.15">
      <c r="A66" s="380"/>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81"/>
    </row>
    <row r="67" spans="1:46" ht="13.5" hidden="1" customHeight="1" x14ac:dyDescent="0.15">
      <c r="AK67" s="290"/>
      <c r="AL67" s="290"/>
      <c r="AM67" s="290"/>
      <c r="AN67" s="290"/>
      <c r="AO67" s="290"/>
      <c r="AP67" s="290"/>
      <c r="AQ67" s="290"/>
      <c r="AR67" s="290"/>
      <c r="AS67" s="290"/>
      <c r="AT67" s="290"/>
    </row>
    <row r="68" spans="1:46" ht="13.5" hidden="1" customHeight="1" x14ac:dyDescent="0.15">
      <c r="AK68" s="290"/>
      <c r="AL68" s="290"/>
      <c r="AM68" s="290"/>
      <c r="AN68" s="290"/>
      <c r="AO68" s="290"/>
      <c r="AP68" s="290"/>
      <c r="AQ68" s="290"/>
      <c r="AR68" s="290"/>
    </row>
    <row r="69" spans="1:46" ht="13.5" hidden="1" customHeight="1" x14ac:dyDescent="0.15">
      <c r="AK69" s="290"/>
      <c r="AL69" s="290"/>
      <c r="AM69" s="290"/>
      <c r="AN69" s="290"/>
      <c r="AO69" s="290"/>
      <c r="AP69" s="290"/>
      <c r="AQ69" s="290"/>
      <c r="AR69" s="290"/>
    </row>
    <row r="70" spans="1:46" hidden="1" x14ac:dyDescent="0.15">
      <c r="AK70" s="290"/>
      <c r="AL70" s="290"/>
      <c r="AM70" s="290"/>
      <c r="AN70" s="290"/>
      <c r="AO70" s="290"/>
      <c r="AP70" s="290"/>
      <c r="AQ70" s="290"/>
      <c r="AR70" s="290"/>
    </row>
    <row r="71" spans="1:46" hidden="1" x14ac:dyDescent="0.15">
      <c r="AK71" s="290"/>
      <c r="AL71" s="290"/>
      <c r="AM71" s="290"/>
      <c r="AN71" s="290"/>
      <c r="AO71" s="290"/>
      <c r="AP71" s="290"/>
      <c r="AQ71" s="290"/>
      <c r="AR71" s="290"/>
    </row>
    <row r="72" spans="1:46" hidden="1" x14ac:dyDescent="0.15">
      <c r="AK72" s="290"/>
      <c r="AL72" s="290"/>
      <c r="AM72" s="290"/>
      <c r="AN72" s="290"/>
      <c r="AO72" s="290"/>
      <c r="AP72" s="290"/>
      <c r="AQ72" s="290"/>
      <c r="AR72" s="290"/>
    </row>
    <row r="73" spans="1:46" hidden="1" x14ac:dyDescent="0.15">
      <c r="AK73" s="290"/>
      <c r="AL73" s="290"/>
      <c r="AM73" s="290"/>
      <c r="AN73" s="290"/>
      <c r="AO73" s="290"/>
      <c r="AP73" s="290"/>
      <c r="AQ73" s="290"/>
      <c r="AR73" s="290"/>
    </row>
    <row r="74" spans="1:46" hidden="1" x14ac:dyDescent="0.15"/>
  </sheetData>
  <sheetProtection algorithmName="SHA-512" hashValue="Jd1RWZgjakuaPAu0ULfOTGc5QwqisutXyyR6loPSS3zpGPsZh9NWRR1Yxdx04tp0JfqICxySRjQK3mrnDyUsDQ==" saltValue="cPaHmI2jnrrlyTU+CbnzW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88" customWidth="1"/>
    <col min="126" max="16384" width="9" style="287" hidden="1"/>
  </cols>
  <sheetData>
    <row r="1" spans="2:125" ht="13.5" customHeight="1" x14ac:dyDescent="0.15">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2:125" x14ac:dyDescent="0.15">
      <c r="B2" s="287"/>
      <c r="DG2" s="287"/>
    </row>
    <row r="3" spans="2:125" x14ac:dyDescent="0.15">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H3" s="287"/>
      <c r="DI3" s="287"/>
      <c r="DJ3" s="287"/>
      <c r="DK3" s="287"/>
      <c r="DL3" s="287"/>
      <c r="DM3" s="287"/>
      <c r="DN3" s="287"/>
      <c r="DO3" s="287"/>
      <c r="DP3" s="287"/>
      <c r="DQ3" s="287"/>
      <c r="DR3" s="287"/>
      <c r="DS3" s="287"/>
      <c r="DT3" s="287"/>
      <c r="DU3" s="287"/>
    </row>
    <row r="4" spans="2:125" x14ac:dyDescent="0.15"/>
    <row r="5" spans="2:125" x14ac:dyDescent="0.15"/>
    <row r="6" spans="2:125" x14ac:dyDescent="0.15"/>
    <row r="7" spans="2:125" x14ac:dyDescent="0.15"/>
    <row r="8" spans="2:125" x14ac:dyDescent="0.15"/>
    <row r="9" spans="2:125" x14ac:dyDescent="0.15">
      <c r="DU9" s="28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7"/>
    </row>
    <row r="18" spans="125:125" x14ac:dyDescent="0.15"/>
    <row r="19" spans="125:125" x14ac:dyDescent="0.15"/>
    <row r="20" spans="125:125" x14ac:dyDescent="0.15">
      <c r="DU20" s="287"/>
    </row>
    <row r="21" spans="125:125" x14ac:dyDescent="0.15">
      <c r="DU21" s="28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7"/>
    </row>
    <row r="29" spans="125:125" x14ac:dyDescent="0.15"/>
    <row r="30" spans="125:125" x14ac:dyDescent="0.15"/>
    <row r="31" spans="125:125" x14ac:dyDescent="0.15"/>
    <row r="32" spans="125:125" x14ac:dyDescent="0.15"/>
    <row r="33" spans="2:125" x14ac:dyDescent="0.15">
      <c r="B33" s="287"/>
      <c r="G33" s="287"/>
      <c r="I33" s="287"/>
    </row>
    <row r="34" spans="2:125" x14ac:dyDescent="0.15">
      <c r="C34" s="287"/>
      <c r="P34" s="287"/>
      <c r="DE34" s="287"/>
      <c r="DH34" s="287"/>
    </row>
    <row r="35" spans="2:125" x14ac:dyDescent="0.15">
      <c r="D35" s="287"/>
      <c r="E35" s="287"/>
      <c r="DG35" s="287"/>
      <c r="DJ35" s="287"/>
      <c r="DP35" s="287"/>
      <c r="DQ35" s="287"/>
      <c r="DR35" s="287"/>
      <c r="DS35" s="287"/>
      <c r="DT35" s="287"/>
      <c r="DU35" s="287"/>
    </row>
    <row r="36" spans="2:125" x14ac:dyDescent="0.15">
      <c r="F36" s="287"/>
      <c r="H36" s="287"/>
      <c r="J36" s="287"/>
      <c r="K36" s="287"/>
      <c r="L36" s="287"/>
      <c r="M36" s="287"/>
      <c r="N36" s="287"/>
      <c r="O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c r="BV36" s="287"/>
      <c r="BW36" s="287"/>
      <c r="BX36" s="287"/>
      <c r="BY36" s="287"/>
      <c r="BZ36" s="287"/>
      <c r="CA36" s="287"/>
      <c r="CB36" s="287"/>
      <c r="CC36" s="287"/>
      <c r="CD36" s="287"/>
      <c r="CE36" s="287"/>
      <c r="CF36" s="287"/>
      <c r="CG36" s="287"/>
      <c r="CH36" s="287"/>
      <c r="CI36" s="287"/>
      <c r="CJ36" s="287"/>
      <c r="CK36" s="287"/>
      <c r="CL36" s="287"/>
      <c r="CM36" s="287"/>
      <c r="CN36" s="287"/>
      <c r="CO36" s="287"/>
      <c r="CP36" s="287"/>
      <c r="CQ36" s="287"/>
      <c r="CR36" s="287"/>
      <c r="CS36" s="287"/>
      <c r="CT36" s="287"/>
      <c r="CU36" s="287"/>
      <c r="CV36" s="287"/>
      <c r="CW36" s="287"/>
      <c r="CX36" s="287"/>
      <c r="CY36" s="287"/>
      <c r="CZ36" s="287"/>
      <c r="DA36" s="287"/>
      <c r="DB36" s="287"/>
      <c r="DC36" s="287"/>
      <c r="DD36" s="287"/>
      <c r="DF36" s="287"/>
      <c r="DI36" s="287"/>
      <c r="DK36" s="287"/>
      <c r="DL36" s="287"/>
      <c r="DM36" s="287"/>
      <c r="DN36" s="287"/>
      <c r="DO36" s="287"/>
      <c r="DP36" s="287"/>
      <c r="DQ36" s="287"/>
      <c r="DR36" s="287"/>
      <c r="DS36" s="287"/>
      <c r="DT36" s="287"/>
      <c r="DU36" s="287"/>
    </row>
    <row r="37" spans="2:125" x14ac:dyDescent="0.15">
      <c r="DU37" s="287"/>
    </row>
    <row r="38" spans="2:125" x14ac:dyDescent="0.15">
      <c r="DT38" s="287"/>
      <c r="DU38" s="287"/>
    </row>
    <row r="39" spans="2:125" x14ac:dyDescent="0.15"/>
    <row r="40" spans="2:125" x14ac:dyDescent="0.15">
      <c r="DH40" s="287"/>
    </row>
    <row r="41" spans="2:125" x14ac:dyDescent="0.15">
      <c r="DE41" s="287"/>
    </row>
    <row r="42" spans="2:125" x14ac:dyDescent="0.15">
      <c r="DG42" s="287"/>
      <c r="DJ42" s="287"/>
    </row>
    <row r="43" spans="2:125" x14ac:dyDescent="0.15">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F43" s="287"/>
      <c r="DI43" s="287"/>
      <c r="DK43" s="287"/>
      <c r="DL43" s="287"/>
      <c r="DM43" s="287"/>
      <c r="DN43" s="287"/>
      <c r="DO43" s="287"/>
      <c r="DP43" s="287"/>
      <c r="DQ43" s="287"/>
      <c r="DR43" s="287"/>
      <c r="DS43" s="287"/>
      <c r="DT43" s="287"/>
      <c r="DU43" s="287"/>
    </row>
    <row r="44" spans="2:125" x14ac:dyDescent="0.15">
      <c r="DU44" s="287"/>
    </row>
    <row r="45" spans="2:125" x14ac:dyDescent="0.15"/>
    <row r="46" spans="2:125" x14ac:dyDescent="0.15"/>
    <row r="47" spans="2:125" x14ac:dyDescent="0.15"/>
    <row r="48" spans="2:125" x14ac:dyDescent="0.15">
      <c r="DT48" s="287"/>
      <c r="DU48" s="287"/>
    </row>
    <row r="49" spans="120:125" x14ac:dyDescent="0.15">
      <c r="DU49" s="287"/>
    </row>
    <row r="50" spans="120:125" x14ac:dyDescent="0.15">
      <c r="DU50" s="287"/>
    </row>
    <row r="51" spans="120:125" x14ac:dyDescent="0.15">
      <c r="DP51" s="287"/>
      <c r="DQ51" s="287"/>
      <c r="DR51" s="287"/>
      <c r="DS51" s="287"/>
      <c r="DT51" s="287"/>
      <c r="DU51" s="287"/>
    </row>
    <row r="52" spans="120:125" x14ac:dyDescent="0.15"/>
    <row r="53" spans="120:125" x14ac:dyDescent="0.15"/>
    <row r="54" spans="120:125" x14ac:dyDescent="0.15">
      <c r="DU54" s="287"/>
    </row>
    <row r="55" spans="120:125" x14ac:dyDescent="0.15"/>
    <row r="56" spans="120:125" x14ac:dyDescent="0.15"/>
    <row r="57" spans="120:125" x14ac:dyDescent="0.15"/>
    <row r="58" spans="120:125" x14ac:dyDescent="0.15">
      <c r="DU58" s="287"/>
    </row>
    <row r="59" spans="120:125" x14ac:dyDescent="0.15"/>
    <row r="60" spans="120:125" x14ac:dyDescent="0.15"/>
    <row r="61" spans="120:125" x14ac:dyDescent="0.15"/>
    <row r="62" spans="120:125" x14ac:dyDescent="0.15"/>
    <row r="63" spans="120:125" x14ac:dyDescent="0.15">
      <c r="DU63" s="287"/>
    </row>
    <row r="64" spans="120:125" x14ac:dyDescent="0.15">
      <c r="DT64" s="287"/>
      <c r="DU64" s="287"/>
    </row>
    <row r="65" spans="123:125" x14ac:dyDescent="0.15"/>
    <row r="66" spans="123:125" x14ac:dyDescent="0.15"/>
    <row r="67" spans="123:125" x14ac:dyDescent="0.15"/>
    <row r="68" spans="123:125" x14ac:dyDescent="0.15"/>
    <row r="69" spans="123:125" x14ac:dyDescent="0.15">
      <c r="DS69" s="287"/>
      <c r="DT69" s="287"/>
      <c r="DU69" s="28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7"/>
    </row>
    <row r="83" spans="116:125" x14ac:dyDescent="0.15">
      <c r="DM83" s="287"/>
      <c r="DN83" s="287"/>
      <c r="DO83" s="287"/>
      <c r="DP83" s="287"/>
      <c r="DQ83" s="287"/>
      <c r="DR83" s="287"/>
      <c r="DS83" s="287"/>
      <c r="DT83" s="287"/>
      <c r="DU83" s="287"/>
    </row>
    <row r="84" spans="116:125" x14ac:dyDescent="0.15"/>
    <row r="85" spans="116:125" x14ac:dyDescent="0.15"/>
    <row r="86" spans="116:125" x14ac:dyDescent="0.15"/>
    <row r="87" spans="116:125" x14ac:dyDescent="0.15"/>
    <row r="88" spans="116:125" x14ac:dyDescent="0.15">
      <c r="DU88" s="28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7"/>
      <c r="DT94" s="287"/>
      <c r="DU94" s="287"/>
    </row>
    <row r="95" spans="116:125" ht="13.5" customHeight="1" x14ac:dyDescent="0.15">
      <c r="DU95" s="28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7"/>
    </row>
    <row r="102" spans="124:125" ht="13.5" customHeight="1" x14ac:dyDescent="0.15"/>
    <row r="103" spans="124:125" ht="13.5" customHeight="1" x14ac:dyDescent="0.15"/>
    <row r="104" spans="124:125" ht="13.5" customHeight="1" x14ac:dyDescent="0.15">
      <c r="DT104" s="287"/>
      <c r="DU104" s="28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7"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7"/>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hQVVhe5Qf3QqVmt7Cw1itBtgbBGE2U2FeS+geWnAE+dKRT+p8AhKv9RG8pYaW751+oxgJY+XEph7HtOGlPGIg==" saltValue="3XnB9vQ5SLxRLGd8ZhgxH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88" customWidth="1"/>
    <col min="126" max="142" width="0" style="287" hidden="1" customWidth="1"/>
    <col min="143" max="16384" width="9" style="287" hidden="1"/>
  </cols>
  <sheetData>
    <row r="1" spans="1:125" ht="13.5" customHeight="1" x14ac:dyDescent="0.15">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1:125" x14ac:dyDescent="0.15">
      <c r="B2" s="287"/>
      <c r="T2" s="287"/>
    </row>
    <row r="3" spans="1:125" x14ac:dyDescent="0.15">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7"/>
      <c r="DI3" s="287"/>
      <c r="DJ3" s="287"/>
      <c r="DK3" s="287"/>
      <c r="DL3" s="287"/>
      <c r="DM3" s="287"/>
      <c r="DN3" s="287"/>
      <c r="DO3" s="287"/>
      <c r="DP3" s="287"/>
      <c r="DQ3" s="287"/>
      <c r="DR3" s="287"/>
      <c r="DS3" s="287"/>
      <c r="DT3" s="287"/>
      <c r="DU3" s="28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7"/>
      <c r="G33" s="287"/>
      <c r="I33" s="287"/>
    </row>
    <row r="34" spans="2:125" x14ac:dyDescent="0.15">
      <c r="C34" s="287"/>
      <c r="P34" s="287"/>
      <c r="R34" s="287"/>
      <c r="U34" s="287"/>
    </row>
    <row r="35" spans="2:125" x14ac:dyDescent="0.15">
      <c r="D35" s="287"/>
      <c r="E35" s="287"/>
      <c r="T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c r="BV35" s="287"/>
      <c r="BW35" s="287"/>
      <c r="BX35" s="287"/>
      <c r="BY35" s="287"/>
      <c r="BZ35" s="287"/>
      <c r="CA35" s="287"/>
      <c r="CB35" s="287"/>
      <c r="CC35" s="287"/>
      <c r="CD35" s="287"/>
      <c r="CE35" s="287"/>
      <c r="CF35" s="287"/>
      <c r="CG35" s="287"/>
      <c r="CH35" s="287"/>
      <c r="CI35" s="287"/>
      <c r="CJ35" s="287"/>
      <c r="CK35" s="287"/>
      <c r="CL35" s="287"/>
      <c r="CM35" s="287"/>
      <c r="CN35" s="287"/>
      <c r="CO35" s="287"/>
      <c r="CP35" s="287"/>
      <c r="CQ35" s="287"/>
      <c r="CR35" s="287"/>
      <c r="CS35" s="287"/>
      <c r="CT35" s="287"/>
      <c r="CU35" s="287"/>
      <c r="CV35" s="287"/>
      <c r="CW35" s="287"/>
      <c r="CX35" s="287"/>
      <c r="CY35" s="287"/>
      <c r="CZ35" s="287"/>
      <c r="DA35" s="287"/>
      <c r="DB35" s="287"/>
      <c r="DC35" s="287"/>
      <c r="DD35" s="287"/>
      <c r="DE35" s="287"/>
      <c r="DF35" s="287"/>
      <c r="DG35" s="287"/>
      <c r="DH35" s="287"/>
      <c r="DI35" s="287"/>
      <c r="DJ35" s="287"/>
      <c r="DK35" s="287"/>
      <c r="DL35" s="287"/>
      <c r="DM35" s="287"/>
      <c r="DN35" s="287"/>
      <c r="DO35" s="287"/>
      <c r="DP35" s="287"/>
      <c r="DQ35" s="287"/>
      <c r="DR35" s="287"/>
      <c r="DS35" s="287"/>
      <c r="DT35" s="287"/>
      <c r="DU35" s="287"/>
    </row>
    <row r="36" spans="2:125" x14ac:dyDescent="0.15">
      <c r="F36" s="287"/>
      <c r="H36" s="287"/>
      <c r="J36" s="287"/>
      <c r="K36" s="287"/>
      <c r="L36" s="287"/>
      <c r="M36" s="287"/>
      <c r="N36" s="287"/>
      <c r="O36" s="287"/>
      <c r="Q36" s="287"/>
      <c r="S36" s="287"/>
      <c r="V36" s="287"/>
    </row>
    <row r="37" spans="2:125" x14ac:dyDescent="0.15"/>
    <row r="38" spans="2:125" x14ac:dyDescent="0.15"/>
    <row r="39" spans="2:125" x14ac:dyDescent="0.15"/>
    <row r="40" spans="2:125" x14ac:dyDescent="0.15">
      <c r="U40" s="287"/>
    </row>
    <row r="41" spans="2:125" x14ac:dyDescent="0.15">
      <c r="R41" s="287"/>
    </row>
    <row r="42" spans="2:125" x14ac:dyDescent="0.15">
      <c r="T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c r="BR42" s="287"/>
      <c r="BS42" s="287"/>
      <c r="BT42" s="287"/>
      <c r="BU42" s="287"/>
      <c r="BV42" s="287"/>
      <c r="BW42" s="287"/>
      <c r="BX42" s="287"/>
      <c r="BY42" s="287"/>
      <c r="BZ42" s="287"/>
      <c r="CA42" s="287"/>
      <c r="CB42" s="287"/>
      <c r="CC42" s="287"/>
      <c r="CD42" s="287"/>
      <c r="CE42" s="287"/>
      <c r="CF42" s="287"/>
      <c r="CG42" s="287"/>
      <c r="CH42" s="287"/>
      <c r="CI42" s="287"/>
      <c r="CJ42" s="287"/>
      <c r="CK42" s="287"/>
      <c r="CL42" s="287"/>
      <c r="CM42" s="287"/>
      <c r="CN42" s="287"/>
      <c r="CO42" s="287"/>
      <c r="CP42" s="287"/>
      <c r="CQ42" s="287"/>
      <c r="CR42" s="287"/>
      <c r="CS42" s="287"/>
      <c r="CT42" s="287"/>
      <c r="CU42" s="287"/>
      <c r="CV42" s="287"/>
      <c r="CW42" s="287"/>
      <c r="CX42" s="287"/>
      <c r="CY42" s="287"/>
      <c r="CZ42" s="287"/>
      <c r="DA42" s="287"/>
      <c r="DB42" s="287"/>
      <c r="DC42" s="287"/>
      <c r="DD42" s="287"/>
      <c r="DE42" s="287"/>
      <c r="DF42" s="287"/>
      <c r="DG42" s="287"/>
      <c r="DH42" s="287"/>
      <c r="DI42" s="287"/>
      <c r="DJ42" s="287"/>
      <c r="DK42" s="287"/>
      <c r="DL42" s="287"/>
      <c r="DM42" s="287"/>
      <c r="DN42" s="287"/>
      <c r="DO42" s="287"/>
      <c r="DP42" s="287"/>
      <c r="DQ42" s="287"/>
      <c r="DR42" s="287"/>
      <c r="DS42" s="287"/>
      <c r="DT42" s="287"/>
      <c r="DU42" s="287"/>
    </row>
    <row r="43" spans="2:125" x14ac:dyDescent="0.15">
      <c r="Q43" s="287"/>
      <c r="S43" s="287"/>
      <c r="V43" s="28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9AC+xO/FLQM+5j8ePIIizOIvWYPAb4SgN/c/vlTOxtXvibgt698igUPdnhpD/YKndIkrvPh/qgS+mz2na9u4g==" saltValue="6hga0YquzIWl8GYEnt9I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2" t="s">
        <v>3</v>
      </c>
      <c r="D47" s="1232"/>
      <c r="E47" s="1233"/>
      <c r="F47" s="11">
        <v>48.98</v>
      </c>
      <c r="G47" s="12">
        <v>51.54</v>
      </c>
      <c r="H47" s="12">
        <v>54.78</v>
      </c>
      <c r="I47" s="12">
        <v>63.26</v>
      </c>
      <c r="J47" s="13">
        <v>69.59</v>
      </c>
    </row>
    <row r="48" spans="2:10" ht="57.75" customHeight="1" x14ac:dyDescent="0.15">
      <c r="B48" s="14"/>
      <c r="C48" s="1234" t="s">
        <v>4</v>
      </c>
      <c r="D48" s="1234"/>
      <c r="E48" s="1235"/>
      <c r="F48" s="15">
        <v>5.14</v>
      </c>
      <c r="G48" s="16">
        <v>4.83</v>
      </c>
      <c r="H48" s="16">
        <v>7</v>
      </c>
      <c r="I48" s="16">
        <v>5.47</v>
      </c>
      <c r="J48" s="17">
        <v>5.56</v>
      </c>
    </row>
    <row r="49" spans="2:10" ht="57.75" customHeight="1" thickBot="1" x14ac:dyDescent="0.2">
      <c r="B49" s="18"/>
      <c r="C49" s="1236" t="s">
        <v>5</v>
      </c>
      <c r="D49" s="1236"/>
      <c r="E49" s="1237"/>
      <c r="F49" s="19">
        <v>5.25</v>
      </c>
      <c r="G49" s="20">
        <v>2.46</v>
      </c>
      <c r="H49" s="20">
        <v>6.25</v>
      </c>
      <c r="I49" s="20">
        <v>6.28</v>
      </c>
      <c r="J49" s="21">
        <v>7.77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w9KVtgZycu22c9YEcPhk6qIo4j0BCtpATCLtjGEK5+TMyxvuDUXiz3odAFVAAdGffxBnUH6LsYNEGkI0LDsgA==" saltValue="KiYKPFQ2BhbF2BB3unF7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manager</cp:lastModifiedBy>
  <cp:lastPrinted>2020-09-11T03:34:28Z</cp:lastPrinted>
  <dcterms:created xsi:type="dcterms:W3CDTF">2020-02-10T05:00:44Z</dcterms:created>
  <dcterms:modified xsi:type="dcterms:W3CDTF">2020-09-18T04:07:41Z</dcterms:modified>
  <cp:category/>
</cp:coreProperties>
</file>