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R2(H30決算）\05平成３０年度財政状況資料集の作成について(２回目)\04_市町村回答\"/>
    </mc:Choice>
  </mc:AlternateContent>
  <bookViews>
    <workbookView xWindow="0" yWindow="0" windowWidth="15360" windowHeight="7635" tabRatio="52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<sst xmlns="http://schemas.openxmlformats.org/spreadsheetml/2006/main" count="1117" uniqueCount="612">
  <si>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</si>
  <si>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</si>
  <si>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</si>
  <si>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</si>
  <si>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</si>
  <si>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</si>
  <si>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</si>
  <si>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</si>
  <si>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</si>
  <si>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</si>
  <si>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</si>
  <si>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</si>
  <si>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</si>
  <si>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</si>
  <si>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</si>
  <si>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</si>
  <si>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</si>
  <si>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</si>
  <si>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</si>
  <si>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</si>
  <si>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</si>
  <si>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</si>
  <si>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</si>
  <si>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</si>
  <si>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</si>
  <si>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</si>
  <si>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</si>
  <si>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</si>
  <si>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</si>
  <si>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</si>
  <si>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</si>
  <si>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</si>
  <si>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</si>
  <si>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</si>
  <si>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</si>
  <si>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</si>
  <si>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</si>
  <si>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</si>
  <si>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</si>
  <si>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</si>
  <si>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</si>
  <si>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</si>
  <si>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</si>
  <si>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</si>
  <si>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</si>
  <si>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</si>
  <si>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</si>
  <si>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</si>
  <si>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</si>
  <si>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</si>
  <si>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</si>
  <si>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</si>
  <si>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</si>
  <si>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</si>
  <si>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</si>
  <si>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</si>
  <si>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</si>
  <si>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</si>
  <si>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</si>
  <si>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</si>
  <si>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</si>
  <si>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</si>
  <si>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</si>
  <si>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</si>
  <si>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</si>
  <si>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</si>
  <si>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</si>
  <si>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</si>
  <si>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</si>
  <si>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</si>
  <si>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</si>
  <si>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</si>
  <si>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</si>
  <si>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</si>
  <si>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</si>
  <si>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</si>
  <si>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</si>
  <si>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</si>
  <si>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</si>
  <si>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</si>
  <si>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</si>
  <si>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</si>
  <si>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</si>
  <si>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</si>
  <si>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</si>
  <si>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</si>
  <si>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</si>
  <si>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</si>
  <si>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</si>
  <si>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</si>
  <si>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</si>
  <si>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</si>
  <si>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</si>
  <si>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</si>
  <si>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</si>
  <si>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</si>
  <si>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</si>
  <si>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</si>
  <si>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桜井市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</si>
  <si>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</si>
  <si>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</si>
  <si>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</si>
  <si>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</si>
  <si>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</si>
  <si>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</si>
  <si>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</si>
  <si>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</si>
  <si>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</si>
  <si>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</si>
  <si>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</si>
  <si>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</si>
  <si>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</si>
  <si>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</si>
  <si>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</si>
  <si>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</si>
  <si>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</si>
  <si>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</si>
  <si>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</si>
  <si>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</si>
  <si>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</si>
  <si>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</si>
  <si>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</si>
  <si>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</si>
  <si>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</si>
  <si>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</si>
  <si>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</si>
  <si>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</si>
  <si>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</si>
  <si>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</si>
  <si>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</si>
  <si>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</si>
  <si>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</si>
  <si>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</si>
  <si>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</si>
  <si>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</si>
  <si>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</si>
  <si>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</si>
  <si>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</si>
  <si>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</si>
  <si>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</si>
  <si>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</si>
  <si>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</si>
  <si>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</si>
  <si>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</si>
  <si>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</si>
  <si>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</si>
  <si>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</si>
  <si>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</si>
  <si>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4"/>
  </si>
  <si>
    <t>うち日本人(％)</t>
    <phoneticPr fontId="5"/>
  </si>
  <si>
    <t>-1.1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</si>
  <si>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</si>
  <si>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</si>
  <si>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</si>
  <si>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</si>
  <si>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</si>
  <si>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</si>
  <si>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</si>
  <si>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</si>
  <si>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</si>
  <si>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</si>
  <si>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</si>
  <si>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</si>
  <si>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</si>
  <si>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</si>
  <si>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</si>
  <si>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</si>
  <si>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</si>
  <si>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</si>
  <si>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</si>
  <si>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</si>
  <si>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</si>
  <si>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</si>
  <si>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</si>
  <si>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</si>
  <si>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</si>
  <si>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</si>
  <si>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</si>
  <si>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</si>
  <si>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</si>
  <si>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</si>
  <si>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</si>
  <si>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</si>
  <si>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</si>
  <si>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</si>
  <si>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</si>
  <si>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</si>
  <si>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</si>
  <si>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</si>
  <si>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</si>
  <si>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</si>
  <si>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</si>
  <si>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</si>
  <si>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</si>
  <si>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</si>
  <si>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</si>
  <si>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</si>
  <si>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</si>
  <si>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</si>
  <si>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</si>
  <si>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</si>
  <si>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</si>
  <si>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</si>
  <si>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</si>
  <si>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</si>
  <si>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</si>
  <si>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</si>
  <si>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</si>
  <si>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</si>
  <si>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</si>
  <si>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</si>
  <si>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奈良県桜井市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</si>
  <si>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</si>
  <si>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</si>
  <si>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</si>
  <si>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</si>
  <si>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</si>
  <si>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</si>
  <si>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</si>
  <si>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</si>
  <si>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</si>
  <si>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</si>
  <si>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</si>
  <si>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</si>
  <si>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</si>
  <si>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</si>
  <si>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</si>
  <si>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</si>
  <si>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</si>
  <si>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</si>
  <si>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</si>
  <si>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</si>
  <si>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</si>
  <si>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</si>
  <si>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</si>
  <si>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</si>
  <si>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</si>
  <si>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</si>
  <si>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</si>
  <si>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</si>
  <si>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</si>
  <si>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</si>
  <si>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</si>
  <si>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</si>
  <si>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</si>
  <si>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</si>
  <si>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</si>
  <si>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</si>
  <si>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</si>
  <si>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</si>
  <si>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</si>
  <si>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</si>
  <si>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</si>
  <si>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</si>
  <si>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</si>
  <si>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</si>
  <si>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</si>
  <si>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</si>
  <si>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</si>
  <si>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t>
    <phoneticPr fontId="5"/>
  </si>
  <si>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</si>
  <si>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</si>
  <si>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</si>
  <si>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</si>
  <si>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</si>
  <si>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</si>
  <si>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</si>
  <si>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</si>
  <si>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</si>
  <si>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</si>
  <si>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</si>
  <si>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</si>
  <si>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</si>
  <si>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</si>
  <si>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</si>
  <si>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</si>
  <si>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</si>
  <si>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</si>
  <si>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</si>
  <si>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</si>
  <si>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</si>
  <si>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</si>
  <si>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</si>
  <si>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</si>
  <si>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</si>
  <si>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</si>
  <si>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</si>
  <si>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</si>
  <si>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</si>
  <si>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</si>
  <si>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</si>
  <si>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</si>
  <si>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</si>
  <si>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</si>
  <si>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</si>
  <si>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</si>
  <si>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</si>
  <si>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</si>
  <si>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</si>
  <si>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</si>
  <si>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</si>
  <si>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</si>
  <si>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</si>
  <si>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</si>
  <si>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</si>
  <si>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</si>
  <si>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</si>
  <si>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</si>
  <si>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</si>
  <si>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</si>
  <si>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</si>
  <si>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</si>
  <si>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</si>
  <si>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</si>
  <si>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</si>
  <si>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</si>
  <si>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</si>
  <si>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</si>
  <si>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</si>
  <si>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</si>
  <si>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</si>
  <si>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</si>
  <si>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</si>
  <si>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</si>
  <si>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</si>
  <si>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</si>
  <si>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</si>
  <si>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</si>
  <si>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</si>
  <si>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</si>
  <si>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</si>
  <si>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</si>
  <si>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</si>
  <si>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</si>
  <si>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</si>
  <si>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駐車場整備</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</si>
  <si>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</si>
  <si>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</si>
  <si>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</si>
  <si>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</si>
  <si>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</si>
  <si>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</si>
  <si>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</si>
  <si>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</si>
  <si>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</si>
  <si>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</si>
  <si>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</si>
  <si>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</si>
  <si>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</si>
  <si>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</si>
  <si>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</si>
  <si>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</si>
  <si>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</si>
  <si>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</si>
  <si>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</si>
  <si>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</si>
  <si>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</si>
  <si>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</si>
  <si>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</si>
  <si>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</si>
  <si>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</si>
  <si>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奈良県桜井市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</si>
  <si>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</si>
  <si>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</si>
  <si>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</si>
  <si>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</si>
  <si>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</si>
  <si>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</si>
  <si>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</si>
  <si>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</si>
  <si>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</si>
  <si>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</si>
  <si>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</si>
  <si>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</si>
  <si>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</si>
  <si>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</si>
  <si>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</si>
  <si>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</si>
  <si>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</si>
  <si>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</si>
  <si>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</si>
  <si>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</si>
  <si>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</si>
  <si>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</si>
  <si>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</si>
  <si>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</si>
  <si>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</si>
  <si>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</si>
  <si>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</si>
  <si>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</si>
  <si>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</si>
  <si>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</si>
  <si>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</si>
  <si>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</si>
  <si>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</si>
  <si>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</si>
  <si>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</si>
  <si>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</si>
  <si>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</si>
  <si>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</si>
  <si>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</si>
  <si>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</si>
  <si>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</si>
  <si>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</si>
  <si>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</si>
  <si>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</si>
  <si>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</si>
  <si>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</si>
  <si>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</si>
  <si>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</si>
  <si>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</si>
  <si>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</si>
  <si>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</si>
  <si>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</si>
  <si>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</si>
  <si>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</si>
  <si>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</si>
  <si>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</si>
  <si>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</si>
  <si>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</si>
  <si>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</si>
  <si>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</si>
  <si>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</si>
  <si>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</si>
  <si>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</si>
  <si>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</si>
  <si>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</si>
  <si>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</si>
  <si>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</si>
  <si>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</si>
  <si>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</si>
  <si>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</si>
  <si>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</si>
  <si>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</si>
  <si>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</si>
  <si>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</si>
  <si>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</si>
  <si>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</si>
  <si>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</si>
  <si>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</si>
  <si>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</si>
  <si>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</si>
  <si>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</si>
  <si>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</si>
  <si>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</si>
  <si>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</si>
  <si>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</si>
  <si>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</si>
  <si>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</si>
  <si>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</si>
  <si>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</si>
  <si>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</si>
  <si>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</si>
  <si>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</si>
  <si>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</si>
  <si>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</si>
  <si>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</si>
  <si>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</si>
  <si>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</si>
  <si>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</si>
  <si>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</si>
  <si>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</si>
  <si>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</si>
  <si>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t>
    <phoneticPr fontId="5"/>
  </si>
  <si>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</si>
  <si>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</si>
  <si>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</si>
  <si>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</si>
  <si>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</si>
  <si>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</si>
  <si>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</si>
  <si>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</si>
  <si>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</si>
  <si>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</si>
  <si>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</si>
  <si>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</si>
  <si>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</si>
  <si>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</si>
  <si>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</si>
  <si>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</si>
  <si>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</si>
  <si>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</si>
  <si>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</si>
  <si>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</si>
  <si>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</si>
  <si>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</si>
  <si>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</si>
  <si>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</si>
  <si>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</si>
  <si>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</si>
  <si>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</si>
  <si>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</si>
  <si>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</si>
  <si>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</si>
  <si>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</si>
  <si>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</si>
  <si>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</si>
  <si>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</si>
  <si>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</si>
  <si>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</si>
  <si>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</si>
  <si>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</si>
  <si>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</si>
  <si>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</si>
  <si>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</si>
  <si>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</si>
  <si>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</si>
  <si>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</si>
  <si>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</si>
  <si>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</si>
  <si>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</si>
  <si>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</si>
  <si>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</si>
  <si>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</si>
  <si>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</si>
  <si>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</si>
  <si>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</si>
  <si>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</si>
  <si>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</si>
  <si>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</si>
  <si>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</si>
  <si>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</si>
  <si>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</si>
  <si>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</si>
  <si>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</si>
  <si>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</si>
  <si>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</si>
  <si>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</si>
  <si>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</si>
  <si>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</si>
  <si>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</si>
  <si>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</si>
  <si>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</si>
  <si>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</si>
  <si>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</si>
  <si>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</si>
  <si>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</si>
  <si>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</si>
  <si>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</si>
  <si>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</si>
  <si>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</si>
  <si>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</si>
  <si>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</si>
  <si>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</si>
  <si>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</si>
  <si>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</si>
  <si>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</si>
  <si>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</si>
  <si>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</si>
  <si>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</si>
  <si>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</si>
  <si>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</si>
  <si>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</si>
  <si>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2.44</t>
  </si>
  <si>
    <t>▲ 2.99</t>
  </si>
  <si>
    <t>▲ 3.58</t>
  </si>
  <si>
    <t>▲ 1.61</t>
  </si>
  <si>
    <t>駐車場事業特別会計</t>
  </si>
  <si>
    <t>▲ 0.82</t>
  </si>
  <si>
    <t>▲ 0.97</t>
  </si>
  <si>
    <t>▲ 0.96</t>
  </si>
  <si>
    <t>▲ 0.94</t>
  </si>
  <si>
    <t>住宅新築資金等貸付金特別会計</t>
  </si>
  <si>
    <t>▲ 0.45</t>
  </si>
  <si>
    <t>▲ 0.42</t>
  </si>
  <si>
    <t>▲ 0.41</t>
  </si>
  <si>
    <t>水道事業会計</t>
  </si>
  <si>
    <t>一般会計</t>
  </si>
  <si>
    <t>国民健康保険特別会計</t>
  </si>
  <si>
    <t>介護保険特別会計</t>
  </si>
  <si>
    <t>下水道事業特別会計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</si>
  <si>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</si>
  <si>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</si>
  <si>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</si>
  <si>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</si>
  <si>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</si>
  <si>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</si>
  <si>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</si>
  <si>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</si>
  <si>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奈良広域水質検査センター組合</t>
    <rPh sb="0" eb="2">
      <t>ナラ</t>
    </rPh>
    <rPh sb="2" eb="4">
      <t>コウイキ</t>
    </rPh>
    <rPh sb="4" eb="6">
      <t>スイシツ</t>
    </rPh>
    <rPh sb="6" eb="8">
      <t>ケンサ</t>
    </rPh>
    <rPh sb="12" eb="14">
      <t>クミアイ</t>
    </rPh>
    <phoneticPr fontId="2"/>
  </si>
  <si>
    <t>桜井宇陀広域連合</t>
    <rPh sb="0" eb="2">
      <t>サクライ</t>
    </rPh>
    <rPh sb="2" eb="4">
      <t>ウダ</t>
    </rPh>
    <rPh sb="4" eb="6">
      <t>コウイキ</t>
    </rPh>
    <rPh sb="6" eb="8">
      <t>レンゴウ</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</si>
  <si>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</si>
  <si>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</si>
  <si>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桜井市清掃公社</t>
    <rPh sb="0" eb="3">
      <t>サクライシ</t>
    </rPh>
    <rPh sb="3" eb="5">
      <t>セイソウ</t>
    </rPh>
    <rPh sb="5" eb="7">
      <t>コウシャ</t>
    </rPh>
    <phoneticPr fontId="2"/>
  </si>
  <si>
    <t>桜井市医療センター</t>
    <rPh sb="0" eb="3">
      <t>サクライシ</t>
    </rPh>
    <rPh sb="3" eb="5">
      <t>イリョウ</t>
    </rPh>
    <phoneticPr fontId="2"/>
  </si>
  <si>
    <t>桜井市文化財協会</t>
    <rPh sb="0" eb="3">
      <t>サクライシ</t>
    </rPh>
    <rPh sb="3" eb="6">
      <t>ブンカザイ</t>
    </rPh>
    <rPh sb="6" eb="8">
      <t>キョウカイ</t>
    </rPh>
    <phoneticPr fontId="2"/>
  </si>
  <si>
    <t>桜井市体育協会</t>
    <rPh sb="0" eb="3">
      <t>サクライシ</t>
    </rPh>
    <rPh sb="3" eb="5">
      <t>タイイク</t>
    </rPh>
    <rPh sb="5" eb="7">
      <t>キョウカイ</t>
    </rPh>
    <phoneticPr fontId="2"/>
  </si>
  <si>
    <t>-</t>
    <phoneticPr fontId="2"/>
  </si>
  <si>
    <t>-</t>
    <phoneticPr fontId="2"/>
  </si>
  <si>
    <t>市有施設最適化整備更新基金</t>
    <phoneticPr fontId="2"/>
  </si>
  <si>
    <t>地域公共事業積立基金</t>
  </si>
  <si>
    <t>卑弥呼の里・桜井ふるさと基金</t>
  </si>
  <si>
    <t>戒重集会所管理基金</t>
  </si>
  <si>
    <t>ふるさと水と土保全基金</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</si>
  <si>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</si>
  <si>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</si>
  <si>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</si>
  <si>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</si>
  <si>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</si>
  <si>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は類似団体平均を上回っている。将来負担比率を押し上げている要因については、老朽化した施設の更新により地方債が増加したことや、充当可能基金残高、基準財政需要額算入見込み額が減少したことによる。また、有形固定資産減価償却率が高いことから、今後も老朽化した施設の改修費用等が必要となり、将来負担比率の増加が見込まれる中、公共施設等総合管理計画に基づき、計画的に事業を行なっていく。</t>
    <rPh sb="1" eb="3">
      <t>ショウライ</t>
    </rPh>
    <rPh sb="3" eb="5">
      <t>フタン</t>
    </rPh>
    <rPh sb="5" eb="7">
      <t>ヒリツ</t>
    </rPh>
    <rPh sb="8" eb="10">
      <t>ユウケイ</t>
    </rPh>
    <rPh sb="10" eb="12">
      <t>コテイ</t>
    </rPh>
    <rPh sb="12" eb="14">
      <t>シサン</t>
    </rPh>
    <rPh sb="14" eb="16">
      <t>ゲンカ</t>
    </rPh>
    <rPh sb="16" eb="18">
      <t>ショウキャク</t>
    </rPh>
    <rPh sb="18" eb="19">
      <t>リツ</t>
    </rPh>
    <rPh sb="20" eb="22">
      <t>ルイジ</t>
    </rPh>
    <rPh sb="22" eb="24">
      <t>ダンタイ</t>
    </rPh>
    <rPh sb="24" eb="26">
      <t>ヘイキン</t>
    </rPh>
    <rPh sb="27" eb="29">
      <t>ウワマワ</t>
    </rPh>
    <rPh sb="34" eb="36">
      <t>ショウライ</t>
    </rPh>
    <rPh sb="36" eb="38">
      <t>フタン</t>
    </rPh>
    <rPh sb="38" eb="40">
      <t>ヒリツ</t>
    </rPh>
    <rPh sb="41" eb="42">
      <t>オ</t>
    </rPh>
    <rPh sb="43" eb="44">
      <t>ア</t>
    </rPh>
    <rPh sb="48" eb="50">
      <t>ヨウイン</t>
    </rPh>
    <rPh sb="56" eb="59">
      <t>ロウキュウカ</t>
    </rPh>
    <rPh sb="61" eb="63">
      <t>シセツ</t>
    </rPh>
    <rPh sb="64" eb="66">
      <t>コウシン</t>
    </rPh>
    <rPh sb="69" eb="72">
      <t>チホウサイ</t>
    </rPh>
    <rPh sb="73" eb="74">
      <t>ゾウ</t>
    </rPh>
    <rPh sb="74" eb="75">
      <t>カ</t>
    </rPh>
    <rPh sb="81" eb="83">
      <t>ジュウトウ</t>
    </rPh>
    <rPh sb="83" eb="85">
      <t>カノウ</t>
    </rPh>
    <rPh sb="85" eb="87">
      <t>キキン</t>
    </rPh>
    <rPh sb="87" eb="89">
      <t>ザンダカ</t>
    </rPh>
    <rPh sb="90" eb="92">
      <t>キジュン</t>
    </rPh>
    <rPh sb="92" eb="94">
      <t>ザイセイ</t>
    </rPh>
    <rPh sb="94" eb="96">
      <t>ジュヨウ</t>
    </rPh>
    <rPh sb="96" eb="97">
      <t>ガク</t>
    </rPh>
    <rPh sb="97" eb="99">
      <t>サンニュウ</t>
    </rPh>
    <rPh sb="99" eb="101">
      <t>ミコ</t>
    </rPh>
    <rPh sb="102" eb="103">
      <t>ガク</t>
    </rPh>
    <rPh sb="104" eb="106">
      <t>ゲンショウ</t>
    </rPh>
    <rPh sb="117" eb="119">
      <t>ユウケイ</t>
    </rPh>
    <rPh sb="119" eb="121">
      <t>コテイ</t>
    </rPh>
    <rPh sb="121" eb="123">
      <t>シサン</t>
    </rPh>
    <rPh sb="123" eb="125">
      <t>ゲンカ</t>
    </rPh>
    <rPh sb="125" eb="127">
      <t>ショウキャク</t>
    </rPh>
    <rPh sb="127" eb="128">
      <t>リツ</t>
    </rPh>
    <rPh sb="129" eb="130">
      <t>タカ</t>
    </rPh>
    <rPh sb="136" eb="138">
      <t>コンゴ</t>
    </rPh>
    <rPh sb="139" eb="142">
      <t>ロウキュウカ</t>
    </rPh>
    <rPh sb="144" eb="146">
      <t>シセツ</t>
    </rPh>
    <rPh sb="147" eb="149">
      <t>カイシュウ</t>
    </rPh>
    <rPh sb="149" eb="151">
      <t>ヒヨウ</t>
    </rPh>
    <rPh sb="151" eb="152">
      <t>トウ</t>
    </rPh>
    <rPh sb="153" eb="155">
      <t>ヒツヨウ</t>
    </rPh>
    <rPh sb="159" eb="161">
      <t>ショウライ</t>
    </rPh>
    <rPh sb="161" eb="163">
      <t>フタン</t>
    </rPh>
    <rPh sb="163" eb="165">
      <t>ヒリツ</t>
    </rPh>
    <rPh sb="166" eb="167">
      <t>ゾウ</t>
    </rPh>
    <rPh sb="167" eb="168">
      <t>カ</t>
    </rPh>
    <rPh sb="169" eb="171">
      <t>ミコ</t>
    </rPh>
    <rPh sb="174" eb="175">
      <t>ナカ</t>
    </rPh>
    <rPh sb="176" eb="178">
      <t>コウキョウ</t>
    </rPh>
    <rPh sb="178" eb="180">
      <t>シセツ</t>
    </rPh>
    <rPh sb="180" eb="181">
      <t>トウ</t>
    </rPh>
    <rPh sb="181" eb="183">
      <t>ソウゴウ</t>
    </rPh>
    <rPh sb="183" eb="185">
      <t>カンリ</t>
    </rPh>
    <rPh sb="185" eb="187">
      <t>ケイカク</t>
    </rPh>
    <rPh sb="188" eb="189">
      <t>モト</t>
    </rPh>
    <rPh sb="192" eb="195">
      <t>ケイカクテキ</t>
    </rPh>
    <rPh sb="196" eb="198">
      <t>ジギョウ</t>
    </rPh>
    <rPh sb="199" eb="200">
      <t>オコ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</si>
  <si>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</si>
  <si>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</si>
  <si>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</si>
  <si>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</si>
  <si>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</si>
  <si>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</si>
  <si>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</si>
  <si>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</si>
  <si>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平均は概ね、左肩下がりとなっていることから、地方債残高が年々減少し、着実に財政の健全化が図られているものと推測される。特に、平成26年度から27年度にかけて、将来負担比率及び実質公債費比率ともに大幅に改善されているのは、双方に共通する分母の数値である標準財政規模（普通交付税や標準税収入額）が増加したことによるものであると考えられる。
　一方、本市においては、総じて類似団体平均を上回っている。実質公債費比率については類似団体と同様、着実に地方債残高を減少させていたが、平成25年度に第三セクター等改革推進債を据置期間なしで起債したことにより、その減少分が相殺されたため、平成27年度まではほぼ横ばいで推移している。とはいえ、将来負担比率から見れば、設立法人等の負債額等負担見込み額が地方債残高へ振替わったことにより、実質的には将来負担を前倒しで解消していることとなる。また、平成28・29年度については、地方債残高の減少に伴い、実質公債費比率は減少したものの、将来負担比率は、広域消防組合による消防署整備にかかる地方債が増加したことや、充当可能基金残高等が減少したことにより、前年度より悪化した。
　今後は、施設の老朽化に伴う更新や統廃合などの建設事業にかかる起債も見込まれるが、計画的に事業を行い、これらの比率が過度にならないよう財政運営に努める。</t>
    <rPh sb="1" eb="3">
      <t>ルイジ</t>
    </rPh>
    <rPh sb="3" eb="5">
      <t>ダンタイ</t>
    </rPh>
    <rPh sb="5" eb="7">
      <t>ヘイキン</t>
    </rPh>
    <rPh sb="8" eb="9">
      <t>オオム</t>
    </rPh>
    <rPh sb="11" eb="13">
      <t>ヒダリカタ</t>
    </rPh>
    <rPh sb="13" eb="14">
      <t>サ</t>
    </rPh>
    <rPh sb="27" eb="30">
      <t>チホウサイ</t>
    </rPh>
    <rPh sb="30" eb="32">
      <t>ザンダカ</t>
    </rPh>
    <rPh sb="33" eb="35">
      <t>ネンネン</t>
    </rPh>
    <rPh sb="35" eb="37">
      <t>ゲンショウ</t>
    </rPh>
    <rPh sb="39" eb="41">
      <t>チャクジツ</t>
    </rPh>
    <rPh sb="42" eb="44">
      <t>ザイセイ</t>
    </rPh>
    <rPh sb="45" eb="48">
      <t>ケンゼンカ</t>
    </rPh>
    <rPh sb="49" eb="50">
      <t>ハカ</t>
    </rPh>
    <rPh sb="58" eb="60">
      <t>スイソク</t>
    </rPh>
    <rPh sb="64" eb="65">
      <t>トク</t>
    </rPh>
    <rPh sb="67" eb="69">
      <t>ヘイセイ</t>
    </rPh>
    <rPh sb="71" eb="73">
      <t>ネンド</t>
    </rPh>
    <rPh sb="77" eb="79">
      <t>ネンド</t>
    </rPh>
    <rPh sb="84" eb="86">
      <t>ショウライ</t>
    </rPh>
    <rPh sb="86" eb="88">
      <t>フタン</t>
    </rPh>
    <rPh sb="88" eb="90">
      <t>ヒリツ</t>
    </rPh>
    <rPh sb="90" eb="91">
      <t>オヨ</t>
    </rPh>
    <rPh sb="92" eb="94">
      <t>ジッシツ</t>
    </rPh>
    <rPh sb="94" eb="96">
      <t>コウサイ</t>
    </rPh>
    <rPh sb="96" eb="97">
      <t>ヒ</t>
    </rPh>
    <rPh sb="97" eb="99">
      <t>ヒリツ</t>
    </rPh>
    <rPh sb="102" eb="104">
      <t>オオハバ</t>
    </rPh>
    <rPh sb="105" eb="107">
      <t>カイゼン</t>
    </rPh>
    <rPh sb="115" eb="117">
      <t>ソウホウ</t>
    </rPh>
    <rPh sb="118" eb="120">
      <t>キョウツウ</t>
    </rPh>
    <rPh sb="122" eb="124">
      <t>ブンボ</t>
    </rPh>
    <rPh sb="125" eb="127">
      <t>スウチ</t>
    </rPh>
    <rPh sb="130" eb="132">
      <t>ヒョウジュン</t>
    </rPh>
    <rPh sb="132" eb="134">
      <t>ザイセイ</t>
    </rPh>
    <rPh sb="134" eb="136">
      <t>キボ</t>
    </rPh>
    <rPh sb="137" eb="139">
      <t>フツウ</t>
    </rPh>
    <rPh sb="139" eb="142">
      <t>コウフゼイ</t>
    </rPh>
    <rPh sb="143" eb="145">
      <t>ヒョウジュン</t>
    </rPh>
    <rPh sb="145" eb="146">
      <t>ゼイ</t>
    </rPh>
    <rPh sb="146" eb="148">
      <t>シュウニュウ</t>
    </rPh>
    <rPh sb="148" eb="149">
      <t>ガク</t>
    </rPh>
    <rPh sb="151" eb="152">
      <t>ゾウ</t>
    </rPh>
    <rPh sb="152" eb="153">
      <t>カ</t>
    </rPh>
    <rPh sb="166" eb="167">
      <t>カンガ</t>
    </rPh>
    <rPh sb="174" eb="176">
      <t>イッポウ</t>
    </rPh>
    <rPh sb="177" eb="178">
      <t>ホン</t>
    </rPh>
    <rPh sb="178" eb="179">
      <t>シ</t>
    </rPh>
    <rPh sb="185" eb="186">
      <t>ソウ</t>
    </rPh>
    <rPh sb="188" eb="190">
      <t>ルイジ</t>
    </rPh>
    <rPh sb="190" eb="192">
      <t>ダンタイ</t>
    </rPh>
    <rPh sb="192" eb="194">
      <t>ヘイキン</t>
    </rPh>
    <rPh sb="195" eb="197">
      <t>ウワマワ</t>
    </rPh>
    <rPh sb="202" eb="204">
      <t>ジッシツ</t>
    </rPh>
    <rPh sb="204" eb="206">
      <t>コウサイ</t>
    </rPh>
    <rPh sb="206" eb="207">
      <t>ヒ</t>
    </rPh>
    <rPh sb="207" eb="209">
      <t>ヒリツ</t>
    </rPh>
    <rPh sb="214" eb="216">
      <t>ルイジ</t>
    </rPh>
    <rPh sb="216" eb="218">
      <t>ダンタイ</t>
    </rPh>
    <rPh sb="219" eb="221">
      <t>ドウヨウ</t>
    </rPh>
    <rPh sb="222" eb="224">
      <t>チャクジツ</t>
    </rPh>
    <rPh sb="225" eb="228">
      <t>チホウサイ</t>
    </rPh>
    <rPh sb="228" eb="230">
      <t>ザンダカ</t>
    </rPh>
    <rPh sb="231" eb="233">
      <t>ゲンショウ</t>
    </rPh>
    <rPh sb="240" eb="242">
      <t>ヘイセイ</t>
    </rPh>
    <rPh sb="244" eb="246">
      <t>ネンド</t>
    </rPh>
    <rPh sb="247" eb="248">
      <t>ダイ</t>
    </rPh>
    <rPh sb="248" eb="249">
      <t>サン</t>
    </rPh>
    <rPh sb="253" eb="254">
      <t>トウ</t>
    </rPh>
    <rPh sb="254" eb="256">
      <t>カイカク</t>
    </rPh>
    <rPh sb="256" eb="258">
      <t>スイシン</t>
    </rPh>
    <rPh sb="258" eb="259">
      <t>サイ</t>
    </rPh>
    <rPh sb="260" eb="262">
      <t>スエオキ</t>
    </rPh>
    <rPh sb="262" eb="264">
      <t>キカン</t>
    </rPh>
    <rPh sb="267" eb="269">
      <t>キサイ</t>
    </rPh>
    <rPh sb="279" eb="282">
      <t>ゲンショウブン</t>
    </rPh>
    <rPh sb="283" eb="285">
      <t>ソウサイ</t>
    </rPh>
    <rPh sb="291" eb="293">
      <t>ヘイセイ</t>
    </rPh>
    <rPh sb="295" eb="297">
      <t>ネンド</t>
    </rPh>
    <rPh sb="302" eb="303">
      <t>ヨコ</t>
    </rPh>
    <rPh sb="306" eb="308">
      <t>スイイ</t>
    </rPh>
    <rPh sb="318" eb="320">
      <t>ショウライ</t>
    </rPh>
    <rPh sb="320" eb="322">
      <t>フタン</t>
    </rPh>
    <rPh sb="322" eb="324">
      <t>ヒリツ</t>
    </rPh>
    <rPh sb="326" eb="327">
      <t>ミ</t>
    </rPh>
    <rPh sb="330" eb="332">
      <t>セツリツ</t>
    </rPh>
    <rPh sb="332" eb="334">
      <t>ホウジン</t>
    </rPh>
    <rPh sb="334" eb="335">
      <t>トウ</t>
    </rPh>
    <rPh sb="336" eb="338">
      <t>フサイ</t>
    </rPh>
    <rPh sb="338" eb="339">
      <t>ガク</t>
    </rPh>
    <rPh sb="339" eb="340">
      <t>トウ</t>
    </rPh>
    <rPh sb="340" eb="342">
      <t>フタン</t>
    </rPh>
    <rPh sb="342" eb="344">
      <t>ミコ</t>
    </rPh>
    <rPh sb="345" eb="346">
      <t>ガク</t>
    </rPh>
    <rPh sb="347" eb="350">
      <t>チホウサイ</t>
    </rPh>
    <rPh sb="350" eb="352">
      <t>ザンダカ</t>
    </rPh>
    <rPh sb="353" eb="354">
      <t>フ</t>
    </rPh>
    <rPh sb="354" eb="355">
      <t>カ</t>
    </rPh>
    <rPh sb="364" eb="367">
      <t>ジッシツテキ</t>
    </rPh>
    <rPh sb="369" eb="371">
      <t>ショウライ</t>
    </rPh>
    <rPh sb="371" eb="373">
      <t>フタン</t>
    </rPh>
    <rPh sb="374" eb="376">
      <t>マエダオ</t>
    </rPh>
    <rPh sb="378" eb="380">
      <t>カイショウ</t>
    </rPh>
    <rPh sb="393" eb="395">
      <t>ヘイセイ</t>
    </rPh>
    <rPh sb="400" eb="402">
      <t>ネンド</t>
    </rPh>
    <rPh sb="408" eb="411">
      <t>チホウサイ</t>
    </rPh>
    <rPh sb="411" eb="413">
      <t>ザンダカ</t>
    </rPh>
    <rPh sb="414" eb="416">
      <t>ゲンショウ</t>
    </rPh>
    <rPh sb="417" eb="418">
      <t>トモナ</t>
    </rPh>
    <rPh sb="420" eb="422">
      <t>ジッシツ</t>
    </rPh>
    <rPh sb="422" eb="425">
      <t>コウサイヒ</t>
    </rPh>
    <rPh sb="425" eb="427">
      <t>ヒリツ</t>
    </rPh>
    <rPh sb="428" eb="430">
      <t>ゲンショウ</t>
    </rPh>
    <rPh sb="436" eb="438">
      <t>ショウライ</t>
    </rPh>
    <rPh sb="438" eb="440">
      <t>フタン</t>
    </rPh>
    <rPh sb="440" eb="442">
      <t>ヒリツ</t>
    </rPh>
    <rPh sb="444" eb="446">
      <t>コウイキ</t>
    </rPh>
    <rPh sb="446" eb="448">
      <t>ショウボウ</t>
    </rPh>
    <rPh sb="448" eb="450">
      <t>クミアイ</t>
    </rPh>
    <rPh sb="453" eb="456">
      <t>ショウボウショ</t>
    </rPh>
    <rPh sb="456" eb="458">
      <t>セイビ</t>
    </rPh>
    <rPh sb="462" eb="465">
      <t>チホウサイ</t>
    </rPh>
    <rPh sb="466" eb="467">
      <t>ゾウ</t>
    </rPh>
    <rPh sb="467" eb="468">
      <t>カ</t>
    </rPh>
    <rPh sb="474" eb="476">
      <t>ジュウトウ</t>
    </rPh>
    <rPh sb="476" eb="478">
      <t>カノウ</t>
    </rPh>
    <rPh sb="478" eb="480">
      <t>キキン</t>
    </rPh>
    <rPh sb="480" eb="483">
      <t>ザンダカトウ</t>
    </rPh>
    <rPh sb="484" eb="486">
      <t>ゲンショウ</t>
    </rPh>
    <rPh sb="494" eb="497">
      <t>ゼンネンド</t>
    </rPh>
    <rPh sb="499" eb="501">
      <t>アッカ</t>
    </rPh>
    <rPh sb="506" eb="508">
      <t>コンゴ</t>
    </rPh>
    <rPh sb="510" eb="512">
      <t>シセツ</t>
    </rPh>
    <rPh sb="513" eb="516">
      <t>ロウキュウカ</t>
    </rPh>
    <rPh sb="517" eb="518">
      <t>トモナ</t>
    </rPh>
    <rPh sb="519" eb="521">
      <t>コウシン</t>
    </rPh>
    <rPh sb="522" eb="525">
      <t>トウハイゴウ</t>
    </rPh>
    <rPh sb="528" eb="530">
      <t>ケンセツ</t>
    </rPh>
    <rPh sb="530" eb="532">
      <t>ジギョウ</t>
    </rPh>
    <rPh sb="536" eb="538">
      <t>キサイ</t>
    </rPh>
    <rPh sb="539" eb="541">
      <t>ミコ</t>
    </rPh>
    <rPh sb="546" eb="549">
      <t>ケイカクテキ</t>
    </rPh>
    <rPh sb="550" eb="552">
      <t>ジギョウ</t>
    </rPh>
    <rPh sb="553" eb="554">
      <t>オコナ</t>
    </rPh>
    <rPh sb="560" eb="562">
      <t>ヒリツ</t>
    </rPh>
    <rPh sb="563" eb="565">
      <t>カド</t>
    </rPh>
    <rPh sb="572" eb="574">
      <t>ザイセイ</t>
    </rPh>
    <rPh sb="574" eb="576">
      <t>ウンエイ</t>
    </rPh>
    <rPh sb="577" eb="578">
      <t>ツト</t>
    </rPh>
    <phoneticPr fontId="5"/>
  </si>
  <si>
    <t>実質公債費比率</t>
    <phoneticPr fontId="5"/>
  </si>
  <si>
    <t>将来負担比率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</si>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</sst>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8"/>
      <color indexed="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38" fillId="0" borderId="4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48" xfId="16" applyFont="1" applyBorder="1" applyAlignment="1" applyProtection="1">
      <alignment horizontal="left" vertical="top" wrapText="1"/>
      <protection locked="0"/>
    </xf>
    <xf numFmtId="0" fontId="38" fillId="0" borderId="64"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4"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53896</c:v>
                </c:pt>
                <c:pt idx="1">
                  <c:v>47278</c:v>
                </c:pt>
                <c:pt idx="2">
                  <c:v>44504</c:v>
                </c:pt>
                <c:pt idx="3">
                  <c:v>47820</c:v>
                </c:pt>
                <c:pt idx="4">
                  <c:v>41934</c:v>
                </c:pt>
              </c:numCache>
            </c:numRef>
          </c:val>
          <c:smooth val="0"/>
          <c:extLst xmlns:c16r2="http://schemas.microsoft.com/office/drawing/2015/06/chart">
            <c:ext xmlns:c16="http://schemas.microsoft.com/office/drawing/2014/chart" uri="{C3380CC4-5D6E-409C-BE32-E72D297353CC}">
              <c16:uniqueId val="{00000000-8601-4A5D-8C89-627878186BB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14383</c:v>
                </c:pt>
                <c:pt idx="1">
                  <c:v>28169</c:v>
                </c:pt>
                <c:pt idx="2">
                  <c:v>28726</c:v>
                </c:pt>
                <c:pt idx="3">
                  <c:v>43752</c:v>
                </c:pt>
                <c:pt idx="4">
                  <c:v>29096</c:v>
                </c:pt>
              </c:numCache>
            </c:numRef>
          </c:val>
          <c:smooth val="0"/>
          <c:extLst xmlns:c16r2="http://schemas.microsoft.com/office/drawing/2015/06/chart">
            <c:ext xmlns:c16="http://schemas.microsoft.com/office/drawing/2014/chart" uri="{C3380CC4-5D6E-409C-BE32-E72D297353CC}">
              <c16:uniqueId val="{00000001-8601-4A5D-8C89-627878186BBD}"/>
            </c:ext>
          </c:extLst>
        </c:ser>
        <c:dLbls>
          <c:showLegendKey val="0"/>
          <c:showVal val="0"/>
          <c:showCatName val="0"/>
          <c:showSerName val="0"/>
          <c:showPercent val="0"/>
          <c:showBubbleSize val="0"/>
        </c:dLbls>
        <c:marker val="1"/>
        <c:smooth val="0"/>
        <c:axId val="547076384"/>
        <c:axId val="547077168"/>
      </c:lineChart>
      <c:catAx>
        <c:axId val="5470763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077168"/>
        <c:crosses val="autoZero"/>
        <c:auto val="1"/>
        <c:lblAlgn val="ctr"/>
        <c:lblOffset val="100"/>
        <c:tickLblSkip val="1"/>
        <c:tickMarkSkip val="1"/>
        <c:noMultiLvlLbl val="0"/>
      </c:catAx>
      <c:valAx>
        <c:axId val="54707716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0763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3.3</c:v>
                </c:pt>
                <c:pt idx="1">
                  <c:v>6.59</c:v>
                </c:pt>
                <c:pt idx="2">
                  <c:v>4.26</c:v>
                </c:pt>
                <c:pt idx="3">
                  <c:v>2.0699999999999998</c:v>
                </c:pt>
                <c:pt idx="4">
                  <c:v>3.11</c:v>
                </c:pt>
              </c:numCache>
            </c:numRef>
          </c:val>
          <c:extLst xmlns:c16r2="http://schemas.microsoft.com/office/drawing/2015/06/chart">
            <c:ext xmlns:c16="http://schemas.microsoft.com/office/drawing/2014/chart" uri="{C3380CC4-5D6E-409C-BE32-E72D297353CC}">
              <c16:uniqueId val="{00000000-3421-4B6F-A041-1CD9A99CA6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9.2799999999999994</c:v>
                </c:pt>
                <c:pt idx="1">
                  <c:v>8.41</c:v>
                </c:pt>
                <c:pt idx="2">
                  <c:v>7.26</c:v>
                </c:pt>
                <c:pt idx="3">
                  <c:v>5.94</c:v>
                </c:pt>
                <c:pt idx="4">
                  <c:v>3.25</c:v>
                </c:pt>
              </c:numCache>
            </c:numRef>
          </c:val>
          <c:extLst xmlns:c16r2="http://schemas.microsoft.com/office/drawing/2015/06/chart">
            <c:ext xmlns:c16="http://schemas.microsoft.com/office/drawing/2014/chart" uri="{C3380CC4-5D6E-409C-BE32-E72D297353CC}">
              <c16:uniqueId val="{00000001-3421-4B6F-A041-1CD9A99CA689}"/>
            </c:ext>
          </c:extLst>
        </c:ser>
        <c:dLbls>
          <c:showLegendKey val="0"/>
          <c:showVal val="0"/>
          <c:showCatName val="0"/>
          <c:showSerName val="0"/>
          <c:showPercent val="0"/>
          <c:showBubbleSize val="0"/>
        </c:dLbls>
        <c:gapWidth val="250"/>
        <c:overlap val="100"/>
        <c:axId val="519654552"/>
        <c:axId val="5445473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-2.44</c:v>
                </c:pt>
                <c:pt idx="1">
                  <c:v>2.78</c:v>
                </c:pt>
                <c:pt idx="2">
                  <c:v>-2.99</c:v>
                </c:pt>
                <c:pt idx="3">
                  <c:v>-3.58</c:v>
                </c:pt>
                <c:pt idx="4">
                  <c:v>-1.61</c:v>
                </c:pt>
              </c:numCache>
            </c:numRef>
          </c:val>
          <c:smooth val="0"/>
          <c:extLst xmlns:c16r2="http://schemas.microsoft.com/office/drawing/2015/06/chart">
            <c:ext xmlns:c16="http://schemas.microsoft.com/office/drawing/2014/chart" uri="{C3380CC4-5D6E-409C-BE32-E72D297353CC}">
              <c16:uniqueId val="{00000002-3421-4B6F-A041-1CD9A99CA689}"/>
            </c:ext>
          </c:extLst>
        </c:ser>
        <c:dLbls>
          <c:showLegendKey val="0"/>
          <c:showVal val="0"/>
          <c:showCatName val="0"/>
          <c:showSerName val="0"/>
          <c:showPercent val="0"/>
          <c:showBubbleSize val="0"/>
        </c:dLbls>
        <c:marker val="1"/>
        <c:smooth val="0"/>
        <c:axId val="519654552"/>
        <c:axId val="544547336"/>
      </c:lineChart>
      <c:catAx>
        <c:axId val="519654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4547336"/>
        <c:crosses val="autoZero"/>
        <c:auto val="1"/>
        <c:lblAlgn val="ctr"/>
        <c:lblOffset val="100"/>
        <c:tickLblSkip val="1"/>
        <c:tickMarkSkip val="1"/>
        <c:noMultiLvlLbl val="0"/>
      </c:catAx>
      <c:valAx>
        <c:axId val="544547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654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0.24</c:v>
                </c:pt>
                <c:pt idx="2">
                  <c:v>#N/A</c:v>
                </c:pt>
                <c:pt idx="3">
                  <c:v>0.26</c:v>
                </c:pt>
                <c:pt idx="4">
                  <c:v>#N/A</c:v>
                </c:pt>
                <c:pt idx="5">
                  <c:v>0.38</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5C9-44DE-85EF-DEC971ED27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5C9-44DE-85EF-DEC971ED279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E5C9-44DE-85EF-DEC971ED2792}"/>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E5C9-44DE-85EF-DEC971ED2792}"/>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0.15</c:v>
                </c:pt>
                <c:pt idx="4">
                  <c:v>#N/A</c:v>
                </c:pt>
                <c:pt idx="5">
                  <c:v>1.21</c:v>
                </c:pt>
                <c:pt idx="6">
                  <c:v>#N/A</c:v>
                </c:pt>
                <c:pt idx="7">
                  <c:v>0.95</c:v>
                </c:pt>
                <c:pt idx="8">
                  <c:v>#N/A</c:v>
                </c:pt>
                <c:pt idx="9">
                  <c:v>1.78</c:v>
                </c:pt>
              </c:numCache>
            </c:numRef>
          </c:val>
          <c:extLst xmlns:c16r2="http://schemas.microsoft.com/office/drawing/2015/06/chart">
            <c:ext xmlns:c16="http://schemas.microsoft.com/office/drawing/2014/chart" uri="{C3380CC4-5D6E-409C-BE32-E72D297353CC}">
              <c16:uniqueId val="{00000004-E5C9-44DE-85EF-DEC971ED279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3.15</c:v>
                </c:pt>
                <c:pt idx="2">
                  <c:v>#N/A</c:v>
                </c:pt>
                <c:pt idx="3">
                  <c:v>0.04</c:v>
                </c:pt>
                <c:pt idx="4">
                  <c:v>#N/A</c:v>
                </c:pt>
                <c:pt idx="5">
                  <c:v>1.41</c:v>
                </c:pt>
                <c:pt idx="6">
                  <c:v>#N/A</c:v>
                </c:pt>
                <c:pt idx="7">
                  <c:v>1.95</c:v>
                </c:pt>
                <c:pt idx="8">
                  <c:v>#N/A</c:v>
                </c:pt>
                <c:pt idx="9">
                  <c:v>2.16</c:v>
                </c:pt>
              </c:numCache>
            </c:numRef>
          </c:val>
          <c:extLst xmlns:c16r2="http://schemas.microsoft.com/office/drawing/2015/06/chart">
            <c:ext xmlns:c16="http://schemas.microsoft.com/office/drawing/2014/chart" uri="{C3380CC4-5D6E-409C-BE32-E72D297353CC}">
              <c16:uniqueId val="{00000005-E5C9-44DE-85EF-DEC971ED2792}"/>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3.74</c:v>
                </c:pt>
                <c:pt idx="2">
                  <c:v>#N/A</c:v>
                </c:pt>
                <c:pt idx="3">
                  <c:v>7.01</c:v>
                </c:pt>
                <c:pt idx="4">
                  <c:v>#N/A</c:v>
                </c:pt>
                <c:pt idx="5">
                  <c:v>4.67</c:v>
                </c:pt>
                <c:pt idx="6">
                  <c:v>#N/A</c:v>
                </c:pt>
                <c:pt idx="7">
                  <c:v>2.52</c:v>
                </c:pt>
                <c:pt idx="8">
                  <c:v>#N/A</c:v>
                </c:pt>
                <c:pt idx="9">
                  <c:v>3.53</c:v>
                </c:pt>
              </c:numCache>
            </c:numRef>
          </c:val>
          <c:extLst xmlns:c16r2="http://schemas.microsoft.com/office/drawing/2015/06/chart">
            <c:ext xmlns:c16="http://schemas.microsoft.com/office/drawing/2014/chart" uri="{C3380CC4-5D6E-409C-BE32-E72D297353CC}">
              <c16:uniqueId val="{00000006-E5C9-44DE-85EF-DEC971ED2792}"/>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9.8699999999999992</c:v>
                </c:pt>
                <c:pt idx="2">
                  <c:v>#N/A</c:v>
                </c:pt>
                <c:pt idx="3">
                  <c:v>10.050000000000001</c:v>
                </c:pt>
                <c:pt idx="4">
                  <c:v>#N/A</c:v>
                </c:pt>
                <c:pt idx="5">
                  <c:v>10.65</c:v>
                </c:pt>
                <c:pt idx="6">
                  <c:v>#N/A</c:v>
                </c:pt>
                <c:pt idx="7">
                  <c:v>11.39</c:v>
                </c:pt>
                <c:pt idx="8">
                  <c:v>#N/A</c:v>
                </c:pt>
                <c:pt idx="9">
                  <c:v>11.04</c:v>
                </c:pt>
              </c:numCache>
            </c:numRef>
          </c:val>
          <c:extLst xmlns:c16r2="http://schemas.microsoft.com/office/drawing/2015/06/chart">
            <c:ext xmlns:c16="http://schemas.microsoft.com/office/drawing/2014/chart" uri="{C3380CC4-5D6E-409C-BE32-E72D297353CC}">
              <c16:uniqueId val="{00000007-E5C9-44DE-85EF-DEC971ED2792}"/>
            </c:ext>
          </c:extLst>
        </c:ser>
        <c:ser>
          <c:idx val="8"/>
          <c:order val="8"/>
          <c:tx>
            <c:strRef>
              <c:f>データシート!$A$35</c:f>
              <c:strCache>
                <c:ptCount val="1"/>
                <c:pt idx="0">
                  <c:v>住宅新築資金等貸付金特別会計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0.45</c:v>
                </c:pt>
                <c:pt idx="1">
                  <c:v>#N/A</c:v>
                </c:pt>
                <c:pt idx="2">
                  <c:v>0.42</c:v>
                </c:pt>
                <c:pt idx="3">
                  <c:v>#N/A</c:v>
                </c:pt>
                <c:pt idx="4">
                  <c:v>0.41</c:v>
                </c:pt>
                <c:pt idx="5">
                  <c:v>#N/A</c:v>
                </c:pt>
                <c:pt idx="6">
                  <c:v>0.45</c:v>
                </c:pt>
                <c:pt idx="7">
                  <c:v>#N/A</c:v>
                </c:pt>
                <c:pt idx="8">
                  <c:v>0.42</c:v>
                </c:pt>
                <c:pt idx="9">
                  <c:v>#N/A</c:v>
                </c:pt>
              </c:numCache>
            </c:numRef>
          </c:val>
          <c:extLst xmlns:c16r2="http://schemas.microsoft.com/office/drawing/2015/06/chart">
            <c:ext xmlns:c16="http://schemas.microsoft.com/office/drawing/2014/chart" uri="{C3380CC4-5D6E-409C-BE32-E72D297353CC}">
              <c16:uniqueId val="{00000008-E5C9-44DE-85EF-DEC971ED2792}"/>
            </c:ext>
          </c:extLst>
        </c:ser>
        <c:ser>
          <c:idx val="9"/>
          <c:order val="9"/>
          <c:tx>
            <c:strRef>
              <c:f>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0.82</c:v>
                </c:pt>
                <c:pt idx="1">
                  <c:v>#N/A</c:v>
                </c:pt>
                <c:pt idx="2">
                  <c:v>0.97</c:v>
                </c:pt>
                <c:pt idx="3">
                  <c:v>#N/A</c:v>
                </c:pt>
                <c:pt idx="4">
                  <c:v>0.97</c:v>
                </c:pt>
                <c:pt idx="5">
                  <c:v>#N/A</c:v>
                </c:pt>
                <c:pt idx="6">
                  <c:v>0.96</c:v>
                </c:pt>
                <c:pt idx="7">
                  <c:v>#N/A</c:v>
                </c:pt>
                <c:pt idx="8">
                  <c:v>0.94</c:v>
                </c:pt>
                <c:pt idx="9">
                  <c:v>#N/A</c:v>
                </c:pt>
              </c:numCache>
            </c:numRef>
          </c:val>
          <c:extLst xmlns:c16r2="http://schemas.microsoft.com/office/drawing/2015/06/chart">
            <c:ext xmlns:c16="http://schemas.microsoft.com/office/drawing/2014/chart" uri="{C3380CC4-5D6E-409C-BE32-E72D297353CC}">
              <c16:uniqueId val="{00000009-E5C9-44DE-85EF-DEC971ED2792}"/>
            </c:ext>
          </c:extLst>
        </c:ser>
        <c:dLbls>
          <c:showLegendKey val="0"/>
          <c:showVal val="0"/>
          <c:showCatName val="0"/>
          <c:showSerName val="0"/>
          <c:showPercent val="0"/>
          <c:showBubbleSize val="0"/>
        </c:dLbls>
        <c:gapWidth val="150"/>
        <c:overlap val="100"/>
        <c:axId val="603637936"/>
        <c:axId val="603637544"/>
      </c:barChart>
      <c:catAx>
        <c:axId val="603637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03637544"/>
        <c:crosses val="autoZero"/>
        <c:auto val="1"/>
        <c:lblAlgn val="ctr"/>
        <c:lblOffset val="100"/>
        <c:tickLblSkip val="1"/>
        <c:tickMarkSkip val="1"/>
        <c:noMultiLvlLbl val="0"/>
      </c:catAx>
      <c:valAx>
        <c:axId val="603637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36379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2214</c:v>
                </c:pt>
                <c:pt idx="5">
                  <c:v>2163</c:v>
                </c:pt>
                <c:pt idx="8">
                  <c:v>2273</c:v>
                </c:pt>
                <c:pt idx="11">
                  <c:v>2470</c:v>
                </c:pt>
                <c:pt idx="14">
                  <c:v>1883</c:v>
                </c:pt>
              </c:numCache>
            </c:numRef>
          </c:val>
          <c:extLst xmlns:c16r2="http://schemas.microsoft.com/office/drawing/2015/06/chart">
            <c:ext xmlns:c16="http://schemas.microsoft.com/office/drawing/2014/chart" uri="{C3380CC4-5D6E-409C-BE32-E72D297353CC}">
              <c16:uniqueId val="{00000000-46F4-4C7A-BAD7-76D53E90443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6F4-4C7A-BAD7-76D53E90443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29</c:v>
                </c:pt>
                <c:pt idx="12">
                  <c:v>103</c:v>
                </c:pt>
              </c:numCache>
            </c:numRef>
          </c:val>
          <c:extLst xmlns:c16r2="http://schemas.microsoft.com/office/drawing/2015/06/chart">
            <c:ext xmlns:c16="http://schemas.microsoft.com/office/drawing/2014/chart" uri="{C3380CC4-5D6E-409C-BE32-E72D297353CC}">
              <c16:uniqueId val="{00000002-46F4-4C7A-BAD7-76D53E90443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17</c:v>
                </c:pt>
                <c:pt idx="9">
                  <c:v>33</c:v>
                </c:pt>
                <c:pt idx="12">
                  <c:v>42</c:v>
                </c:pt>
              </c:numCache>
            </c:numRef>
          </c:val>
          <c:extLst xmlns:c16r2="http://schemas.microsoft.com/office/drawing/2015/06/chart">
            <c:ext xmlns:c16="http://schemas.microsoft.com/office/drawing/2014/chart" uri="{C3380CC4-5D6E-409C-BE32-E72D297353CC}">
              <c16:uniqueId val="{00000003-46F4-4C7A-BAD7-76D53E90443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450</c:v>
                </c:pt>
                <c:pt idx="3">
                  <c:v>450</c:v>
                </c:pt>
                <c:pt idx="6">
                  <c:v>458</c:v>
                </c:pt>
                <c:pt idx="9">
                  <c:v>501</c:v>
                </c:pt>
                <c:pt idx="12">
                  <c:v>547</c:v>
                </c:pt>
              </c:numCache>
            </c:numRef>
          </c:val>
          <c:extLst xmlns:c16r2="http://schemas.microsoft.com/office/drawing/2015/06/chart">
            <c:ext xmlns:c16="http://schemas.microsoft.com/office/drawing/2014/chart" uri="{C3380CC4-5D6E-409C-BE32-E72D297353CC}">
              <c16:uniqueId val="{00000004-46F4-4C7A-BAD7-76D53E90443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6F4-4C7A-BAD7-76D53E90443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6F4-4C7A-BAD7-76D53E90443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2894</c:v>
                </c:pt>
                <c:pt idx="3">
                  <c:v>2741</c:v>
                </c:pt>
                <c:pt idx="6">
                  <c:v>2592</c:v>
                </c:pt>
                <c:pt idx="9">
                  <c:v>2613</c:v>
                </c:pt>
                <c:pt idx="12">
                  <c:v>2187</c:v>
                </c:pt>
              </c:numCache>
            </c:numRef>
          </c:val>
          <c:extLst xmlns:c16r2="http://schemas.microsoft.com/office/drawing/2015/06/chart">
            <c:ext xmlns:c16="http://schemas.microsoft.com/office/drawing/2014/chart" uri="{C3380CC4-5D6E-409C-BE32-E72D297353CC}">
              <c16:uniqueId val="{00000007-46F4-4C7A-BAD7-76D53E90443A}"/>
            </c:ext>
          </c:extLst>
        </c:ser>
        <c:dLbls>
          <c:showLegendKey val="0"/>
          <c:showVal val="0"/>
          <c:showCatName val="0"/>
          <c:showSerName val="0"/>
          <c:showPercent val="0"/>
          <c:showBubbleSize val="0"/>
        </c:dLbls>
        <c:gapWidth val="100"/>
        <c:overlap val="100"/>
        <c:axId val="603641856"/>
        <c:axId val="6036410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1130</c:v>
                </c:pt>
                <c:pt idx="2">
                  <c:v>#N/A</c:v>
                </c:pt>
                <c:pt idx="3">
                  <c:v>#N/A</c:v>
                </c:pt>
                <c:pt idx="4">
                  <c:v>1028</c:v>
                </c:pt>
                <c:pt idx="5">
                  <c:v>#N/A</c:v>
                </c:pt>
                <c:pt idx="6">
                  <c:v>#N/A</c:v>
                </c:pt>
                <c:pt idx="7">
                  <c:v>794</c:v>
                </c:pt>
                <c:pt idx="8">
                  <c:v>#N/A</c:v>
                </c:pt>
                <c:pt idx="9">
                  <c:v>#N/A</c:v>
                </c:pt>
                <c:pt idx="10">
                  <c:v>706</c:v>
                </c:pt>
                <c:pt idx="11">
                  <c:v>#N/A</c:v>
                </c:pt>
                <c:pt idx="12">
                  <c:v>#N/A</c:v>
                </c:pt>
                <c:pt idx="13">
                  <c:v>996</c:v>
                </c:pt>
                <c:pt idx="14">
                  <c:v>#N/A</c:v>
                </c:pt>
              </c:numCache>
            </c:numRef>
          </c:val>
          <c:smooth val="0"/>
          <c:extLst xmlns:c16r2="http://schemas.microsoft.com/office/drawing/2015/06/chart">
            <c:ext xmlns:c16="http://schemas.microsoft.com/office/drawing/2014/chart" uri="{C3380CC4-5D6E-409C-BE32-E72D297353CC}">
              <c16:uniqueId val="{00000008-46F4-4C7A-BAD7-76D53E90443A}"/>
            </c:ext>
          </c:extLst>
        </c:ser>
        <c:dLbls>
          <c:showLegendKey val="0"/>
          <c:showVal val="0"/>
          <c:showCatName val="0"/>
          <c:showSerName val="0"/>
          <c:showPercent val="0"/>
          <c:showBubbleSize val="0"/>
        </c:dLbls>
        <c:marker val="1"/>
        <c:smooth val="0"/>
        <c:axId val="603641856"/>
        <c:axId val="603641072"/>
      </c:lineChart>
      <c:catAx>
        <c:axId val="603641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03641072"/>
        <c:crosses val="autoZero"/>
        <c:auto val="1"/>
        <c:lblAlgn val="ctr"/>
        <c:lblOffset val="100"/>
        <c:tickLblSkip val="1"/>
        <c:tickMarkSkip val="1"/>
        <c:noMultiLvlLbl val="0"/>
      </c:catAx>
      <c:valAx>
        <c:axId val="603641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3641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18765</c:v>
                </c:pt>
                <c:pt idx="5">
                  <c:v>19004</c:v>
                </c:pt>
                <c:pt idx="8">
                  <c:v>18764</c:v>
                </c:pt>
                <c:pt idx="11">
                  <c:v>18193</c:v>
                </c:pt>
                <c:pt idx="14">
                  <c:v>18065</c:v>
                </c:pt>
              </c:numCache>
            </c:numRef>
          </c:val>
          <c:extLst xmlns:c16r2="http://schemas.microsoft.com/office/drawing/2015/06/chart">
            <c:ext xmlns:c16="http://schemas.microsoft.com/office/drawing/2014/chart" uri="{C3380CC4-5D6E-409C-BE32-E72D297353CC}">
              <c16:uniqueId val="{00000000-E718-4839-B26E-2BDC23CE5D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4911</c:v>
                </c:pt>
                <c:pt idx="5">
                  <c:v>4739</c:v>
                </c:pt>
                <c:pt idx="8">
                  <c:v>4480</c:v>
                </c:pt>
                <c:pt idx="11">
                  <c:v>4306</c:v>
                </c:pt>
                <c:pt idx="14">
                  <c:v>4079</c:v>
                </c:pt>
              </c:numCache>
            </c:numRef>
          </c:val>
          <c:extLst xmlns:c16r2="http://schemas.microsoft.com/office/drawing/2015/06/chart">
            <c:ext xmlns:c16="http://schemas.microsoft.com/office/drawing/2014/chart" uri="{C3380CC4-5D6E-409C-BE32-E72D297353CC}">
              <c16:uniqueId val="{00000001-E718-4839-B26E-2BDC23CE5D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2637</c:v>
                </c:pt>
                <c:pt idx="5">
                  <c:v>2690</c:v>
                </c:pt>
                <c:pt idx="8">
                  <c:v>2304</c:v>
                </c:pt>
                <c:pt idx="11">
                  <c:v>2135</c:v>
                </c:pt>
                <c:pt idx="14">
                  <c:v>1884</c:v>
                </c:pt>
              </c:numCache>
            </c:numRef>
          </c:val>
          <c:extLst xmlns:c16r2="http://schemas.microsoft.com/office/drawing/2015/06/chart">
            <c:ext xmlns:c16="http://schemas.microsoft.com/office/drawing/2014/chart" uri="{C3380CC4-5D6E-409C-BE32-E72D297353CC}">
              <c16:uniqueId val="{00000002-E718-4839-B26E-2BDC23CE5D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718-4839-B26E-2BDC23CE5D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718-4839-B26E-2BDC23CE5D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718-4839-B26E-2BDC23CE5D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3349</c:v>
                </c:pt>
                <c:pt idx="3">
                  <c:v>3209</c:v>
                </c:pt>
                <c:pt idx="6">
                  <c:v>2967</c:v>
                </c:pt>
                <c:pt idx="9">
                  <c:v>3119</c:v>
                </c:pt>
                <c:pt idx="12">
                  <c:v>2939</c:v>
                </c:pt>
              </c:numCache>
            </c:numRef>
          </c:val>
          <c:extLst xmlns:c16r2="http://schemas.microsoft.com/office/drawing/2015/06/chart">
            <c:ext xmlns:c16="http://schemas.microsoft.com/office/drawing/2014/chart" uri="{C3380CC4-5D6E-409C-BE32-E72D297353CC}">
              <c16:uniqueId val="{00000006-E718-4839-B26E-2BDC23CE5D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144</c:v>
                </c:pt>
                <c:pt idx="3">
                  <c:v>457</c:v>
                </c:pt>
                <c:pt idx="6">
                  <c:v>1064</c:v>
                </c:pt>
                <c:pt idx="9">
                  <c:v>1055</c:v>
                </c:pt>
                <c:pt idx="12">
                  <c:v>1132</c:v>
                </c:pt>
              </c:numCache>
            </c:numRef>
          </c:val>
          <c:extLst xmlns:c16r2="http://schemas.microsoft.com/office/drawing/2015/06/chart">
            <c:ext xmlns:c16="http://schemas.microsoft.com/office/drawing/2014/chart" uri="{C3380CC4-5D6E-409C-BE32-E72D297353CC}">
              <c16:uniqueId val="{00000007-E718-4839-B26E-2BDC23CE5D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9294</c:v>
                </c:pt>
                <c:pt idx="3">
                  <c:v>9036</c:v>
                </c:pt>
                <c:pt idx="6">
                  <c:v>8834</c:v>
                </c:pt>
                <c:pt idx="9">
                  <c:v>8663</c:v>
                </c:pt>
                <c:pt idx="12">
                  <c:v>8567</c:v>
                </c:pt>
              </c:numCache>
            </c:numRef>
          </c:val>
          <c:extLst xmlns:c16r2="http://schemas.microsoft.com/office/drawing/2015/06/chart">
            <c:ext xmlns:c16="http://schemas.microsoft.com/office/drawing/2014/chart" uri="{C3380CC4-5D6E-409C-BE32-E72D297353CC}">
              <c16:uniqueId val="{00000008-E718-4839-B26E-2BDC23CE5D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644</c:v>
                </c:pt>
                <c:pt idx="12">
                  <c:v>604</c:v>
                </c:pt>
              </c:numCache>
            </c:numRef>
          </c:val>
          <c:extLst xmlns:c16r2="http://schemas.microsoft.com/office/drawing/2015/06/chart">
            <c:ext xmlns:c16="http://schemas.microsoft.com/office/drawing/2014/chart" uri="{C3380CC4-5D6E-409C-BE32-E72D297353CC}">
              <c16:uniqueId val="{00000009-E718-4839-B26E-2BDC23CE5D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22824</c:v>
                </c:pt>
                <c:pt idx="3">
                  <c:v>22385</c:v>
                </c:pt>
                <c:pt idx="6">
                  <c:v>21290</c:v>
                </c:pt>
                <c:pt idx="9">
                  <c:v>21306</c:v>
                </c:pt>
                <c:pt idx="12">
                  <c:v>21134</c:v>
                </c:pt>
              </c:numCache>
            </c:numRef>
          </c:val>
          <c:extLst xmlns:c16r2="http://schemas.microsoft.com/office/drawing/2015/06/chart">
            <c:ext xmlns:c16="http://schemas.microsoft.com/office/drawing/2014/chart" uri="{C3380CC4-5D6E-409C-BE32-E72D297353CC}">
              <c16:uniqueId val="{0000000A-E718-4839-B26E-2BDC23CE5DFA}"/>
            </c:ext>
          </c:extLst>
        </c:ser>
        <c:dLbls>
          <c:showLegendKey val="0"/>
          <c:showVal val="0"/>
          <c:showCatName val="0"/>
          <c:showSerName val="0"/>
          <c:showPercent val="0"/>
          <c:showBubbleSize val="0"/>
        </c:dLbls>
        <c:gapWidth val="100"/>
        <c:overlap val="100"/>
        <c:axId val="603638328"/>
        <c:axId val="6036426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9299</c:v>
                </c:pt>
                <c:pt idx="2">
                  <c:v>#N/A</c:v>
                </c:pt>
                <c:pt idx="3">
                  <c:v>#N/A</c:v>
                </c:pt>
                <c:pt idx="4">
                  <c:v>8655</c:v>
                </c:pt>
                <c:pt idx="5">
                  <c:v>#N/A</c:v>
                </c:pt>
                <c:pt idx="6">
                  <c:v>#N/A</c:v>
                </c:pt>
                <c:pt idx="7">
                  <c:v>8608</c:v>
                </c:pt>
                <c:pt idx="8">
                  <c:v>#N/A</c:v>
                </c:pt>
                <c:pt idx="9">
                  <c:v>#N/A</c:v>
                </c:pt>
                <c:pt idx="10">
                  <c:v>10154</c:v>
                </c:pt>
                <c:pt idx="11">
                  <c:v>#N/A</c:v>
                </c:pt>
                <c:pt idx="12">
                  <c:v>#N/A</c:v>
                </c:pt>
                <c:pt idx="13">
                  <c:v>10348</c:v>
                </c:pt>
                <c:pt idx="14">
                  <c:v>#N/A</c:v>
                </c:pt>
              </c:numCache>
            </c:numRef>
          </c:val>
          <c:smooth val="0"/>
          <c:extLst xmlns:c16r2="http://schemas.microsoft.com/office/drawing/2015/06/chart">
            <c:ext xmlns:c16="http://schemas.microsoft.com/office/drawing/2014/chart" uri="{C3380CC4-5D6E-409C-BE32-E72D297353CC}">
              <c16:uniqueId val="{0000000B-E718-4839-B26E-2BDC23CE5DFA}"/>
            </c:ext>
          </c:extLst>
        </c:ser>
        <c:dLbls>
          <c:showLegendKey val="0"/>
          <c:showVal val="0"/>
          <c:showCatName val="0"/>
          <c:showSerName val="0"/>
          <c:showPercent val="0"/>
          <c:showBubbleSize val="0"/>
        </c:dLbls>
        <c:marker val="1"/>
        <c:smooth val="0"/>
        <c:axId val="603638328"/>
        <c:axId val="603642640"/>
      </c:lineChart>
      <c:catAx>
        <c:axId val="603638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03642640"/>
        <c:crosses val="autoZero"/>
        <c:auto val="1"/>
        <c:lblAlgn val="ctr"/>
        <c:lblOffset val="100"/>
        <c:tickLblSkip val="1"/>
        <c:tickMarkSkip val="1"/>
        <c:noMultiLvlLbl val="0"/>
      </c:catAx>
      <c:valAx>
        <c:axId val="603642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3638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901</c:v>
                </c:pt>
                <c:pt idx="1">
                  <c:v>733</c:v>
                </c:pt>
                <c:pt idx="2">
                  <c:v>403</c:v>
                </c:pt>
              </c:numCache>
            </c:numRef>
          </c:val>
          <c:extLst xmlns:c16r2="http://schemas.microsoft.com/office/drawing/2015/06/chart">
            <c:ext xmlns:c16="http://schemas.microsoft.com/office/drawing/2014/chart" uri="{C3380CC4-5D6E-409C-BE32-E72D297353CC}">
              <c16:uniqueId val="{00000000-C745-4537-B49C-0464D810383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79</c:v>
                </c:pt>
                <c:pt idx="1">
                  <c:v>88</c:v>
                </c:pt>
                <c:pt idx="2">
                  <c:v>88</c:v>
                </c:pt>
              </c:numCache>
            </c:numRef>
          </c:val>
          <c:extLst xmlns:c16r2="http://schemas.microsoft.com/office/drawing/2015/06/chart">
            <c:ext xmlns:c16="http://schemas.microsoft.com/office/drawing/2014/chart" uri="{C3380CC4-5D6E-409C-BE32-E72D297353CC}">
              <c16:uniqueId val="{00000001-C745-4537-B49C-0464D810383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577</c:v>
                </c:pt>
                <c:pt idx="1">
                  <c:v>658</c:v>
                </c:pt>
                <c:pt idx="2">
                  <c:v>728</c:v>
                </c:pt>
              </c:numCache>
            </c:numRef>
          </c:val>
          <c:extLst xmlns:c16r2="http://schemas.microsoft.com/office/drawing/2015/06/chart">
            <c:ext xmlns:c16="http://schemas.microsoft.com/office/drawing/2014/chart" uri="{C3380CC4-5D6E-409C-BE32-E72D297353CC}">
              <c16:uniqueId val="{00000002-C745-4537-B49C-0464D810383F}"/>
            </c:ext>
          </c:extLst>
        </c:ser>
        <c:dLbls>
          <c:showLegendKey val="0"/>
          <c:showVal val="0"/>
          <c:showCatName val="0"/>
          <c:showSerName val="0"/>
          <c:showPercent val="0"/>
          <c:showBubbleSize val="0"/>
        </c:dLbls>
        <c:gapWidth val="120"/>
        <c:overlap val="100"/>
        <c:axId val="603643424"/>
        <c:axId val="603644992"/>
      </c:barChart>
      <c:catAx>
        <c:axId val="603643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03644992"/>
        <c:crosses val="autoZero"/>
        <c:auto val="1"/>
        <c:lblAlgn val="ctr"/>
        <c:lblOffset val="100"/>
        <c:tickLblSkip val="1"/>
        <c:tickMarkSkip val="1"/>
        <c:noMultiLvlLbl val="0"/>
      </c:catAx>
      <c:valAx>
        <c:axId val="6036449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03643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019-4ACE-984E-B582E51D4CFB}"/>
                </c:ext>
                <c:ext xmlns:c15="http://schemas.microsoft.com/office/drawing/2012/chart" uri="{CE6537A1-D6FC-4f65-9D91-7224C49458BB}">
                  <c15:dlblFieldTable>
                    <c15:dlblFTEntry>
                      <c15:txfldGUID>{98085ABA-3C56-4973-97DD-B7C649667995}</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019-4ACE-984E-B582E51D4CFB}"/>
                </c:ext>
                <c:ext xmlns:c15="http://schemas.microsoft.com/office/drawing/2012/chart" uri="{CE6537A1-D6FC-4f65-9D91-7224C49458BB}">
                  <c15:dlblFieldTable>
                    <c15:dlblFTEntry>
                      <c15:txfldGUID>{2424307F-AA26-43F4-923D-1F9FDDBD928F}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019-4ACE-984E-B582E51D4CFB}"/>
                </c:ext>
                <c:ext xmlns:c15="http://schemas.microsoft.com/office/drawing/2012/chart" uri="{CE6537A1-D6FC-4f65-9D91-7224C49458BB}">
                  <c15:dlblFieldTable>
                    <c15:dlblFTEntry>
                      <c15:txfldGUID>{1AACFBEF-6E6A-4BFE-B87C-AABF685F1A94}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019-4ACE-984E-B582E51D4CFB}"/>
                </c:ext>
                <c:ext xmlns:c15="http://schemas.microsoft.com/office/drawing/2012/chart" uri="{CE6537A1-D6FC-4f65-9D91-7224C49458BB}">
                  <c15:dlblFieldTable>
                    <c15:dlblFTEntry>
                      <c15:txfldGUID>{8522E386-DB0D-4325-936F-D557F7F3B8AE}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019-4ACE-984E-B582E51D4CFB}"/>
                </c:ext>
                <c:ext xmlns:c15="http://schemas.microsoft.com/office/drawing/2012/chart" uri="{CE6537A1-D6FC-4f65-9D91-7224C49458BB}">
                  <c15:dlblFieldTable>
                    <c15:dlblFTEntry>
                      <c15:txfldGUID>{105D6DAD-E768-4870-9D4A-A2B43B76BCB5}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019-4ACE-984E-B582E51D4CFB}"/>
                </c:ext>
                <c:ext xmlns:c15="http://schemas.microsoft.com/office/drawing/2012/chart" uri="{CE6537A1-D6FC-4f65-9D91-7224C49458BB}">
                  <c15:dlblFieldTable>
                    <c15:dlblFTEntry>
                      <c15:txfldGUID>{B71DC99F-461B-42BE-B185-33836FB6D926}</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019-4ACE-984E-B582E51D4CFB}"/>
                </c:ext>
                <c:ext xmlns:c15="http://schemas.microsoft.com/office/drawing/2012/chart" uri="{CE6537A1-D6FC-4f65-9D91-7224C49458BB}">
                  <c15:dlblFieldTable>
                    <c15:dlblFTEntry>
                      <c15:txfldGUID>{2EE0C5F7-7012-4276-BF3B-73A319E6CE27}</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019-4ACE-984E-B582E51D4CFB}"/>
                </c:ext>
                <c:ext xmlns:c15="http://schemas.microsoft.com/office/drawing/2012/chart" uri="{CE6537A1-D6FC-4f65-9D91-7224C49458BB}">
                  <c15:dlblFieldTable>
                    <c15:dlblFTEntry>
                      <c15:txfldGUID>{F0C85083-693F-4C65-87A8-58B33D68EDFB}</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019-4ACE-984E-B582E51D4CFB}"/>
                </c:ext>
                <c:ext xmlns:c15="http://schemas.microsoft.com/office/drawing/2012/chart" uri="{CE6537A1-D6FC-4f65-9D91-7224C49458BB}">
                  <c15:dlblFieldTable>
                    <c15:dlblFTEntry>
                      <c15:txfldGUID>{5EE261A7-5961-4D4D-B345-3774DDB54FE0}</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63.2</c:v>
                </c:pt>
                <c:pt idx="24">
                  <c:v>63.9</c:v>
                </c:pt>
                <c:pt idx="32">
                  <c:v>65.3</c:v>
                </c:pt>
              </c:numCache>
            </c:numRef>
          </c:xVal>
          <c:yVal>
            <c:numRef>
              <c:f>公会計指標分析・財政指標組合せ分析表!$BP$51:$DC$51</c:f>
              <c:numCache>
                <c:formatCode>#,##0.0;"▲ "#,##0.0</c:formatCode>
                <c:ptCount val="40"/>
                <c:pt idx="16">
                  <c:v>80.400000000000006</c:v>
                </c:pt>
                <c:pt idx="24">
                  <c:v>94.2</c:v>
                </c:pt>
                <c:pt idx="32">
                  <c:v>95.3</c:v>
                </c:pt>
              </c:numCache>
            </c:numRef>
          </c:yVal>
          <c:smooth val="0"/>
          <c:extLst xmlns:c16r2="http://schemas.microsoft.com/office/drawing/2015/06/chart">
            <c:ext xmlns:c16="http://schemas.microsoft.com/office/drawing/2014/chart" uri="{C3380CC4-5D6E-409C-BE32-E72D297353CC}">
              <c16:uniqueId val="{00000009-8019-4ACE-984E-B582E51D4CF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019-4ACE-984E-B582E51D4CFB}"/>
                </c:ext>
                <c:ext xmlns:c15="http://schemas.microsoft.com/office/drawing/2012/chart" uri="{CE6537A1-D6FC-4f65-9D91-7224C49458BB}">
                  <c15:dlblFieldTable>
                    <c15:dlblFTEntry>
                      <c15:txfldGUID>{DB346D1D-9340-4850-BFCE-ACAAF491CF10}</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019-4ACE-984E-B582E51D4CFB}"/>
                </c:ext>
                <c:ext xmlns:c15="http://schemas.microsoft.com/office/drawing/2012/chart" uri="{CE6537A1-D6FC-4f65-9D91-7224C49458BB}">
                  <c15:dlblFieldTable>
                    <c15:dlblFTEntry>
                      <c15:txfldGUID>{27AE7E6A-CC17-4457-B45C-5BDAEDBB0076}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019-4ACE-984E-B582E51D4CFB}"/>
                </c:ext>
                <c:ext xmlns:c15="http://schemas.microsoft.com/office/drawing/2012/chart" uri="{CE6537A1-D6FC-4f65-9D91-7224C49458BB}">
                  <c15:dlblFieldTable>
                    <c15:dlblFTEntry>
                      <c15:txfldGUID>{7EA5EFEB-F023-4A92-92D5-64D0D63E8AC8}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019-4ACE-984E-B582E51D4CFB}"/>
                </c:ext>
                <c:ext xmlns:c15="http://schemas.microsoft.com/office/drawing/2012/chart" uri="{CE6537A1-D6FC-4f65-9D91-7224C49458BB}">
                  <c15:dlblFieldTable>
                    <c15:dlblFTEntry>
                      <c15:txfldGUID>{0C44F097-3A3F-4917-B531-8D8ADACF3E93}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019-4ACE-984E-B582E51D4CFB}"/>
                </c:ext>
                <c:ext xmlns:c15="http://schemas.microsoft.com/office/drawing/2012/chart" uri="{CE6537A1-D6FC-4f65-9D91-7224C49458BB}">
                  <c15:dlblFieldTable>
                    <c15:dlblFTEntry>
                      <c15:txfldGUID>{094694CA-764A-46B8-AEF0-7718BE58AD7B}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019-4ACE-984E-B582E51D4CFB}"/>
                </c:ext>
                <c:ext xmlns:c15="http://schemas.microsoft.com/office/drawing/2012/chart" uri="{CE6537A1-D6FC-4f65-9D91-7224C49458BB}">
                  <c15:dlblFieldTable>
                    <c15:dlblFTEntry>
                      <c15:txfldGUID>{EE6A0224-7240-4BC0-8556-1C3B260BAAD6}</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019-4ACE-984E-B582E51D4CFB}"/>
                </c:ext>
                <c:ext xmlns:c15="http://schemas.microsoft.com/office/drawing/2012/chart" uri="{CE6537A1-D6FC-4f65-9D91-7224C49458BB}">
                  <c15:dlblFieldTable>
                    <c15:dlblFTEntry>
                      <c15:txfldGUID>{D517200C-F06B-443D-BD32-EFA022E0D6F0}</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019-4ACE-984E-B582E51D4CFB}"/>
                </c:ext>
                <c:ext xmlns:c15="http://schemas.microsoft.com/office/drawing/2012/chart" uri="{CE6537A1-D6FC-4f65-9D91-7224C49458BB}">
                  <c15:dlblFieldTable>
                    <c15:dlblFTEntry>
                      <c15:txfldGUID>{1B0D2677-3168-44A8-8CF6-A181CD9C6A7B}</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019-4ACE-984E-B582E51D4CFB}"/>
                </c:ext>
                <c:ext xmlns:c15="http://schemas.microsoft.com/office/drawing/2012/chart" uri="{CE6537A1-D6FC-4f65-9D91-7224C49458BB}">
                  <c15:dlblFieldTable>
                    <c15:dlblFTEntry>
                      <c15:txfldGUID>{D19ED294-50B7-4112-881F-71508AD7D5A6}</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60.4</c:v>
                </c:pt>
                <c:pt idx="24">
                  <c:v>59.3</c:v>
                </c:pt>
                <c:pt idx="32">
                  <c:v>59.8</c:v>
                </c:pt>
              </c:numCache>
            </c:numRef>
          </c:xVal>
          <c:yVal>
            <c:numRef>
              <c:f>公会計指標分析・財政指標組合せ分析表!$BP$55:$DC$55</c:f>
              <c:numCache>
                <c:formatCode>#,##0.0;"▲ "#,##0.0</c:formatCode>
                <c:ptCount val="40"/>
                <c:pt idx="16">
                  <c:v>35.299999999999997</c:v>
                </c:pt>
                <c:pt idx="24">
                  <c:v>31.9</c:v>
                </c:pt>
                <c:pt idx="32">
                  <c:v>24.2</c:v>
                </c:pt>
              </c:numCache>
            </c:numRef>
          </c:yVal>
          <c:smooth val="0"/>
          <c:extLst xmlns:c16r2="http://schemas.microsoft.com/office/drawing/2015/06/chart">
            <c:ext xmlns:c16="http://schemas.microsoft.com/office/drawing/2014/chart" uri="{C3380CC4-5D6E-409C-BE32-E72D297353CC}">
              <c16:uniqueId val="{00000013-8019-4ACE-984E-B582E51D4CFB}"/>
            </c:ext>
          </c:extLst>
        </c:ser>
        <c:dLbls>
          <c:showLegendKey val="0"/>
          <c:showVal val="1"/>
          <c:showCatName val="0"/>
          <c:showSerName val="0"/>
          <c:showPercent val="0"/>
          <c:showBubbleSize val="0"/>
        </c:dLbls>
        <c:axId val="603639112"/>
        <c:axId val="603640680"/>
      </c:scatterChart>
      <c:valAx>
        <c:axId val="603639112"/>
        <c:scaling>
          <c:orientation val="minMax"/>
          <c:max val="65.8"/>
          <c:min val="58.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03640680"/>
        <c:crosses val="autoZero"/>
        <c:crossBetween val="midCat"/>
      </c:valAx>
      <c:valAx>
        <c:axId val="603640680"/>
        <c:scaling>
          <c:orientation val="minMax"/>
          <c:max val="108"/>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036391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5F8-4A54-B778-E3964BD169FC}"/>
                </c:ext>
                <c:ext xmlns:c15="http://schemas.microsoft.com/office/drawing/2012/chart" uri="{CE6537A1-D6FC-4f65-9D91-7224C49458BB}">
                  <c15:dlblFieldTable>
                    <c15:dlblFTEntry>
                      <c15:txfldGUID>{BF132723-1FD5-4048-8454-BAE84B8FB89E}</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5F8-4A54-B778-E3964BD169FC}"/>
                </c:ext>
                <c:ext xmlns:c15="http://schemas.microsoft.com/office/drawing/2012/chart" uri="{CE6537A1-D6FC-4f65-9D91-7224C49458BB}">
                  <c15:dlblFieldTable>
                    <c15:dlblFTEntry>
                      <c15:txfldGUID>{9F11D5E2-5A14-42CA-AA66-935A396AC566}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5F8-4A54-B778-E3964BD169FC}"/>
                </c:ext>
                <c:ext xmlns:c15="http://schemas.microsoft.com/office/drawing/2012/chart" uri="{CE6537A1-D6FC-4f65-9D91-7224C49458BB}">
                  <c15:dlblFieldTable>
                    <c15:dlblFTEntry>
                      <c15:txfldGUID>{D39071C0-A3FF-4DAE-87D9-CA25A6977207}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5F8-4A54-B778-E3964BD169FC}"/>
                </c:ext>
                <c:ext xmlns:c15="http://schemas.microsoft.com/office/drawing/2012/chart" uri="{CE6537A1-D6FC-4f65-9D91-7224C49458BB}">
                  <c15:dlblFieldTable>
                    <c15:dlblFTEntry>
                      <c15:txfldGUID>{68EF616E-9A3A-4A44-9F36-78FE5A4F7DF0}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5F8-4A54-B778-E3964BD169FC}"/>
                </c:ext>
                <c:ext xmlns:c15="http://schemas.microsoft.com/office/drawing/2012/chart" uri="{CE6537A1-D6FC-4f65-9D91-7224C49458BB}">
                  <c15:dlblFieldTable>
                    <c15:dlblFTEntry>
                      <c15:txfldGUID>{1ED98D3A-21FB-4A35-97A4-0DD7C0604BA7}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5F8-4A54-B778-E3964BD169FC}"/>
                </c:ext>
                <c:ext xmlns:c15="http://schemas.microsoft.com/office/drawing/2012/chart" uri="{CE6537A1-D6FC-4f65-9D91-7224C49458BB}">
                  <c15:dlblFieldTable>
                    <c15:dlblFTEntry>
                      <c15:txfldGUID>{BD670211-39A6-4557-98A7-1D1D8C00951C}</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5F8-4A54-B778-E3964BD169FC}"/>
                </c:ext>
                <c:ext xmlns:c15="http://schemas.microsoft.com/office/drawing/2012/chart" uri="{CE6537A1-D6FC-4f65-9D91-7224C49458BB}">
                  <c15:dlblFieldTable>
                    <c15:dlblFTEntry>
                      <c15:txfldGUID>{26B14962-1935-4533-A62C-E211CE77E341}</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2.9688849718339627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5F8-4A54-B778-E3964BD169FC}"/>
                </c:ext>
                <c:ext xmlns:c15="http://schemas.microsoft.com/office/drawing/2012/chart" uri="{CE6537A1-D6FC-4f65-9D91-7224C49458BB}">
                  <c15:dlblFieldTable>
                    <c15:dlblFTEntry>
                      <c15:txfldGUID>{1A591DA2-6916-4107-8ADD-7ECCC091FAE3}</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3.3707133519881638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5F8-4A54-B778-E3964BD169FC}"/>
                </c:ext>
                <c:ext xmlns:c15="http://schemas.microsoft.com/office/drawing/2012/chart" uri="{CE6537A1-D6FC-4f65-9D91-7224C49458BB}">
                  <c15:dlblFieldTable>
                    <c15:dlblFTEntry>
                      <c15:txfldGUID>{B247B06C-94B7-4CAB-9D98-D5995EF322D2}</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9.6</c:v>
                </c:pt>
                <c:pt idx="16">
                  <c:v>9.1999999999999993</c:v>
                </c:pt>
                <c:pt idx="24">
                  <c:v>7.8</c:v>
                </c:pt>
                <c:pt idx="32">
                  <c:v>7.7</c:v>
                </c:pt>
              </c:numCache>
            </c:numRef>
          </c:xVal>
          <c:yVal>
            <c:numRef>
              <c:f>公会計指標分析・財政指標組合せ分析表!$BP$73:$DC$73</c:f>
              <c:numCache>
                <c:formatCode>#,##0.0;"▲ "#,##0.0</c:formatCode>
                <c:ptCount val="40"/>
                <c:pt idx="0">
                  <c:v>88.1</c:v>
                </c:pt>
                <c:pt idx="8">
                  <c:v>79.7</c:v>
                </c:pt>
                <c:pt idx="16">
                  <c:v>80.400000000000006</c:v>
                </c:pt>
                <c:pt idx="24">
                  <c:v>94.2</c:v>
                </c:pt>
                <c:pt idx="32">
                  <c:v>95.3</c:v>
                </c:pt>
              </c:numCache>
            </c:numRef>
          </c:yVal>
          <c:smooth val="0"/>
          <c:extLst xmlns:c16r2="http://schemas.microsoft.com/office/drawing/2015/06/chart">
            <c:ext xmlns:c16="http://schemas.microsoft.com/office/drawing/2014/chart" uri="{C3380CC4-5D6E-409C-BE32-E72D297353CC}">
              <c16:uniqueId val="{00000009-35F8-4A54-B778-E3964BD169F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5F8-4A54-B778-E3964BD169FC}"/>
                </c:ext>
                <c:ext xmlns:c15="http://schemas.microsoft.com/office/drawing/2012/chart" uri="{CE6537A1-D6FC-4f65-9D91-7224C49458BB}">
                  <c15:dlblFieldTable>
                    <c15:dlblFTEntry>
                      <c15:txfldGUID>{89FE14AB-C407-4914-8074-87C46975691B}</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5F8-4A54-B778-E3964BD169FC}"/>
                </c:ext>
                <c:ext xmlns:c15="http://schemas.microsoft.com/office/drawing/2012/chart" uri="{CE6537A1-D6FC-4f65-9D91-7224C49458BB}">
                  <c15:dlblFieldTable>
                    <c15:dlblFTEntry>
                      <c15:txfldGUID>{591ADB55-F86A-4DAC-BE51-1EB882C92098}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5F8-4A54-B778-E3964BD169FC}"/>
                </c:ext>
                <c:ext xmlns:c15="http://schemas.microsoft.com/office/drawing/2012/chart" uri="{CE6537A1-D6FC-4f65-9D91-7224C49458BB}">
                  <c15:dlblFieldTable>
                    <c15:dlblFTEntry>
                      <c15:txfldGUID>{AA7EF14E-9C7D-4AA1-AC05-F3B34A83A066}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5F8-4A54-B778-E3964BD169FC}"/>
                </c:ext>
                <c:ext xmlns:c15="http://schemas.microsoft.com/office/drawing/2012/chart" uri="{CE6537A1-D6FC-4f65-9D91-7224C49458BB}">
                  <c15:dlblFieldTable>
                    <c15:dlblFTEntry>
                      <c15:txfldGUID>{84B68E29-D3FE-4C20-9034-2633B1D5CFF4}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5F8-4A54-B778-E3964BD169FC}"/>
                </c:ext>
                <c:ext xmlns:c15="http://schemas.microsoft.com/office/drawing/2012/chart" uri="{CE6537A1-D6FC-4f65-9D91-7224C49458BB}">
                  <c15:dlblFieldTable>
                    <c15:dlblFTEntry>
                      <c15:txfldGUID>{A6A9810C-980F-44C2-AFCA-456A60CB0C94}</c15:txfldGUID>
                      <c15:f>#REF!</c15:f>
                      <c15:dlblFieldTableCache>
                        <c:ptCount val="1"/>
                        <c:pt idx="0">
                          <c:v>#REF!</c:v>
                        </c:pt>
                      </c15:dlblFieldTableCache>
                    </c15:dlblFTEntry>
                  </c15:dlblFieldTable>
                  <c15:showDataLabelsRange val="0"/>
                </c:ext>
              </c:extLst>
            </c:dLbl>
            <c:dLbl>
              <c:idx val="8"/>
              <c:layout>
                <c:manualLayout>
                  <c:x val="-2.9688777924810957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5F8-4A54-B778-E3964BD169FC}"/>
                </c:ext>
                <c:ext xmlns:c15="http://schemas.microsoft.com/office/drawing/2012/chart" uri="{CE6537A1-D6FC-4f65-9D91-7224C49458BB}">
                  <c15:dlblFieldTable>
                    <c15:dlblFTEntry>
                      <c15:txfldGUID>{F0FD392E-B2D1-4E19-9D1A-DC604B763BDF}</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3.3707205313410343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5F8-4A54-B778-E3964BD169FC}"/>
                </c:ext>
                <c:ext xmlns:c15="http://schemas.microsoft.com/office/drawing/2012/chart" uri="{CE6537A1-D6FC-4f65-9D91-7224C49458BB}">
                  <c15:dlblFieldTable>
                    <c15:dlblFTEntry>
                      <c15:txfldGUID>{97F68ABD-A6BC-4755-AAF5-0B3F140FC6FA}</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5F8-4A54-B778-E3964BD169FC}"/>
                </c:ext>
                <c:ext xmlns:c15="http://schemas.microsoft.com/office/drawing/2012/chart" uri="{CE6537A1-D6FC-4f65-9D91-7224C49458BB}">
                  <c15:dlblFieldTable>
                    <c15:dlblFTEntry>
                      <c15:txfldGUID>{3643CCFD-0930-4613-884E-D6FD75E8A33C}</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5F8-4A54-B778-E3964BD169FC}"/>
                </c:ext>
                <c:ext xmlns:c15="http://schemas.microsoft.com/office/drawing/2012/chart" uri="{CE6537A1-D6FC-4f65-9D91-7224C49458BB}">
                  <c15:dlblFieldTable>
                    <c15:dlblFTEntry>
                      <c15:txfldGUID>{0D48C1CF-24EC-40D8-BBFE-B41D0AC0C0E2}</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9.3000000000000007</c:v>
                </c:pt>
                <c:pt idx="8">
                  <c:v>7</c:v>
                </c:pt>
                <c:pt idx="16">
                  <c:v>6.9</c:v>
                </c:pt>
                <c:pt idx="24">
                  <c:v>6.6</c:v>
                </c:pt>
                <c:pt idx="32">
                  <c:v>6.4</c:v>
                </c:pt>
              </c:numCache>
            </c:numRef>
          </c:xVal>
          <c:yVal>
            <c:numRef>
              <c:f>公会計指標分析・財政指標組合せ分析表!$BP$77:$DC$77</c:f>
              <c:numCache>
                <c:formatCode>#,##0.0;"▲ "#,##0.0</c:formatCode>
                <c:ptCount val="40"/>
                <c:pt idx="0">
                  <c:v>61.3</c:v>
                </c:pt>
                <c:pt idx="8">
                  <c:v>33.6</c:v>
                </c:pt>
                <c:pt idx="16">
                  <c:v>35.299999999999997</c:v>
                </c:pt>
                <c:pt idx="24">
                  <c:v>31.9</c:v>
                </c:pt>
                <c:pt idx="32">
                  <c:v>24.2</c:v>
                </c:pt>
              </c:numCache>
            </c:numRef>
          </c:yVal>
          <c:smooth val="0"/>
          <c:extLst xmlns:c16r2="http://schemas.microsoft.com/office/drawing/2015/06/chart">
            <c:ext xmlns:c16="http://schemas.microsoft.com/office/drawing/2014/chart" uri="{C3380CC4-5D6E-409C-BE32-E72D297353CC}">
              <c16:uniqueId val="{00000013-35F8-4A54-B778-E3964BD169FC}"/>
            </c:ext>
          </c:extLst>
        </c:ser>
        <c:dLbls>
          <c:showLegendKey val="0"/>
          <c:showVal val="1"/>
          <c:showCatName val="0"/>
          <c:showSerName val="0"/>
          <c:showPercent val="0"/>
          <c:showBubbleSize val="0"/>
        </c:dLbls>
        <c:axId val="603634016"/>
        <c:axId val="603637152"/>
      </c:scatterChart>
      <c:valAx>
        <c:axId val="603634016"/>
        <c:scaling>
          <c:orientation val="minMax"/>
          <c:max val="9.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03637152"/>
        <c:crosses val="autoZero"/>
        <c:crossBetween val="midCat"/>
      </c:valAx>
      <c:valAx>
        <c:axId val="603637152"/>
        <c:scaling>
          <c:orientation val="minMax"/>
          <c:max val="108"/>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036340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元利償還金は年々減少傾向であったが、平成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年度からは第三セクター等改革推進債の償還が始まったことにより、増加している。また、平成</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年度にかけて実施したごみ処理施設建設に伴う起債の償還により、元利償還金が高額となる状況が平成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年度まで続いている。さらに、臨時財政対策債の発行額が高水準で推移していることに伴い、算入公債費等も同様に高水準を維持し続けている。</a:t>
          </a:r>
          <a:endParaRPr lang="ja-JP" altLang="ja-JP" sz="1400">
            <a:effectLst/>
          </a:endParaRPr>
        </a:p>
        <a:p>
          <a:r>
            <a:rPr kumimoji="1" lang="ja-JP" altLang="ja-JP" sz="1100">
              <a:solidFill>
                <a:schemeClr val="dk1"/>
              </a:solidFill>
              <a:effectLst/>
              <a:latin typeface="+mn-lt"/>
              <a:ea typeface="+mn-ea"/>
              <a:cs typeface="+mn-cs"/>
            </a:rPr>
            <a:t>　今後は、施設の老朽化に伴う更新や統廃合などの建設事業にかかる起債も見込まれるため、中長期的な見通しのもと計画的に事業を行い、起債の発行の抑制に努める。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将来負担額について、一般会計等に係る地方債の現在高は、起債を抑制しつつ着実に償還を進めているため、減少傾向にある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は学校給食センターの</a:t>
          </a:r>
          <a:r>
            <a:rPr kumimoji="1" lang="ja-JP" altLang="en-US" sz="1100">
              <a:solidFill>
                <a:schemeClr val="dk1"/>
              </a:solidFill>
              <a:effectLst/>
              <a:latin typeface="+mn-lt"/>
              <a:ea typeface="+mn-ea"/>
              <a:cs typeface="+mn-cs"/>
            </a:rPr>
            <a:t>更新</a:t>
          </a:r>
          <a:r>
            <a:rPr kumimoji="1" lang="ja-JP" altLang="ja-JP" sz="1100">
              <a:solidFill>
                <a:schemeClr val="dk1"/>
              </a:solidFill>
              <a:effectLst/>
              <a:latin typeface="+mn-lt"/>
              <a:ea typeface="+mn-ea"/>
              <a:cs typeface="+mn-cs"/>
            </a:rPr>
            <a:t>に伴い現在高は増加した。組合等負担等見込額は、平成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常備消防業務の広域化に伴い増加している。退職手当負担見込額は、定年退職者が増加する一方、採用抑制により職員数が減少しているため、見込額は減少傾向にある。設立法人等の負債等負担見込額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土地開発公社の解散を行ったことから、皆減となった。また、充当可能財源等については、地価の下落に伴う都市計画税の減収、基準財政需要額算入対象の地方債の完済等により、概ね減少傾向にある。</a:t>
          </a:r>
          <a:endParaRPr lang="ja-JP" altLang="ja-JP" sz="1400">
            <a:effectLst/>
          </a:endParaRPr>
        </a:p>
        <a:p>
          <a:r>
            <a:rPr kumimoji="1" lang="ja-JP" altLang="ja-JP" sz="1100">
              <a:solidFill>
                <a:schemeClr val="dk1"/>
              </a:solidFill>
              <a:effectLst/>
              <a:latin typeface="+mn-lt"/>
              <a:ea typeface="+mn-ea"/>
              <a:cs typeface="+mn-cs"/>
            </a:rPr>
            <a:t>　本市は、継続的に行財政改革を進め、新規発行の市債を極力抑制し、財政の健全化に向け取り組んでいる。今後は、施設の老朽化に伴う更新や統廃合などの建設事業にかかる起債も見込まれるが、計画的に事業を行い、将来負担が過度にならないよう財政運営に努めているところ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奈良県桜井市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i="0">
              <a:solidFill>
                <a:schemeClr val="dk1"/>
              </a:solidFill>
              <a:effectLst/>
              <a:latin typeface="+mn-lt"/>
              <a:ea typeface="+mn-ea"/>
              <a:cs typeface="+mn-cs"/>
            </a:rPr>
            <a:t>　</a:t>
          </a:r>
          <a:r>
            <a:rPr kumimoji="1" lang="ja-JP" altLang="ja-JP" sz="1100" i="0">
              <a:solidFill>
                <a:schemeClr val="dk1"/>
              </a:solidFill>
              <a:effectLst/>
              <a:latin typeface="+mn-lt"/>
              <a:ea typeface="+mn-ea"/>
              <a:cs typeface="+mn-cs"/>
            </a:rPr>
            <a:t>平成</a:t>
          </a:r>
          <a:r>
            <a:rPr kumimoji="1" lang="en-US" altLang="ja-JP" sz="1100" i="0">
              <a:solidFill>
                <a:schemeClr val="dk1"/>
              </a:solidFill>
              <a:effectLst/>
              <a:latin typeface="+mn-lt"/>
              <a:ea typeface="+mn-ea"/>
              <a:cs typeface="+mn-cs"/>
            </a:rPr>
            <a:t>28</a:t>
          </a:r>
          <a:r>
            <a:rPr kumimoji="1" lang="ja-JP" altLang="ja-JP" sz="1100" i="0">
              <a:solidFill>
                <a:schemeClr val="dk1"/>
              </a:solidFill>
              <a:effectLst/>
              <a:latin typeface="+mn-lt"/>
              <a:ea typeface="+mn-ea"/>
              <a:cs typeface="+mn-cs"/>
            </a:rPr>
            <a:t>年度末と比較すると、</a:t>
          </a:r>
          <a:r>
            <a:rPr kumimoji="1" lang="ja-JP" altLang="ja-JP" sz="1100" b="0" i="0" baseline="0">
              <a:solidFill>
                <a:schemeClr val="dk1"/>
              </a:solidFill>
              <a:effectLst/>
              <a:latin typeface="+mn-lt"/>
              <a:ea typeface="+mn-ea"/>
              <a:cs typeface="+mn-cs"/>
            </a:rPr>
            <a:t>新庁舎建設に向け</a:t>
          </a:r>
          <a:r>
            <a:rPr kumimoji="1" lang="ja-JP" altLang="ja-JP" sz="1100">
              <a:solidFill>
                <a:schemeClr val="dk1"/>
              </a:solidFill>
              <a:effectLst/>
              <a:latin typeface="+mn-lt"/>
              <a:ea typeface="+mn-ea"/>
              <a:cs typeface="+mn-cs"/>
            </a:rPr>
            <a:t>市有施設最適化整備更新基金</a:t>
          </a:r>
          <a:r>
            <a:rPr kumimoji="1" lang="ja-JP" altLang="en-US" sz="1100">
              <a:solidFill>
                <a:schemeClr val="dk1"/>
              </a:solidFill>
              <a:effectLst/>
              <a:latin typeface="+mn-lt"/>
              <a:ea typeface="+mn-ea"/>
              <a:cs typeface="+mn-cs"/>
            </a:rPr>
            <a:t>に</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2,500</a:t>
          </a:r>
          <a:r>
            <a:rPr kumimoji="1" lang="ja-JP" altLang="en-US" sz="1100" b="0" i="0" baseline="0">
              <a:solidFill>
                <a:schemeClr val="dk1"/>
              </a:solidFill>
              <a:effectLst/>
              <a:latin typeface="+mn-lt"/>
              <a:ea typeface="+mn-ea"/>
              <a:cs typeface="+mn-cs"/>
            </a:rPr>
            <a:t>万</a:t>
          </a:r>
          <a:r>
            <a:rPr kumimoji="1" lang="ja-JP" altLang="ja-JP" sz="1100" b="0" i="0" baseline="0">
              <a:solidFill>
                <a:schemeClr val="dk1"/>
              </a:solidFill>
              <a:effectLst/>
              <a:latin typeface="+mn-lt"/>
              <a:ea typeface="+mn-ea"/>
              <a:cs typeface="+mn-cs"/>
            </a:rPr>
            <a:t>円積み立てた一方、</a:t>
          </a:r>
          <a:r>
            <a:rPr kumimoji="1" lang="ja-JP" altLang="ja-JP" sz="1100" i="0">
              <a:solidFill>
                <a:schemeClr val="dk1"/>
              </a:solidFill>
              <a:effectLst/>
              <a:latin typeface="+mn-lt"/>
              <a:ea typeface="+mn-ea"/>
              <a:cs typeface="+mn-cs"/>
            </a:rPr>
            <a:t>財政調整基金で約</a:t>
          </a:r>
          <a:r>
            <a:rPr kumimoji="1" lang="en-US" altLang="ja-JP" sz="1100" i="0">
              <a:solidFill>
                <a:schemeClr val="dk1"/>
              </a:solidFill>
              <a:effectLst/>
              <a:latin typeface="+mn-lt"/>
              <a:ea typeface="+mn-ea"/>
              <a:cs typeface="+mn-cs"/>
            </a:rPr>
            <a:t>5</a:t>
          </a:r>
          <a:r>
            <a:rPr kumimoji="1" lang="ja-JP" altLang="ja-JP" sz="1100" i="0">
              <a:solidFill>
                <a:schemeClr val="dk1"/>
              </a:solidFill>
              <a:effectLst/>
              <a:latin typeface="+mn-lt"/>
              <a:ea typeface="+mn-ea"/>
              <a:cs typeface="+mn-cs"/>
            </a:rPr>
            <a:t>億円、退職手当基金で</a:t>
          </a:r>
          <a:r>
            <a:rPr kumimoji="1" lang="en-US" altLang="ja-JP" sz="1100" i="0">
              <a:solidFill>
                <a:schemeClr val="dk1"/>
              </a:solidFill>
              <a:effectLst/>
              <a:latin typeface="+mn-lt"/>
              <a:ea typeface="+mn-ea"/>
              <a:cs typeface="+mn-cs"/>
            </a:rPr>
            <a:t>2</a:t>
          </a:r>
          <a:r>
            <a:rPr kumimoji="1" lang="ja-JP" altLang="ja-JP" sz="1100" i="0">
              <a:solidFill>
                <a:schemeClr val="dk1"/>
              </a:solidFill>
              <a:effectLst/>
              <a:latin typeface="+mn-lt"/>
              <a:ea typeface="+mn-ea"/>
              <a:cs typeface="+mn-cs"/>
            </a:rPr>
            <a:t>億</a:t>
          </a:r>
          <a:r>
            <a:rPr kumimoji="1" lang="en-US" altLang="ja-JP" sz="1100" i="0">
              <a:solidFill>
                <a:schemeClr val="dk1"/>
              </a:solidFill>
              <a:effectLst/>
              <a:latin typeface="+mn-lt"/>
              <a:ea typeface="+mn-ea"/>
              <a:cs typeface="+mn-cs"/>
            </a:rPr>
            <a:t>6,000</a:t>
          </a:r>
          <a:r>
            <a:rPr kumimoji="1" lang="ja-JP" altLang="ja-JP" sz="1100" i="0">
              <a:solidFill>
                <a:schemeClr val="dk1"/>
              </a:solidFill>
              <a:effectLst/>
              <a:latin typeface="+mn-lt"/>
              <a:ea typeface="+mn-ea"/>
              <a:cs typeface="+mn-cs"/>
            </a:rPr>
            <a:t>万円取り崩したこと等により、基金全体としては平成</a:t>
          </a:r>
          <a:r>
            <a:rPr kumimoji="1" lang="en-US" altLang="ja-JP" sz="1100" i="0">
              <a:solidFill>
                <a:schemeClr val="dk1"/>
              </a:solidFill>
              <a:effectLst/>
              <a:latin typeface="+mn-lt"/>
              <a:ea typeface="+mn-ea"/>
              <a:cs typeface="+mn-cs"/>
            </a:rPr>
            <a:t>28</a:t>
          </a:r>
          <a:r>
            <a:rPr kumimoji="1" lang="ja-JP" altLang="ja-JP" sz="1100" i="0">
              <a:solidFill>
                <a:schemeClr val="dk1"/>
              </a:solidFill>
              <a:effectLst/>
              <a:latin typeface="+mn-lt"/>
              <a:ea typeface="+mn-ea"/>
              <a:cs typeface="+mn-cs"/>
            </a:rPr>
            <a:t>度より</a:t>
          </a:r>
          <a:r>
            <a:rPr kumimoji="1" lang="en-US" altLang="ja-JP" sz="1100" i="0">
              <a:solidFill>
                <a:schemeClr val="dk1"/>
              </a:solidFill>
              <a:effectLst/>
              <a:latin typeface="+mn-lt"/>
              <a:ea typeface="+mn-ea"/>
              <a:cs typeface="+mn-cs"/>
            </a:rPr>
            <a:t>3</a:t>
          </a:r>
          <a:r>
            <a:rPr kumimoji="1" lang="ja-JP" altLang="ja-JP" sz="1100" i="0">
              <a:solidFill>
                <a:schemeClr val="dk1"/>
              </a:solidFill>
              <a:effectLst/>
              <a:latin typeface="+mn-lt"/>
              <a:ea typeface="+mn-ea"/>
              <a:cs typeface="+mn-cs"/>
            </a:rPr>
            <a:t>億</a:t>
          </a:r>
          <a:r>
            <a:rPr kumimoji="1" lang="en-US" altLang="ja-JP" sz="1100" i="0">
              <a:solidFill>
                <a:schemeClr val="dk1"/>
              </a:solidFill>
              <a:effectLst/>
              <a:latin typeface="+mn-lt"/>
              <a:ea typeface="+mn-ea"/>
              <a:cs typeface="+mn-cs"/>
            </a:rPr>
            <a:t>3,800</a:t>
          </a:r>
          <a:r>
            <a:rPr kumimoji="1" lang="ja-JP" altLang="ja-JP" sz="1100" i="0">
              <a:solidFill>
                <a:schemeClr val="dk1"/>
              </a:solidFill>
              <a:effectLst/>
              <a:latin typeface="+mn-lt"/>
              <a:ea typeface="+mn-ea"/>
              <a:cs typeface="+mn-cs"/>
            </a:rPr>
            <a:t>万円の減少となった。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残高</a:t>
          </a:r>
          <a:r>
            <a:rPr kumimoji="1" lang="ja-JP" altLang="ja-JP" sz="1100">
              <a:solidFill>
                <a:schemeClr val="dk1"/>
              </a:solidFill>
              <a:effectLst/>
              <a:latin typeface="+mn-lt"/>
              <a:ea typeface="+mn-ea"/>
              <a:cs typeface="+mn-cs"/>
            </a:rPr>
            <a:t>は低水準であり、また財政状況が厳しく積立額の増加は見込めない。今後も、新庁舎の建設等もあり基金残高は減少傾向にあるが、新たな行財政改革アクションプランに基づき経費削減</a:t>
          </a:r>
          <a:r>
            <a:rPr kumimoji="1" lang="ja-JP" altLang="ja-JP" sz="1100" b="0" i="0" baseline="0">
              <a:solidFill>
                <a:schemeClr val="dk1"/>
              </a:solidFill>
              <a:effectLst/>
              <a:latin typeface="+mn-lt"/>
              <a:ea typeface="+mn-ea"/>
              <a:cs typeface="+mn-cs"/>
            </a:rPr>
            <a:t>を行い、基金の残高の維持に努める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200">
            <a:effectLst/>
            <a:latin typeface="ＭＳ ゴシック" panose="020B0609070205080204" pitchFamily="49" charset="-128"/>
            <a:ea typeface="ＭＳ ゴシック" panose="020B0609070205080204" pitchFamily="49" charset="-128"/>
          </a:endParaRPr>
        </a:p>
        <a:p>
          <a:pPr>
            <a:lnSpc>
              <a:spcPts val="1500"/>
            </a:lnSpc>
          </a:pPr>
          <a:r>
            <a:rPr kumimoji="1" lang="ja-JP" altLang="ja-JP" sz="1100">
              <a:solidFill>
                <a:schemeClr val="dk1"/>
              </a:solidFill>
              <a:effectLst/>
              <a:latin typeface="+mn-ea"/>
              <a:ea typeface="+mn-ea"/>
              <a:cs typeface="+mn-cs"/>
            </a:rPr>
            <a:t>市有施設最適化整備更新基金　：</a:t>
          </a:r>
          <a:r>
            <a:rPr lang="ja-JP" altLang="ja-JP" sz="1100">
              <a:solidFill>
                <a:schemeClr val="dk1"/>
              </a:solidFill>
              <a:effectLst/>
              <a:latin typeface="+mn-ea"/>
              <a:ea typeface="+mn-ea"/>
              <a:cs typeface="+mn-cs"/>
            </a:rPr>
            <a:t>市有施設の最適化整備及び更新に必要な財源を確保し、将来にわたる市財政の健全な運営に資することを目的とする</a:t>
          </a:r>
          <a:endParaRPr lang="ja-JP" altLang="ja-JP" sz="1200">
            <a:effectLst/>
            <a:latin typeface="+mn-ea"/>
            <a:ea typeface="+mn-ea"/>
          </a:endParaRPr>
        </a:p>
        <a:p>
          <a:pPr>
            <a:lnSpc>
              <a:spcPts val="1500"/>
            </a:lnSpc>
          </a:pPr>
          <a:r>
            <a:rPr kumimoji="1" lang="ja-JP" altLang="ja-JP" sz="1100">
              <a:solidFill>
                <a:schemeClr val="dk1"/>
              </a:solidFill>
              <a:effectLst/>
              <a:latin typeface="+mn-ea"/>
              <a:ea typeface="+mn-ea"/>
              <a:cs typeface="+mn-cs"/>
            </a:rPr>
            <a:t>地域公共事業積立基金　　　　：</a:t>
          </a:r>
          <a:r>
            <a:rPr lang="ja-JP" altLang="ja-JP" sz="1100">
              <a:solidFill>
                <a:schemeClr val="dk1"/>
              </a:solidFill>
              <a:effectLst/>
              <a:latin typeface="+mn-ea"/>
              <a:ea typeface="+mn-ea"/>
              <a:cs typeface="+mn-cs"/>
            </a:rPr>
            <a:t>財産区財産を処分することにより発生する金銭を当該財産区住民の福祉を増進する目的をもって行う公共事業の資金</a:t>
          </a:r>
          <a:endParaRPr lang="ja-JP" altLang="ja-JP" sz="1200">
            <a:effectLst/>
            <a:latin typeface="+mn-ea"/>
            <a:ea typeface="+mn-ea"/>
          </a:endParaRPr>
        </a:p>
        <a:p>
          <a:pPr>
            <a:lnSpc>
              <a:spcPts val="1500"/>
            </a:lnSpc>
          </a:pPr>
          <a:r>
            <a:rPr kumimoji="1" lang="ja-JP" altLang="ja-JP" sz="1100">
              <a:solidFill>
                <a:schemeClr val="dk1"/>
              </a:solidFill>
              <a:effectLst/>
              <a:latin typeface="+mn-ea"/>
              <a:ea typeface="+mn-ea"/>
              <a:cs typeface="+mn-cs"/>
            </a:rPr>
            <a:t>卑弥呼の里・桜井ふるさと基金：</a:t>
          </a:r>
          <a:r>
            <a:rPr lang="ja-JP" altLang="ja-JP" sz="1100">
              <a:solidFill>
                <a:schemeClr val="dk1"/>
              </a:solidFill>
              <a:effectLst/>
              <a:latin typeface="+mn-ea"/>
              <a:ea typeface="+mn-ea"/>
              <a:cs typeface="+mn-cs"/>
            </a:rPr>
            <a:t>個人又は団体から広く寄附金を募り、これを財源として各種事業を実施し、桜井市の特色を生かした、個性豊かで</a:t>
          </a:r>
          <a:endParaRPr lang="ja-JP" altLang="ja-JP" sz="1200">
            <a:effectLst/>
            <a:latin typeface="+mn-ea"/>
            <a:ea typeface="+mn-ea"/>
          </a:endParaRPr>
        </a:p>
        <a:p>
          <a:pPr>
            <a:lnSpc>
              <a:spcPts val="1500"/>
            </a:lnSpc>
          </a:pPr>
          <a:r>
            <a:rPr lang="ja-JP" altLang="ja-JP" sz="1100">
              <a:solidFill>
                <a:schemeClr val="dk1"/>
              </a:solidFill>
              <a:effectLst/>
              <a:latin typeface="+mn-ea"/>
              <a:ea typeface="+mn-ea"/>
              <a:cs typeface="+mn-cs"/>
            </a:rPr>
            <a:t>　　　　　　　　　　　　　　　魅力に満ちた「夢と希望とロマン」にあふれるまちづくりと次世代へ美しいふるさとを託すために資することを目的</a:t>
          </a:r>
          <a:endParaRPr lang="ja-JP" altLang="ja-JP" sz="1200">
            <a:effectLst/>
            <a:latin typeface="+mn-ea"/>
            <a:ea typeface="+mn-ea"/>
          </a:endParaRPr>
        </a:p>
        <a:p>
          <a:pPr>
            <a:lnSpc>
              <a:spcPts val="1500"/>
            </a:lnSpc>
          </a:pPr>
          <a:r>
            <a:rPr lang="ja-JP" altLang="ja-JP" sz="1100">
              <a:solidFill>
                <a:schemeClr val="dk1"/>
              </a:solidFill>
              <a:effectLst/>
              <a:latin typeface="+mn-ea"/>
              <a:ea typeface="+mn-ea"/>
              <a:cs typeface="+mn-cs"/>
            </a:rPr>
            <a:t>　　　　　　　　　　　　　　　とする</a:t>
          </a:r>
          <a:endParaRPr lang="ja-JP" altLang="ja-JP" sz="1200">
            <a:effectLst/>
            <a:latin typeface="+mn-ea"/>
            <a:ea typeface="+mn-ea"/>
          </a:endParaRPr>
        </a:p>
        <a:p>
          <a:pPr>
            <a:lnSpc>
              <a:spcPts val="1500"/>
            </a:lnSpc>
          </a:pPr>
          <a:r>
            <a:rPr kumimoji="1" lang="ja-JP" altLang="ja-JP" sz="1100">
              <a:solidFill>
                <a:schemeClr val="dk1"/>
              </a:solidFill>
              <a:effectLst/>
              <a:latin typeface="+mn-ea"/>
              <a:ea typeface="+mn-ea"/>
              <a:cs typeface="+mn-cs"/>
            </a:rPr>
            <a:t>戒重集会所管理基金　　　　　：</a:t>
          </a:r>
          <a:r>
            <a:rPr lang="ja-JP" altLang="ja-JP" sz="1100">
              <a:solidFill>
                <a:schemeClr val="dk1"/>
              </a:solidFill>
              <a:effectLst/>
              <a:latin typeface="+mn-ea"/>
              <a:ea typeface="+mn-ea"/>
              <a:cs typeface="+mn-cs"/>
            </a:rPr>
            <a:t>戒重集会所の管理に要する資金</a:t>
          </a:r>
          <a:endParaRPr lang="en-US" altLang="ja-JP" sz="1100">
            <a:solidFill>
              <a:schemeClr val="dk1"/>
            </a:solidFill>
            <a:effectLst/>
            <a:latin typeface="+mn-ea"/>
            <a:ea typeface="+mn-ea"/>
            <a:cs typeface="+mn-cs"/>
          </a:endParaRPr>
        </a:p>
        <a:p>
          <a:pPr>
            <a:lnSpc>
              <a:spcPts val="1500"/>
            </a:lnSpc>
          </a:pPr>
          <a:r>
            <a:rPr lang="ja-JP" altLang="en-US" sz="1100">
              <a:effectLst/>
              <a:latin typeface="+mn-ea"/>
              <a:ea typeface="+mn-ea"/>
            </a:rPr>
            <a:t>ふるさと水と土保全基金　　　：</a:t>
          </a:r>
          <a:r>
            <a:rPr lang="ja-JP" altLang="en-US">
              <a:effectLst/>
              <a:latin typeface="+mn-ea"/>
              <a:ea typeface="+mn-ea"/>
            </a:rPr>
            <a:t>土地改良施設の有する多面的機能の良好な発揮と集落共同活動の活性化を図る目的とする</a:t>
          </a:r>
          <a:endParaRPr lang="en-US" altLang="ja-JP">
            <a:effectLst/>
            <a:latin typeface="+mn-ea"/>
            <a:ea typeface="+mn-ea"/>
          </a:endParaRPr>
        </a:p>
        <a:p>
          <a:pPr>
            <a:lnSpc>
              <a:spcPts val="1500"/>
            </a:lnSpc>
          </a:pPr>
          <a:endParaRPr lang="ja-JP" altLang="ja-JP" sz="1200">
            <a:effectLst/>
            <a:latin typeface="ＭＳ ゴシック" panose="020B0609070205080204" pitchFamily="49" charset="-128"/>
            <a:ea typeface="ＭＳ ゴシック" panose="020B0609070205080204" pitchFamily="49" charset="-128"/>
          </a:endParaRPr>
        </a:p>
        <a:p>
          <a:pPr>
            <a:lnSpc>
              <a:spcPts val="1500"/>
            </a:lnSpc>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200">
            <a:effectLst/>
            <a:latin typeface="ＭＳ ゴシック" panose="020B0609070205080204" pitchFamily="49" charset="-128"/>
            <a:ea typeface="ＭＳ ゴシック" panose="020B0609070205080204" pitchFamily="49" charset="-128"/>
          </a:endParaRPr>
        </a:p>
        <a:p>
          <a:pPr>
            <a:lnSpc>
              <a:spcPts val="1500"/>
            </a:lnSpc>
          </a:pPr>
          <a:r>
            <a:rPr kumimoji="1" lang="ja-JP" altLang="ja-JP" sz="1100" b="0" i="0" baseline="0">
              <a:solidFill>
                <a:schemeClr val="dk1"/>
              </a:solidFill>
              <a:effectLst/>
              <a:latin typeface="+mn-ea"/>
              <a:ea typeface="+mn-ea"/>
              <a:cs typeface="+mn-cs"/>
            </a:rPr>
            <a:t>市有施設最適化整備更新基金　：新庁舎建設等（</a:t>
          </a:r>
          <a:r>
            <a:rPr kumimoji="1" lang="en-US" altLang="ja-JP" sz="1100" b="0" i="0" baseline="0">
              <a:solidFill>
                <a:schemeClr val="dk1"/>
              </a:solidFill>
              <a:effectLst/>
              <a:latin typeface="+mn-ea"/>
              <a:ea typeface="+mn-ea"/>
              <a:cs typeface="+mn-cs"/>
            </a:rPr>
            <a:t>H30</a:t>
          </a:r>
          <a:r>
            <a:rPr kumimoji="1" lang="ja-JP" altLang="ja-JP" sz="1100" b="0" i="0" baseline="0">
              <a:solidFill>
                <a:schemeClr val="dk1"/>
              </a:solidFill>
              <a:effectLst/>
              <a:latin typeface="+mn-ea"/>
              <a:ea typeface="+mn-ea"/>
              <a:cs typeface="+mn-cs"/>
            </a:rPr>
            <a:t>～</a:t>
          </a:r>
          <a:r>
            <a:rPr kumimoji="1" lang="en-US" altLang="ja-JP" sz="1100" b="0" i="0" baseline="0">
              <a:solidFill>
                <a:schemeClr val="dk1"/>
              </a:solidFill>
              <a:effectLst/>
              <a:latin typeface="+mn-ea"/>
              <a:ea typeface="+mn-ea"/>
              <a:cs typeface="+mn-cs"/>
            </a:rPr>
            <a:t>R4</a:t>
          </a:r>
          <a:r>
            <a:rPr kumimoji="1" lang="ja-JP" altLang="ja-JP" sz="1100" b="0" i="0" baseline="0">
              <a:solidFill>
                <a:schemeClr val="dk1"/>
              </a:solidFill>
              <a:effectLst/>
              <a:latin typeface="+mn-ea"/>
              <a:ea typeface="+mn-ea"/>
              <a:cs typeface="+mn-cs"/>
            </a:rPr>
            <a:t>）の財源として積み立てたことによる増加</a:t>
          </a:r>
          <a:endParaRPr kumimoji="1" lang="en-US" altLang="ja-JP" sz="1100" b="0" i="0" baseline="0">
            <a:solidFill>
              <a:schemeClr val="dk1"/>
            </a:solidFill>
            <a:effectLst/>
            <a:latin typeface="+mn-ea"/>
            <a:ea typeface="+mn-ea"/>
            <a:cs typeface="+mn-cs"/>
          </a:endParaRPr>
        </a:p>
        <a:p>
          <a:pPr>
            <a:lnSpc>
              <a:spcPts val="1500"/>
            </a:lnSpc>
          </a:pPr>
          <a:r>
            <a:rPr kumimoji="1" lang="ja-JP" altLang="ja-JP" sz="1100">
              <a:solidFill>
                <a:schemeClr val="dk1"/>
              </a:solidFill>
              <a:effectLst/>
              <a:latin typeface="+mn-ea"/>
              <a:ea typeface="+mn-ea"/>
              <a:cs typeface="+mn-cs"/>
            </a:rPr>
            <a:t>地域公共事業積立基金　　　　：</a:t>
          </a:r>
          <a:r>
            <a:rPr lang="ja-JP" altLang="ja-JP" sz="1100">
              <a:solidFill>
                <a:schemeClr val="dk1"/>
              </a:solidFill>
              <a:effectLst/>
              <a:latin typeface="+mn-ea"/>
              <a:ea typeface="+mn-ea"/>
              <a:cs typeface="+mn-cs"/>
            </a:rPr>
            <a:t>財産区財産を処分することにより発生する金銭を当該財産区住民の福祉を増進する目的をもって行う公共事業の資金</a:t>
          </a:r>
          <a:endParaRPr lang="ja-JP" altLang="ja-JP" sz="1200">
            <a:effectLst/>
            <a:latin typeface="+mn-ea"/>
            <a:ea typeface="+mn-ea"/>
          </a:endParaRPr>
        </a:p>
        <a:p>
          <a:pPr eaLnBrk="1" fontAlgn="auto" latinLnBrk="0" hangingPunct="1">
            <a:lnSpc>
              <a:spcPts val="1500"/>
            </a:lnSpc>
          </a:pPr>
          <a:r>
            <a:rPr kumimoji="1" lang="ja-JP" altLang="ja-JP" sz="1100" b="0" i="0" baseline="0">
              <a:solidFill>
                <a:schemeClr val="dk1"/>
              </a:solidFill>
              <a:effectLst/>
              <a:latin typeface="+mn-ea"/>
              <a:ea typeface="+mn-ea"/>
              <a:cs typeface="+mn-cs"/>
            </a:rPr>
            <a:t>卑弥呼の里・桜井ふるさと基金：寄附金を積み立てたことによる増加</a:t>
          </a:r>
          <a:endParaRPr lang="ja-JP" altLang="ja-JP" sz="1200">
            <a:effectLst/>
            <a:latin typeface="+mn-ea"/>
            <a:ea typeface="+mn-ea"/>
          </a:endParaRPr>
        </a:p>
        <a:p>
          <a:pPr>
            <a:lnSpc>
              <a:spcPts val="1500"/>
            </a:lnSpc>
          </a:pPr>
          <a:r>
            <a:rPr kumimoji="1" lang="ja-JP" altLang="ja-JP" sz="1100" b="0" i="0" baseline="0">
              <a:solidFill>
                <a:schemeClr val="dk1"/>
              </a:solidFill>
              <a:effectLst/>
              <a:latin typeface="+mn-ea"/>
              <a:ea typeface="+mn-ea"/>
              <a:cs typeface="+mn-cs"/>
            </a:rPr>
            <a:t>戒重集会所管理基金　　　　　：</a:t>
          </a:r>
          <a:r>
            <a:rPr lang="ja-JP" altLang="ja-JP" sz="1100" b="0" i="0" baseline="0">
              <a:solidFill>
                <a:schemeClr val="dk1"/>
              </a:solidFill>
              <a:effectLst/>
              <a:latin typeface="+mn-ea"/>
              <a:ea typeface="+mn-ea"/>
              <a:cs typeface="+mn-cs"/>
            </a:rPr>
            <a:t>戒重集会所の維持管理のために取り崩したことによる減少</a:t>
          </a:r>
          <a:endParaRPr lang="en-US" altLang="ja-JP" sz="1100" b="0" i="0" baseline="0">
            <a:solidFill>
              <a:schemeClr val="dk1"/>
            </a:solidFill>
            <a:effectLst/>
            <a:latin typeface="+mn-ea"/>
            <a:ea typeface="+mn-ea"/>
            <a:cs typeface="+mn-cs"/>
          </a:endParaRPr>
        </a:p>
        <a:p>
          <a:pPr>
            <a:lnSpc>
              <a:spcPts val="1500"/>
            </a:lnSpc>
          </a:pPr>
          <a:endParaRPr lang="en-US" altLang="ja-JP" sz="1200">
            <a:effectLst/>
            <a:latin typeface="ＭＳ ゴシック" panose="020B0609070205080204" pitchFamily="49" charset="-128"/>
            <a:ea typeface="ＭＳ ゴシック" panose="020B0609070205080204" pitchFamily="49" charset="-128"/>
          </a:endParaRPr>
        </a:p>
        <a:p>
          <a:pPr>
            <a:lnSpc>
              <a:spcPts val="1500"/>
            </a:lnSpc>
          </a:pPr>
          <a:endParaRPr lang="ja-JP" altLang="ja-JP" sz="1200">
            <a:effectLst/>
            <a:latin typeface="ＭＳ ゴシック" panose="020B0609070205080204" pitchFamily="49" charset="-128"/>
            <a:ea typeface="ＭＳ ゴシック" panose="020B0609070205080204" pitchFamily="49" charset="-128"/>
          </a:endParaRPr>
        </a:p>
        <a:p>
          <a:pPr>
            <a:lnSpc>
              <a:spcPts val="1500"/>
            </a:lnSpc>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lnSpc>
              <a:spcPts val="1500"/>
            </a:lnSpc>
          </a:pPr>
          <a:r>
            <a:rPr kumimoji="1" lang="ja-JP" altLang="ja-JP" sz="1100" b="0" i="0" baseline="0">
              <a:solidFill>
                <a:schemeClr val="dk1"/>
              </a:solidFill>
              <a:effectLst/>
              <a:latin typeface="+mn-ea"/>
              <a:ea typeface="+mn-ea"/>
              <a:cs typeface="+mn-cs"/>
            </a:rPr>
            <a:t>市有施設最適化整備更新基金　：新庁舎建設事業のため（</a:t>
          </a:r>
          <a:r>
            <a:rPr kumimoji="1" lang="en-US" altLang="ja-JP" sz="1100" b="0" i="0" baseline="0">
              <a:solidFill>
                <a:schemeClr val="dk1"/>
              </a:solidFill>
              <a:effectLst/>
              <a:latin typeface="+mn-ea"/>
              <a:ea typeface="+mn-ea"/>
              <a:cs typeface="+mn-cs"/>
            </a:rPr>
            <a:t>H30</a:t>
          </a:r>
          <a:r>
            <a:rPr kumimoji="1" lang="ja-JP" altLang="ja-JP" sz="1100" b="0" i="0" baseline="0">
              <a:solidFill>
                <a:schemeClr val="dk1"/>
              </a:solidFill>
              <a:effectLst/>
              <a:latin typeface="+mn-ea"/>
              <a:ea typeface="+mn-ea"/>
              <a:cs typeface="+mn-cs"/>
            </a:rPr>
            <a:t>～</a:t>
          </a:r>
          <a:r>
            <a:rPr kumimoji="1" lang="en-US" altLang="ja-JP" sz="1100" b="0" i="0" baseline="0">
              <a:solidFill>
                <a:schemeClr val="dk1"/>
              </a:solidFill>
              <a:effectLst/>
              <a:latin typeface="+mn-ea"/>
              <a:ea typeface="+mn-ea"/>
              <a:cs typeface="+mn-cs"/>
            </a:rPr>
            <a:t>R4</a:t>
          </a:r>
          <a:r>
            <a:rPr kumimoji="1" lang="ja-JP" altLang="ja-JP" sz="1100" b="0" i="0" baseline="0">
              <a:solidFill>
                <a:schemeClr val="dk1"/>
              </a:solidFill>
              <a:effectLst/>
              <a:latin typeface="+mn-ea"/>
              <a:ea typeface="+mn-ea"/>
              <a:cs typeface="+mn-cs"/>
            </a:rPr>
            <a:t>）、</a:t>
          </a:r>
          <a:r>
            <a:rPr kumimoji="1" lang="ja-JP" altLang="en-US" sz="1100" b="0" i="0" baseline="0">
              <a:solidFill>
                <a:schemeClr val="dk1"/>
              </a:solidFill>
              <a:effectLst/>
              <a:latin typeface="+mn-ea"/>
              <a:ea typeface="+mn-ea"/>
              <a:cs typeface="+mn-cs"/>
            </a:rPr>
            <a:t>令和</a:t>
          </a:r>
          <a:r>
            <a:rPr kumimoji="1" lang="en-US" altLang="ja-JP" sz="1100" b="0" i="0" baseline="0">
              <a:solidFill>
                <a:schemeClr val="dk1"/>
              </a:solidFill>
              <a:effectLst/>
              <a:latin typeface="+mn-ea"/>
              <a:ea typeface="+mn-ea"/>
              <a:cs typeface="+mn-cs"/>
            </a:rPr>
            <a:t>4</a:t>
          </a:r>
          <a:r>
            <a:rPr kumimoji="1" lang="ja-JP" altLang="ja-JP" sz="1100" b="0" i="0" baseline="0">
              <a:solidFill>
                <a:schemeClr val="dk1"/>
              </a:solidFill>
              <a:effectLst/>
              <a:latin typeface="+mn-ea"/>
              <a:ea typeface="+mn-ea"/>
              <a:cs typeface="+mn-cs"/>
            </a:rPr>
            <a:t>年度まで毎年</a:t>
          </a:r>
          <a:r>
            <a:rPr kumimoji="1" lang="en-US" altLang="ja-JP" sz="1100" b="0" i="0" baseline="0">
              <a:solidFill>
                <a:schemeClr val="dk1"/>
              </a:solidFill>
              <a:effectLst/>
              <a:latin typeface="+mn-ea"/>
              <a:ea typeface="+mn-ea"/>
              <a:cs typeface="+mn-cs"/>
            </a:rPr>
            <a:t>1</a:t>
          </a:r>
          <a:r>
            <a:rPr kumimoji="1" lang="ja-JP" altLang="ja-JP" sz="1100" b="0" i="0" baseline="0">
              <a:solidFill>
                <a:schemeClr val="dk1"/>
              </a:solidFill>
              <a:effectLst/>
              <a:latin typeface="+mn-ea"/>
              <a:ea typeface="+mn-ea"/>
              <a:cs typeface="+mn-cs"/>
            </a:rPr>
            <a:t>億</a:t>
          </a:r>
          <a:r>
            <a:rPr kumimoji="1" lang="en-US" altLang="ja-JP" sz="1100" b="0" i="0" baseline="0">
              <a:solidFill>
                <a:schemeClr val="dk1"/>
              </a:solidFill>
              <a:effectLst/>
              <a:latin typeface="+mn-ea"/>
              <a:ea typeface="+mn-ea"/>
              <a:cs typeface="+mn-cs"/>
            </a:rPr>
            <a:t>5,000</a:t>
          </a:r>
          <a:r>
            <a:rPr kumimoji="1" lang="ja-JP" altLang="ja-JP" sz="1100" b="0" i="0" baseline="0">
              <a:solidFill>
                <a:schemeClr val="dk1"/>
              </a:solidFill>
              <a:effectLst/>
              <a:latin typeface="+mn-ea"/>
              <a:ea typeface="+mn-ea"/>
              <a:cs typeface="+mn-cs"/>
            </a:rPr>
            <a:t>万円程度を積立予定</a:t>
          </a:r>
          <a:endParaRPr lang="ja-JP" altLang="ja-JP" sz="1200">
            <a:effectLst/>
            <a:latin typeface="+mn-ea"/>
            <a:ea typeface="+mn-ea"/>
          </a:endParaRPr>
        </a:p>
        <a:p>
          <a:pPr eaLnBrk="1" fontAlgn="auto" latinLnBrk="0" hangingPunct="1">
            <a:lnSpc>
              <a:spcPts val="1500"/>
            </a:lnSpc>
          </a:pPr>
          <a:r>
            <a:rPr kumimoji="1" lang="ja-JP" altLang="ja-JP" sz="1100" b="0" i="0" baseline="0">
              <a:solidFill>
                <a:schemeClr val="dk1"/>
              </a:solidFill>
              <a:effectLst/>
              <a:latin typeface="+mn-ea"/>
              <a:ea typeface="+mn-ea"/>
              <a:cs typeface="+mn-cs"/>
            </a:rPr>
            <a:t>地域公共事業積立基金　　　　：</a:t>
          </a:r>
          <a:r>
            <a:rPr lang="ja-JP" altLang="ja-JP" sz="1100">
              <a:solidFill>
                <a:schemeClr val="dk1"/>
              </a:solidFill>
              <a:effectLst/>
              <a:latin typeface="+mn-ea"/>
              <a:ea typeface="+mn-ea"/>
              <a:cs typeface="+mn-cs"/>
            </a:rPr>
            <a:t>財産処分代金から処分に係る必要経費を差し引いた額を積み立てる</a:t>
          </a:r>
          <a:endParaRPr lang="ja-JP" altLang="ja-JP" sz="1200">
            <a:effectLst/>
            <a:latin typeface="+mn-ea"/>
            <a:ea typeface="+mn-ea"/>
          </a:endParaRPr>
        </a:p>
        <a:p>
          <a:pPr eaLnBrk="1" fontAlgn="auto" latinLnBrk="0" hangingPunct="1">
            <a:lnSpc>
              <a:spcPts val="1500"/>
            </a:lnSpc>
          </a:pPr>
          <a:r>
            <a:rPr kumimoji="1" lang="ja-JP" altLang="ja-JP" sz="1100" b="0" i="0" baseline="0">
              <a:solidFill>
                <a:schemeClr val="dk1"/>
              </a:solidFill>
              <a:effectLst/>
              <a:latin typeface="+mn-ea"/>
              <a:ea typeface="+mn-ea"/>
              <a:cs typeface="+mn-cs"/>
            </a:rPr>
            <a:t>卑弥呼の里・桜井ふるさと基金：毎年</a:t>
          </a:r>
          <a:r>
            <a:rPr kumimoji="1" lang="en-US" altLang="ja-JP" sz="1100" b="0" i="0" baseline="0">
              <a:solidFill>
                <a:schemeClr val="dk1"/>
              </a:solidFill>
              <a:effectLst/>
              <a:latin typeface="+mn-ea"/>
              <a:ea typeface="+mn-ea"/>
              <a:cs typeface="+mn-cs"/>
            </a:rPr>
            <a:t>1</a:t>
          </a:r>
          <a:r>
            <a:rPr kumimoji="1" lang="ja-JP" altLang="en-US" sz="1100" b="0" i="0" baseline="0">
              <a:solidFill>
                <a:schemeClr val="dk1"/>
              </a:solidFill>
              <a:effectLst/>
              <a:latin typeface="+mn-ea"/>
              <a:ea typeface="+mn-ea"/>
              <a:cs typeface="+mn-cs"/>
            </a:rPr>
            <a:t>億</a:t>
          </a:r>
          <a:r>
            <a:rPr kumimoji="1" lang="ja-JP" altLang="ja-JP" sz="1100" b="0" i="0" baseline="0">
              <a:solidFill>
                <a:schemeClr val="dk1"/>
              </a:solidFill>
              <a:effectLst/>
              <a:latin typeface="+mn-ea"/>
              <a:ea typeface="+mn-ea"/>
              <a:cs typeface="+mn-cs"/>
            </a:rPr>
            <a:t>円程度を積立予定</a:t>
          </a:r>
          <a:endParaRPr lang="ja-JP" altLang="ja-JP" sz="1200">
            <a:effectLst/>
            <a:latin typeface="+mn-ea"/>
            <a:ea typeface="+mn-ea"/>
          </a:endParaRPr>
        </a:p>
        <a:p>
          <a:pPr>
            <a:lnSpc>
              <a:spcPts val="1500"/>
            </a:lnSpc>
          </a:pPr>
          <a:r>
            <a:rPr kumimoji="1" lang="ja-JP" altLang="ja-JP" sz="1100" b="0" i="0" baseline="0">
              <a:solidFill>
                <a:schemeClr val="dk1"/>
              </a:solidFill>
              <a:effectLst/>
              <a:latin typeface="+mn-ea"/>
              <a:ea typeface="+mn-ea"/>
              <a:cs typeface="+mn-cs"/>
            </a:rPr>
            <a:t>戒重集会所管理基金　　　　　：</a:t>
          </a:r>
          <a:r>
            <a:rPr lang="ja-JP" altLang="ja-JP" sz="1100">
              <a:solidFill>
                <a:schemeClr val="dk1"/>
              </a:solidFill>
              <a:effectLst/>
              <a:latin typeface="+mn-ea"/>
              <a:ea typeface="+mn-ea"/>
              <a:cs typeface="+mn-cs"/>
            </a:rPr>
            <a:t>基金の運用から生ずる収益を積立予定</a:t>
          </a:r>
          <a:endParaRPr lang="ja-JP" altLang="ja-JP" sz="12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財政調整基金については、</a:t>
          </a:r>
          <a:r>
            <a:rPr kumimoji="1" lang="ja-JP" altLang="ja-JP" sz="1100">
              <a:solidFill>
                <a:schemeClr val="dk1"/>
              </a:solidFill>
              <a:effectLst/>
              <a:latin typeface="+mn-lt"/>
              <a:ea typeface="+mn-ea"/>
              <a:cs typeface="+mn-cs"/>
            </a:rPr>
            <a:t>国勢調査の人口減少による普通交付税の減額分</a:t>
          </a:r>
          <a:r>
            <a:rPr kumimoji="1" lang="ja-JP" altLang="en-US" sz="1100">
              <a:solidFill>
                <a:schemeClr val="dk1"/>
              </a:solidFill>
              <a:effectLst/>
              <a:latin typeface="+mn-lt"/>
              <a:ea typeface="+mn-ea"/>
              <a:cs typeface="+mn-cs"/>
            </a:rPr>
            <a:t>や社会保障関連経費の一般財源を</a:t>
          </a:r>
          <a:r>
            <a:rPr kumimoji="1" lang="ja-JP" altLang="ja-JP" sz="1100">
              <a:solidFill>
                <a:schemeClr val="dk1"/>
              </a:solidFill>
              <a:effectLst/>
              <a:latin typeface="+mn-lt"/>
              <a:ea typeface="+mn-ea"/>
              <a:cs typeface="+mn-cs"/>
            </a:rPr>
            <a:t>補填するため、財政調整基金</a:t>
          </a:r>
          <a:r>
            <a:rPr kumimoji="1" lang="ja-JP" altLang="en-US" sz="1100">
              <a:solidFill>
                <a:schemeClr val="dk1"/>
              </a:solidFill>
              <a:effectLst/>
              <a:latin typeface="+mn-lt"/>
              <a:ea typeface="+mn-ea"/>
              <a:cs typeface="+mn-cs"/>
            </a:rPr>
            <a:t>を取り崩していることにより、減少している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財政調整基金残高は大幅に低い水準であるが、今後も減少していく見込である。</a:t>
          </a:r>
          <a:r>
            <a:rPr kumimoji="1" lang="ja-JP" altLang="ja-JP" sz="1100" b="0" i="0" baseline="0">
              <a:solidFill>
                <a:schemeClr val="dk1"/>
              </a:solidFill>
              <a:effectLst/>
              <a:latin typeface="+mn-lt"/>
              <a:ea typeface="+mn-ea"/>
              <a:cs typeface="+mn-cs"/>
            </a:rPr>
            <a:t>新たな行財政改革アクションプランに基づき経費削減</a:t>
          </a:r>
          <a:r>
            <a:rPr kumimoji="1" lang="ja-JP" altLang="en-US" sz="1100" b="0" i="0" baseline="0">
              <a:solidFill>
                <a:schemeClr val="dk1"/>
              </a:solidFill>
              <a:effectLst/>
              <a:latin typeface="+mn-lt"/>
              <a:ea typeface="+mn-ea"/>
              <a:cs typeface="+mn-cs"/>
            </a:rPr>
            <a:t>を行い</a:t>
          </a:r>
          <a:r>
            <a:rPr kumimoji="1" lang="ja-JP" altLang="ja-JP" sz="1100" b="0" i="0" baseline="0">
              <a:solidFill>
                <a:schemeClr val="dk1"/>
              </a:solidFill>
              <a:effectLst/>
              <a:latin typeface="+mn-lt"/>
              <a:ea typeface="+mn-ea"/>
              <a:cs typeface="+mn-cs"/>
            </a:rPr>
            <a:t>、財政調整基金</a:t>
          </a:r>
          <a:r>
            <a:rPr kumimoji="1" lang="ja-JP" altLang="en-US" sz="1100" b="0" i="0" baseline="0">
              <a:solidFill>
                <a:schemeClr val="dk1"/>
              </a:solidFill>
              <a:effectLst/>
              <a:latin typeface="+mn-lt"/>
              <a:ea typeface="+mn-ea"/>
              <a:cs typeface="+mn-cs"/>
            </a:rPr>
            <a:t>の残高の維持に努める</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残高が増加した要因としては、</a:t>
          </a:r>
          <a:r>
            <a:rPr lang="ja-JP" altLang="ja-JP" sz="1100">
              <a:solidFill>
                <a:schemeClr val="dk1"/>
              </a:solidFill>
              <a:effectLst/>
              <a:latin typeface="+mn-lt"/>
              <a:ea typeface="+mn-ea"/>
              <a:cs typeface="+mn-cs"/>
            </a:rPr>
            <a:t>県とのまちづくり連携協定に基づき、県からの補助金を積み立てたことによる</a:t>
          </a:r>
          <a:r>
            <a:rPr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まちづくり連携協定に基づき実施した事業の元利償還金に対して計画的に取り崩していく。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57,357
56,718
98.91
23,447,420
23,028,529
384,746
12,389,786
21,133,776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有形固定資産減価償却率は全国平均、類似団体平均ともに上回っているが、これは昭和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年代にかけて整備した公共施設が耐用年数を迎えつつあるからである。当市では、平成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年度に策定した公共施設等総合管理計画において、長寿命化対策を図り、公共施設の延べ床面積を</a:t>
          </a:r>
          <a:r>
            <a:rPr kumimoji="1" lang="en-US" altLang="ja-JP" sz="1100">
              <a:latin typeface="ＭＳ Ｐゴシック" panose="020B0600070205080204" pitchFamily="50" charset="-128"/>
              <a:ea typeface="ＭＳ Ｐゴシック" panose="020B0600070205080204" pitchFamily="50" charset="-128"/>
            </a:rPr>
            <a:t>32.2</a:t>
          </a:r>
          <a:r>
            <a:rPr kumimoji="1" lang="ja-JP" altLang="en-US" sz="1100">
              <a:latin typeface="ＭＳ Ｐゴシック" panose="020B0600070205080204" pitchFamily="50" charset="-128"/>
              <a:ea typeface="ＭＳ Ｐゴシック" panose="020B0600070205080204" pitchFamily="50" charset="-128"/>
            </a:rPr>
            <a:t>％縮減することを目標に掲げている。平成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年度は旧焼却施設の除却や</a:t>
          </a:r>
          <a:r>
            <a:rPr kumimoji="1" lang="en-US" altLang="ja-JP" sz="1100">
              <a:latin typeface="ＭＳ Ｐゴシック" panose="020B0600070205080204" pitchFamily="50" charset="-128"/>
              <a:ea typeface="ＭＳ Ｐゴシック" panose="020B0600070205080204" pitchFamily="50" charset="-128"/>
            </a:rPr>
            <a:t>JR</a:t>
          </a:r>
          <a:r>
            <a:rPr kumimoji="1" lang="ja-JP" altLang="en-US" sz="1100">
              <a:latin typeface="ＭＳ Ｐゴシック" panose="020B0600070205080204" pitchFamily="50" charset="-128"/>
              <a:ea typeface="ＭＳ Ｐゴシック" panose="020B0600070205080204" pitchFamily="50" charset="-128"/>
            </a:rPr>
            <a:t>三輪駅前公衆便所の建替等を行った。今後も各施設のあり方を検討し、計画的に施設の更新、集約、除却等を行なっていく。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66" name="直線コネクタ 65"/>
        <xdr:cNvCxnSpPr/>
      </xdr:nvCxnSpPr>
      <xdr:spPr>
        <a:xfrm flipV="1">
          <a:off x="4760595" y="5313861"/>
          <a:ext cx="127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7"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8" name="直線コネクタ 67"/>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69" name="有形固定資産減価償却率最大値テキスト"/>
        <xdr:cNvSpPr txBox="1"/>
      </xdr:nvSpPr>
      <xdr:spPr>
        <a:xfrm>
          <a:off x="4813300" y="508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0" name="直線コネクタ 69"/>
        <xdr:cNvCxnSpPr/>
      </xdr:nvCxnSpPr>
      <xdr:spPr>
        <a:xfrm>
          <a:off x="4673600" y="531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68506</xdr:rowOff>
    </xdr:from>
    <xdr:ext cx="405111" cy="259045"/>
    <xdr:sp macro="" textlink="">
      <xdr:nvSpPr>
        <xdr:cNvPr id="71" name="有形固定資産減価償却率平均値テキスト"/>
        <xdr:cNvSpPr txBox="1"/>
      </xdr:nvSpPr>
      <xdr:spPr>
        <a:xfrm>
          <a:off x="4813300" y="5812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72" name="フローチャート: 判断 71"/>
        <xdr:cNvSpPr/>
      </xdr:nvSpPr>
      <xdr:spPr>
        <a:xfrm>
          <a:off x="47117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73" name="フローチャート: 判断 72"/>
        <xdr:cNvSpPr/>
      </xdr:nvSpPr>
      <xdr:spPr>
        <a:xfrm>
          <a:off x="40005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74" name="フローチャート: 判断 73"/>
        <xdr:cNvSpPr/>
      </xdr:nvSpPr>
      <xdr:spPr>
        <a:xfrm>
          <a:off x="3238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11158</xdr:rowOff>
    </xdr:from>
    <xdr:to>
      <xdr:col>11</xdr:col>
      <xdr:colOff>187325</xdr:colOff>
      <xdr:row>30</xdr:row>
      <xdr:rowOff>112758</xdr:rowOff>
    </xdr:to>
    <xdr:sp macro="" textlink="">
      <xdr:nvSpPr>
        <xdr:cNvPr id="75" name="フローチャート: 判断 74"/>
        <xdr:cNvSpPr/>
      </xdr:nvSpPr>
      <xdr:spPr>
        <a:xfrm>
          <a:off x="2476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91894</xdr:rowOff>
    </xdr:from>
    <xdr:to>
      <xdr:col>23</xdr:col>
      <xdr:colOff>136525</xdr:colOff>
      <xdr:row>29</xdr:row>
      <xdr:rowOff>22044</xdr:rowOff>
    </xdr:to>
    <xdr:sp macro="" textlink="">
      <xdr:nvSpPr>
        <xdr:cNvPr id="81" name="楕円 80"/>
        <xdr:cNvSpPr/>
      </xdr:nvSpPr>
      <xdr:spPr>
        <a:xfrm>
          <a:off x="4711700" y="56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114771</xdr:rowOff>
    </xdr:from>
    <xdr:ext cx="405111" cy="259045"/>
    <xdr:sp macro="" textlink="">
      <xdr:nvSpPr>
        <xdr:cNvPr id="82" name="有形固定資産減価償却率該当値テキスト"/>
        <xdr:cNvSpPr txBox="1"/>
      </xdr:nvSpPr>
      <xdr:spPr>
        <a:xfrm>
          <a:off x="4813300" y="5515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135074</xdr:rowOff>
    </xdr:from>
    <xdr:to>
      <xdr:col>19</xdr:col>
      <xdr:colOff>187325</xdr:colOff>
      <xdr:row>29</xdr:row>
      <xdr:rowOff>65224</xdr:rowOff>
    </xdr:to>
    <xdr:sp macro="" textlink="">
      <xdr:nvSpPr>
        <xdr:cNvPr id="83" name="楕円 82"/>
        <xdr:cNvSpPr/>
      </xdr:nvSpPr>
      <xdr:spPr>
        <a:xfrm>
          <a:off x="4000500" y="570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142694</xdr:rowOff>
    </xdr:from>
    <xdr:to>
      <xdr:col>23</xdr:col>
      <xdr:colOff>85725</xdr:colOff>
      <xdr:row>29</xdr:row>
      <xdr:rowOff>14424</xdr:rowOff>
    </xdr:to>
    <xdr:cxnSp macro="">
      <xdr:nvCxnSpPr>
        <xdr:cNvPr id="84" name="直線コネクタ 83"/>
        <xdr:cNvCxnSpPr/>
      </xdr:nvCxnSpPr>
      <xdr:spPr>
        <a:xfrm flipV="1">
          <a:off x="4051300" y="5714819"/>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156664</xdr:rowOff>
    </xdr:from>
    <xdr:to>
      <xdr:col>15</xdr:col>
      <xdr:colOff>187325</xdr:colOff>
      <xdr:row>29</xdr:row>
      <xdr:rowOff>86814</xdr:rowOff>
    </xdr:to>
    <xdr:sp macro="" textlink="">
      <xdr:nvSpPr>
        <xdr:cNvPr id="85" name="楕円 84"/>
        <xdr:cNvSpPr/>
      </xdr:nvSpPr>
      <xdr:spPr>
        <a:xfrm>
          <a:off x="3238500" y="572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14424</xdr:rowOff>
    </xdr:from>
    <xdr:to>
      <xdr:col>19</xdr:col>
      <xdr:colOff>136525</xdr:colOff>
      <xdr:row>29</xdr:row>
      <xdr:rowOff>36014</xdr:rowOff>
    </xdr:to>
    <xdr:cxnSp macro="">
      <xdr:nvCxnSpPr>
        <xdr:cNvPr id="86" name="直線コネクタ 85"/>
        <xdr:cNvCxnSpPr/>
      </xdr:nvCxnSpPr>
      <xdr:spPr>
        <a:xfrm flipV="1">
          <a:off x="3289300" y="5757999"/>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26778</xdr:rowOff>
    </xdr:from>
    <xdr:ext cx="405111" cy="259045"/>
    <xdr:sp macro="" textlink="">
      <xdr:nvSpPr>
        <xdr:cNvPr id="87" name="n_1aveValue有形固定資産減価償却率"/>
        <xdr:cNvSpPr txBox="1"/>
      </xdr:nvSpPr>
      <xdr:spPr>
        <a:xfrm>
          <a:off x="38360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164301</xdr:rowOff>
    </xdr:from>
    <xdr:ext cx="405111" cy="259045"/>
    <xdr:sp macro="" textlink="">
      <xdr:nvSpPr>
        <xdr:cNvPr id="88" name="n_2aveValue有形固定資産減価償却率"/>
        <xdr:cNvSpPr txBox="1"/>
      </xdr:nvSpPr>
      <xdr:spPr>
        <a:xfrm>
          <a:off x="30867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129285</xdr:rowOff>
    </xdr:from>
    <xdr:ext cx="405111" cy="259045"/>
    <xdr:sp macro="" textlink="">
      <xdr:nvSpPr>
        <xdr:cNvPr id="89" name="n_3aveValue有形固定資産減価償却率"/>
        <xdr:cNvSpPr txBox="1"/>
      </xdr:nvSpPr>
      <xdr:spPr>
        <a:xfrm>
          <a:off x="2324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81751</xdr:rowOff>
    </xdr:from>
    <xdr:ext cx="405111" cy="259045"/>
    <xdr:sp macro="" textlink="">
      <xdr:nvSpPr>
        <xdr:cNvPr id="90" name="n_1mainValue有形固定資産減価償却率"/>
        <xdr:cNvSpPr txBox="1"/>
      </xdr:nvSpPr>
      <xdr:spPr>
        <a:xfrm>
          <a:off x="3836044" y="54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103341</xdr:rowOff>
    </xdr:from>
    <xdr:ext cx="405111" cy="259045"/>
    <xdr:sp macro="" textlink="">
      <xdr:nvSpPr>
        <xdr:cNvPr id="91" name="n_2mainValue有形固定資産減価償却率"/>
        <xdr:cNvSpPr txBox="1"/>
      </xdr:nvSpPr>
      <xdr:spPr>
        <a:xfrm>
          <a:off x="3086744" y="5504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4" name="正方形/長方形 93"/>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[ 1,189.6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全国平均、類似団体ともに上回っている。人口減少による歳入減少、高齢化に伴う扶助費の増加等の要因により厳しい財政状況が続いており、基金残高が減少している。今後も歳入の増加は見込めず、また、施設の老朽化に伴う更新や統廃合などの建設事業にかかる起債も見込まれる。事業の選択や計画的な執行を行い、比率が過度にならないように財政運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20" name="直線コネクタ 119"/>
        <xdr:cNvCxnSpPr/>
      </xdr:nvCxnSpPr>
      <xdr:spPr>
        <a:xfrm flipV="1">
          <a:off x="14793595" y="5325308"/>
          <a:ext cx="1269" cy="142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23" name="債務償還比率最大値テキスト"/>
        <xdr:cNvSpPr txBox="1"/>
      </xdr:nvSpPr>
      <xdr:spPr>
        <a:xfrm>
          <a:off x="14846300" y="51005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24" name="直線コネクタ 123"/>
        <xdr:cNvCxnSpPr/>
      </xdr:nvCxnSpPr>
      <xdr:spPr>
        <a:xfrm>
          <a:off x="14706600" y="532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164256</xdr:rowOff>
    </xdr:from>
    <xdr:ext cx="469744" cy="259045"/>
    <xdr:sp macro="" textlink="">
      <xdr:nvSpPr>
        <xdr:cNvPr id="125" name="債務償還比率平均値テキスト"/>
        <xdr:cNvSpPr txBox="1"/>
      </xdr:nvSpPr>
      <xdr:spPr>
        <a:xfrm>
          <a:off x="14846300" y="5907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26" name="フローチャート: 判断 125"/>
        <xdr:cNvSpPr/>
      </xdr:nvSpPr>
      <xdr:spPr>
        <a:xfrm>
          <a:off x="14744700" y="592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27" name="フローチャート: 判断 126"/>
        <xdr:cNvSpPr/>
      </xdr:nvSpPr>
      <xdr:spPr>
        <a:xfrm>
          <a:off x="14033500" y="588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45283</xdr:rowOff>
    </xdr:from>
    <xdr:to>
      <xdr:col>76</xdr:col>
      <xdr:colOff>73025</xdr:colOff>
      <xdr:row>26</xdr:row>
      <xdr:rowOff>146883</xdr:rowOff>
    </xdr:to>
    <xdr:sp macro="" textlink="">
      <xdr:nvSpPr>
        <xdr:cNvPr id="133" name="楕円 132"/>
        <xdr:cNvSpPr/>
      </xdr:nvSpPr>
      <xdr:spPr>
        <a:xfrm>
          <a:off x="14744700" y="52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169760</xdr:rowOff>
    </xdr:from>
    <xdr:ext cx="560923" cy="259045"/>
    <xdr:sp macro="" textlink="">
      <xdr:nvSpPr>
        <xdr:cNvPr id="134" name="債務償還比率該当値テキスト"/>
        <xdr:cNvSpPr txBox="1"/>
      </xdr:nvSpPr>
      <xdr:spPr>
        <a:xfrm>
          <a:off x="14846300" y="52275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123006</xdr:rowOff>
    </xdr:from>
    <xdr:to>
      <xdr:col>72</xdr:col>
      <xdr:colOff>123825</xdr:colOff>
      <xdr:row>27</xdr:row>
      <xdr:rowOff>53156</xdr:rowOff>
    </xdr:to>
    <xdr:sp macro="" textlink="">
      <xdr:nvSpPr>
        <xdr:cNvPr id="135" name="楕円 134"/>
        <xdr:cNvSpPr/>
      </xdr:nvSpPr>
      <xdr:spPr>
        <a:xfrm>
          <a:off x="14033500" y="535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96083</xdr:rowOff>
    </xdr:from>
    <xdr:to>
      <xdr:col>76</xdr:col>
      <xdr:colOff>22225</xdr:colOff>
      <xdr:row>27</xdr:row>
      <xdr:rowOff>2356</xdr:rowOff>
    </xdr:to>
    <xdr:cxnSp macro="">
      <xdr:nvCxnSpPr>
        <xdr:cNvPr id="136" name="直線コネクタ 135"/>
        <xdr:cNvCxnSpPr/>
      </xdr:nvCxnSpPr>
      <xdr:spPr>
        <a:xfrm flipV="1">
          <a:off x="14084300" y="5325308"/>
          <a:ext cx="7112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63806</xdr:rowOff>
    </xdr:from>
    <xdr:ext cx="469744" cy="259045"/>
    <xdr:sp macro="" textlink="">
      <xdr:nvSpPr>
        <xdr:cNvPr id="137" name="n_1aveValue債務償還比率"/>
        <xdr:cNvSpPr txBox="1"/>
      </xdr:nvSpPr>
      <xdr:spPr>
        <a:xfrm>
          <a:off x="13836727" y="597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25</xdr:row>
      <xdr:rowOff>69683</xdr:rowOff>
    </xdr:from>
    <xdr:ext cx="560923" cy="259045"/>
    <xdr:sp macro="" textlink="">
      <xdr:nvSpPr>
        <xdr:cNvPr id="138" name="n_1mainValue債務償還比率"/>
        <xdr:cNvSpPr txBox="1"/>
      </xdr:nvSpPr>
      <xdr:spPr>
        <a:xfrm>
          <a:off x="13791138" y="512745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57,357
56,718
98.91
23,447,420
23,028,529
384,746
12,389,786
21,133,776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xdr:cNvCxnSpPr/>
      </xdr:nvCxnSpPr>
      <xdr:spPr>
        <a:xfrm flipV="1">
          <a:off x="4634865" y="5688330"/>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92364</xdr:rowOff>
    </xdr:from>
    <xdr:ext cx="405111" cy="259045"/>
    <xdr:sp macro="" textlink="">
      <xdr:nvSpPr>
        <xdr:cNvPr id="62" name="【道路】&#10;有形固定資産減価償却率平均値テキスト"/>
        <xdr:cNvSpPr txBox="1"/>
      </xdr:nvSpPr>
      <xdr:spPr>
        <a:xfrm>
          <a:off x="4673600" y="609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xdr:cNvSpPr/>
      </xdr:nvSpPr>
      <xdr:spPr>
        <a:xfrm>
          <a:off x="45847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116840</xdr:rowOff>
    </xdr:from>
    <xdr:to>
      <xdr:col>10</xdr:col>
      <xdr:colOff>165100</xdr:colOff>
      <xdr:row>37</xdr:row>
      <xdr:rowOff>46990</xdr:rowOff>
    </xdr:to>
    <xdr:sp macro="" textlink="">
      <xdr:nvSpPr>
        <xdr:cNvPr id="66" name="フローチャート: 判断 65"/>
        <xdr:cNvSpPr/>
      </xdr:nvSpPr>
      <xdr:spPr>
        <a:xfrm>
          <a:off x="1968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33564</xdr:rowOff>
    </xdr:from>
    <xdr:to>
      <xdr:col>24</xdr:col>
      <xdr:colOff>114300</xdr:colOff>
      <xdr:row>37</xdr:row>
      <xdr:rowOff>135164</xdr:rowOff>
    </xdr:to>
    <xdr:sp macro="" textlink="">
      <xdr:nvSpPr>
        <xdr:cNvPr id="72" name="楕円 71"/>
        <xdr:cNvSpPr/>
      </xdr:nvSpPr>
      <xdr:spPr>
        <a:xfrm>
          <a:off x="45847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11991</xdr:rowOff>
    </xdr:from>
    <xdr:ext cx="405111" cy="259045"/>
    <xdr:sp macro="" textlink="">
      <xdr:nvSpPr>
        <xdr:cNvPr id="73" name="【道路】&#10;有形固定資産減価償却率該当値テキスト"/>
        <xdr:cNvSpPr txBox="1"/>
      </xdr:nvSpPr>
      <xdr:spPr>
        <a:xfrm>
          <a:off x="4673600" y="635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4" name="楕円 73"/>
        <xdr:cNvSpPr/>
      </xdr:nvSpPr>
      <xdr:spPr>
        <a:xfrm>
          <a:off x="374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84364</xdr:rowOff>
    </xdr:from>
    <xdr:to>
      <xdr:col>24</xdr:col>
      <xdr:colOff>63500</xdr:colOff>
      <xdr:row>37</xdr:row>
      <xdr:rowOff>99060</xdr:rowOff>
    </xdr:to>
    <xdr:cxnSp macro="">
      <xdr:nvCxnSpPr>
        <xdr:cNvPr id="75" name="直線コネクタ 74"/>
        <xdr:cNvCxnSpPr/>
      </xdr:nvCxnSpPr>
      <xdr:spPr>
        <a:xfrm flipV="1">
          <a:off x="3797300" y="642801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80917</xdr:rowOff>
    </xdr:from>
    <xdr:to>
      <xdr:col>15</xdr:col>
      <xdr:colOff>101600</xdr:colOff>
      <xdr:row>38</xdr:row>
      <xdr:rowOff>11068</xdr:rowOff>
    </xdr:to>
    <xdr:sp macro="" textlink="">
      <xdr:nvSpPr>
        <xdr:cNvPr id="76" name="楕円 75"/>
        <xdr:cNvSpPr/>
      </xdr:nvSpPr>
      <xdr:spPr>
        <a:xfrm>
          <a:off x="2857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99060</xdr:rowOff>
    </xdr:from>
    <xdr:to>
      <xdr:col>19</xdr:col>
      <xdr:colOff>177800</xdr:colOff>
      <xdr:row>37</xdr:row>
      <xdr:rowOff>131717</xdr:rowOff>
    </xdr:to>
    <xdr:cxnSp macro="">
      <xdr:nvCxnSpPr>
        <xdr:cNvPr id="77" name="直線コネクタ 76"/>
        <xdr:cNvCxnSpPr/>
      </xdr:nvCxnSpPr>
      <xdr:spPr>
        <a:xfrm flipV="1">
          <a:off x="2908300" y="644271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39024</xdr:rowOff>
    </xdr:from>
    <xdr:ext cx="405111" cy="259045"/>
    <xdr:sp macro="" textlink="">
      <xdr:nvSpPr>
        <xdr:cNvPr id="78" name="n_1aveValue【道路】&#10;有形固定資産減価償却率"/>
        <xdr:cNvSpPr txBox="1"/>
      </xdr:nvSpPr>
      <xdr:spPr>
        <a:xfrm>
          <a:off x="3582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79" name="n_2aveValue【道路】&#10;有形固定資産減価償却率"/>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63517</xdr:rowOff>
    </xdr:from>
    <xdr:ext cx="405111" cy="259045"/>
    <xdr:sp macro="" textlink="">
      <xdr:nvSpPr>
        <xdr:cNvPr id="80" name="n_3aveValue【道路】&#10;有形固定資産減価償却率"/>
        <xdr:cNvSpPr txBox="1"/>
      </xdr:nvSpPr>
      <xdr:spPr>
        <a:xfrm>
          <a:off x="1816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140987</xdr:rowOff>
    </xdr:from>
    <xdr:ext cx="405111" cy="259045"/>
    <xdr:sp macro="" textlink="">
      <xdr:nvSpPr>
        <xdr:cNvPr id="81" name="n_1mainValue【道路】&#10;有形固定資産減価償却率"/>
        <xdr:cNvSpPr txBox="1"/>
      </xdr:nvSpPr>
      <xdr:spPr>
        <a:xfrm>
          <a:off x="35820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2194</xdr:rowOff>
    </xdr:from>
    <xdr:ext cx="405111" cy="259045"/>
    <xdr:sp macro="" textlink="">
      <xdr:nvSpPr>
        <xdr:cNvPr id="82" name="n_2mainValue【道路】&#10;有形固定資産減価償却率"/>
        <xdr:cNvSpPr txBox="1"/>
      </xdr:nvSpPr>
      <xdr:spPr>
        <a:xfrm>
          <a:off x="27057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6" name="直線コネクタ 105"/>
        <xdr:cNvCxnSpPr/>
      </xdr:nvCxnSpPr>
      <xdr:spPr>
        <a:xfrm flipV="1">
          <a:off x="10476865" y="5769610"/>
          <a:ext cx="0"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07" name="【道路】&#10;一人当たり延長最小値テキスト"/>
        <xdr:cNvSpPr txBox="1"/>
      </xdr:nvSpPr>
      <xdr:spPr>
        <a:xfrm>
          <a:off x="10515600" y="72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08" name="直線コネクタ 107"/>
        <xdr:cNvCxnSpPr/>
      </xdr:nvCxnSpPr>
      <xdr:spPr>
        <a:xfrm>
          <a:off x="10388600" y="721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09" name="【道路】&#10;一人当たり延長最大値テキスト"/>
        <xdr:cNvSpPr txBox="1"/>
      </xdr:nvSpPr>
      <xdr:spPr>
        <a:xfrm>
          <a:off x="10515600" y="55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0" name="直線コネクタ 109"/>
        <xdr:cNvCxnSpPr/>
      </xdr:nvCxnSpPr>
      <xdr:spPr>
        <a:xfrm>
          <a:off x="10388600" y="576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66184</xdr:rowOff>
    </xdr:from>
    <xdr:ext cx="469744" cy="259045"/>
    <xdr:sp macro="" textlink="">
      <xdr:nvSpPr>
        <xdr:cNvPr id="111" name="【道路】&#10;一人当たり延長平均値テキスト"/>
        <xdr:cNvSpPr txBox="1"/>
      </xdr:nvSpPr>
      <xdr:spPr>
        <a:xfrm>
          <a:off x="10515600" y="6924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2" name="フローチャート: 判断 111"/>
        <xdr:cNvSpPr/>
      </xdr:nvSpPr>
      <xdr:spPr>
        <a:xfrm>
          <a:off x="10426700" y="707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3" name="フローチャート: 判断 112"/>
        <xdr:cNvSpPr/>
      </xdr:nvSpPr>
      <xdr:spPr>
        <a:xfrm>
          <a:off x="9588500" y="70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4" name="フローチャート: 判断 113"/>
        <xdr:cNvSpPr/>
      </xdr:nvSpPr>
      <xdr:spPr>
        <a:xfrm>
          <a:off x="8699500" y="708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70345</xdr:rowOff>
    </xdr:from>
    <xdr:to>
      <xdr:col>41</xdr:col>
      <xdr:colOff>101600</xdr:colOff>
      <xdr:row>42</xdr:row>
      <xdr:rowOff>495</xdr:rowOff>
    </xdr:to>
    <xdr:sp macro="" textlink="">
      <xdr:nvSpPr>
        <xdr:cNvPr id="115" name="フローチャート: 判断 114"/>
        <xdr:cNvSpPr/>
      </xdr:nvSpPr>
      <xdr:spPr>
        <a:xfrm>
          <a:off x="7810500" y="709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53835</xdr:rowOff>
    </xdr:from>
    <xdr:to>
      <xdr:col>55</xdr:col>
      <xdr:colOff>50800</xdr:colOff>
      <xdr:row>41</xdr:row>
      <xdr:rowOff>155435</xdr:rowOff>
    </xdr:to>
    <xdr:sp macro="" textlink="">
      <xdr:nvSpPr>
        <xdr:cNvPr id="121" name="楕円 120"/>
        <xdr:cNvSpPr/>
      </xdr:nvSpPr>
      <xdr:spPr>
        <a:xfrm>
          <a:off x="10426700" y="70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21734</xdr:rowOff>
    </xdr:from>
    <xdr:ext cx="469744" cy="259045"/>
    <xdr:sp macro="" textlink="">
      <xdr:nvSpPr>
        <xdr:cNvPr id="122" name="【道路】&#10;一人当たり延長該当値テキスト"/>
        <xdr:cNvSpPr txBox="1"/>
      </xdr:nvSpPr>
      <xdr:spPr>
        <a:xfrm>
          <a:off x="10515600" y="705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54890</xdr:rowOff>
    </xdr:from>
    <xdr:to>
      <xdr:col>50</xdr:col>
      <xdr:colOff>165100</xdr:colOff>
      <xdr:row>41</xdr:row>
      <xdr:rowOff>156490</xdr:rowOff>
    </xdr:to>
    <xdr:sp macro="" textlink="">
      <xdr:nvSpPr>
        <xdr:cNvPr id="123" name="楕円 122"/>
        <xdr:cNvSpPr/>
      </xdr:nvSpPr>
      <xdr:spPr>
        <a:xfrm>
          <a:off x="9588500" y="70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104635</xdr:rowOff>
    </xdr:from>
    <xdr:to>
      <xdr:col>55</xdr:col>
      <xdr:colOff>0</xdr:colOff>
      <xdr:row>41</xdr:row>
      <xdr:rowOff>105690</xdr:rowOff>
    </xdr:to>
    <xdr:cxnSp macro="">
      <xdr:nvCxnSpPr>
        <xdr:cNvPr id="124" name="直線コネクタ 123"/>
        <xdr:cNvCxnSpPr/>
      </xdr:nvCxnSpPr>
      <xdr:spPr>
        <a:xfrm flipV="1">
          <a:off x="9639300" y="7134085"/>
          <a:ext cx="838200" cy="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56096</xdr:rowOff>
    </xdr:from>
    <xdr:to>
      <xdr:col>46</xdr:col>
      <xdr:colOff>38100</xdr:colOff>
      <xdr:row>41</xdr:row>
      <xdr:rowOff>157696</xdr:rowOff>
    </xdr:to>
    <xdr:sp macro="" textlink="">
      <xdr:nvSpPr>
        <xdr:cNvPr id="125" name="楕円 124"/>
        <xdr:cNvSpPr/>
      </xdr:nvSpPr>
      <xdr:spPr>
        <a:xfrm>
          <a:off x="8699500" y="708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105690</xdr:rowOff>
    </xdr:from>
    <xdr:to>
      <xdr:col>50</xdr:col>
      <xdr:colOff>114300</xdr:colOff>
      <xdr:row>41</xdr:row>
      <xdr:rowOff>106896</xdr:rowOff>
    </xdr:to>
    <xdr:cxnSp macro="">
      <xdr:nvCxnSpPr>
        <xdr:cNvPr id="126" name="直線コネクタ 125"/>
        <xdr:cNvCxnSpPr/>
      </xdr:nvCxnSpPr>
      <xdr:spPr>
        <a:xfrm flipV="1">
          <a:off x="8750300" y="7135140"/>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168063</xdr:rowOff>
    </xdr:from>
    <xdr:ext cx="469744" cy="259045"/>
    <xdr:sp macro="" textlink="">
      <xdr:nvSpPr>
        <xdr:cNvPr id="127" name="n_1aveValue【道路】&#10;一人当たり延長"/>
        <xdr:cNvSpPr txBox="1"/>
      </xdr:nvSpPr>
      <xdr:spPr>
        <a:xfrm>
          <a:off x="9391727" y="68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170222</xdr:rowOff>
    </xdr:from>
    <xdr:ext cx="469744" cy="259045"/>
    <xdr:sp macro="" textlink="">
      <xdr:nvSpPr>
        <xdr:cNvPr id="128" name="n_2aveValue【道路】&#10;一人当たり延長"/>
        <xdr:cNvSpPr txBox="1"/>
      </xdr:nvSpPr>
      <xdr:spPr>
        <a:xfrm>
          <a:off x="8515427" y="685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17022</xdr:rowOff>
    </xdr:from>
    <xdr:ext cx="469744" cy="259045"/>
    <xdr:sp macro="" textlink="">
      <xdr:nvSpPr>
        <xdr:cNvPr id="129" name="n_3aveValue【道路】&#10;一人当たり延長"/>
        <xdr:cNvSpPr txBox="1"/>
      </xdr:nvSpPr>
      <xdr:spPr>
        <a:xfrm>
          <a:off x="7626427" y="687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147617</xdr:rowOff>
    </xdr:from>
    <xdr:ext cx="469744" cy="259045"/>
    <xdr:sp macro="" textlink="">
      <xdr:nvSpPr>
        <xdr:cNvPr id="130" name="n_1mainValue【道路】&#10;一人当たり延長"/>
        <xdr:cNvSpPr txBox="1"/>
      </xdr:nvSpPr>
      <xdr:spPr>
        <a:xfrm>
          <a:off x="9391727" y="71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148823</xdr:rowOff>
    </xdr:from>
    <xdr:ext cx="469744" cy="259045"/>
    <xdr:sp macro="" textlink="">
      <xdr:nvSpPr>
        <xdr:cNvPr id="131" name="n_2mainValue【道路】&#10;一人当たり延長"/>
        <xdr:cNvSpPr txBox="1"/>
      </xdr:nvSpPr>
      <xdr:spPr>
        <a:xfrm>
          <a:off x="8515427" y="717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57" name="直線コネクタ 156"/>
        <xdr:cNvCxnSpPr/>
      </xdr:nvCxnSpPr>
      <xdr:spPr>
        <a:xfrm flipV="1">
          <a:off x="4634865" y="9687741"/>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58" name="【橋りょう・トンネル】&#10;有形固定資産減価償却率最小値テキスト"/>
        <xdr:cNvSpPr txBox="1"/>
      </xdr:nvSpPr>
      <xdr:spPr>
        <a:xfrm>
          <a:off x="4673600" y="1096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59" name="直線コネクタ 158"/>
        <xdr:cNvCxnSpPr/>
      </xdr:nvCxnSpPr>
      <xdr:spPr>
        <a:xfrm>
          <a:off x="4546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0" name="【橋りょう・トンネ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1" name="直線コネクタ 160"/>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32493</xdr:rowOff>
    </xdr:from>
    <xdr:ext cx="405111" cy="259045"/>
    <xdr:sp macro="" textlink="">
      <xdr:nvSpPr>
        <xdr:cNvPr id="162" name="【橋りょう・トンネル】&#10;有形固定資産減価償却率平均値テキスト"/>
        <xdr:cNvSpPr txBox="1"/>
      </xdr:nvSpPr>
      <xdr:spPr>
        <a:xfrm>
          <a:off x="4673600" y="9976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3" name="フローチャート: 判断 162"/>
        <xdr:cNvSpPr/>
      </xdr:nvSpPr>
      <xdr:spPr>
        <a:xfrm>
          <a:off x="45847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64" name="フローチャート: 判断 163"/>
        <xdr:cNvSpPr/>
      </xdr:nvSpPr>
      <xdr:spPr>
        <a:xfrm>
          <a:off x="3746500" y="1014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65" name="フローチャート: 判断 164"/>
        <xdr:cNvSpPr/>
      </xdr:nvSpPr>
      <xdr:spPr>
        <a:xfrm>
          <a:off x="2857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66" name="フローチャート: 判断 165"/>
        <xdr:cNvSpPr/>
      </xdr:nvSpPr>
      <xdr:spPr>
        <a:xfrm>
          <a:off x="1968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72" name="楕円 171"/>
        <xdr:cNvSpPr/>
      </xdr:nvSpPr>
      <xdr:spPr>
        <a:xfrm>
          <a:off x="45847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143164</xdr:rowOff>
    </xdr:from>
    <xdr:ext cx="405111" cy="259045"/>
    <xdr:sp macro="" textlink="">
      <xdr:nvSpPr>
        <xdr:cNvPr id="173" name="【橋りょう・トンネル】&#10;有形固定資産減価償却率該当値テキスト"/>
        <xdr:cNvSpPr txBox="1"/>
      </xdr:nvSpPr>
      <xdr:spPr>
        <a:xfrm>
          <a:off x="4673600"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16147</xdr:rowOff>
    </xdr:from>
    <xdr:to>
      <xdr:col>20</xdr:col>
      <xdr:colOff>38100</xdr:colOff>
      <xdr:row>61</xdr:row>
      <xdr:rowOff>117747</xdr:rowOff>
    </xdr:to>
    <xdr:sp macro="" textlink="">
      <xdr:nvSpPr>
        <xdr:cNvPr id="174" name="楕円 173"/>
        <xdr:cNvSpPr/>
      </xdr:nvSpPr>
      <xdr:spPr>
        <a:xfrm>
          <a:off x="3746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44087</xdr:rowOff>
    </xdr:from>
    <xdr:to>
      <xdr:col>24</xdr:col>
      <xdr:colOff>63500</xdr:colOff>
      <xdr:row>61</xdr:row>
      <xdr:rowOff>66947</xdr:rowOff>
    </xdr:to>
    <xdr:cxnSp macro="">
      <xdr:nvCxnSpPr>
        <xdr:cNvPr id="175" name="直線コネクタ 174"/>
        <xdr:cNvCxnSpPr/>
      </xdr:nvCxnSpPr>
      <xdr:spPr>
        <a:xfrm flipV="1">
          <a:off x="3797300" y="1050253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39007</xdr:rowOff>
    </xdr:from>
    <xdr:to>
      <xdr:col>15</xdr:col>
      <xdr:colOff>101600</xdr:colOff>
      <xdr:row>61</xdr:row>
      <xdr:rowOff>140607</xdr:rowOff>
    </xdr:to>
    <xdr:sp macro="" textlink="">
      <xdr:nvSpPr>
        <xdr:cNvPr id="176" name="楕円 175"/>
        <xdr:cNvSpPr/>
      </xdr:nvSpPr>
      <xdr:spPr>
        <a:xfrm>
          <a:off x="2857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66947</xdr:rowOff>
    </xdr:from>
    <xdr:to>
      <xdr:col>19</xdr:col>
      <xdr:colOff>177800</xdr:colOff>
      <xdr:row>61</xdr:row>
      <xdr:rowOff>89807</xdr:rowOff>
    </xdr:to>
    <xdr:cxnSp macro="">
      <xdr:nvCxnSpPr>
        <xdr:cNvPr id="177" name="直線コネクタ 176"/>
        <xdr:cNvCxnSpPr/>
      </xdr:nvCxnSpPr>
      <xdr:spPr>
        <a:xfrm flipV="1">
          <a:off x="2908300" y="1052539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152236</xdr:rowOff>
    </xdr:from>
    <xdr:ext cx="405111" cy="259045"/>
    <xdr:sp macro="" textlink="">
      <xdr:nvSpPr>
        <xdr:cNvPr id="178" name="n_1aveValue【橋りょう・トンネル】&#10;有形固定資産減価償却率"/>
        <xdr:cNvSpPr txBox="1"/>
      </xdr:nvSpPr>
      <xdr:spPr>
        <a:xfrm>
          <a:off x="35820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165299</xdr:rowOff>
    </xdr:from>
    <xdr:ext cx="405111" cy="259045"/>
    <xdr:sp macro="" textlink="">
      <xdr:nvSpPr>
        <xdr:cNvPr id="179" name="n_2aveValue【橋りょう・トンネル】&#10;有形固定資産減価償却率"/>
        <xdr:cNvSpPr txBox="1"/>
      </xdr:nvSpPr>
      <xdr:spPr>
        <a:xfrm>
          <a:off x="2705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60796</xdr:rowOff>
    </xdr:from>
    <xdr:ext cx="405111" cy="259045"/>
    <xdr:sp macro="" textlink="">
      <xdr:nvSpPr>
        <xdr:cNvPr id="180" name="n_3aveValue【橋りょう・トンネル】&#10;有形固定資産減価償却率"/>
        <xdr:cNvSpPr txBox="1"/>
      </xdr:nvSpPr>
      <xdr:spPr>
        <a:xfrm>
          <a:off x="1816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108874</xdr:rowOff>
    </xdr:from>
    <xdr:ext cx="405111" cy="259045"/>
    <xdr:sp macro="" textlink="">
      <xdr:nvSpPr>
        <xdr:cNvPr id="181" name="n_1mainValue【橋りょう・トンネル】&#10;有形固定資産減価償却率"/>
        <xdr:cNvSpPr txBox="1"/>
      </xdr:nvSpPr>
      <xdr:spPr>
        <a:xfrm>
          <a:off x="35820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131734</xdr:rowOff>
    </xdr:from>
    <xdr:ext cx="405111" cy="259045"/>
    <xdr:sp macro="" textlink="">
      <xdr:nvSpPr>
        <xdr:cNvPr id="182" name="n_2mainValue【橋りょう・トンネル】&#10;有形固定資産減価償却率"/>
        <xdr:cNvSpPr txBox="1"/>
      </xdr:nvSpPr>
      <xdr:spPr>
        <a:xfrm>
          <a:off x="2705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4" name="テキスト ボックス 19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6" name="テキスト ボックス 19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8" name="テキスト ボックス 19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0" name="テキスト ボックス 19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2" name="テキスト ボックス 201"/>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06" name="直線コネクタ 205"/>
        <xdr:cNvCxnSpPr/>
      </xdr:nvCxnSpPr>
      <xdr:spPr>
        <a:xfrm flipV="1">
          <a:off x="10476865" y="9710400"/>
          <a:ext cx="0" cy="133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07" name="【橋りょう・トンネル】&#10;一人当たり有形固定資産（償却資産）額最小値テキスト"/>
        <xdr:cNvSpPr txBox="1"/>
      </xdr:nvSpPr>
      <xdr:spPr>
        <a:xfrm>
          <a:off x="10515600" y="110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08" name="直線コネクタ 207"/>
        <xdr:cNvCxnSpPr/>
      </xdr:nvCxnSpPr>
      <xdr:spPr>
        <a:xfrm>
          <a:off x="10388600" y="11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09" name="【橋りょう・トンネル】&#10;一人当たり有形固定資産（償却資産）額最大値テキスト"/>
        <xdr:cNvSpPr txBox="1"/>
      </xdr:nvSpPr>
      <xdr:spPr>
        <a:xfrm>
          <a:off x="10515600" y="9485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0" name="直線コネクタ 209"/>
        <xdr:cNvCxnSpPr/>
      </xdr:nvCxnSpPr>
      <xdr:spPr>
        <a:xfrm>
          <a:off x="10388600" y="97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41855</xdr:rowOff>
    </xdr:from>
    <xdr:ext cx="599010" cy="259045"/>
    <xdr:sp macro="" textlink="">
      <xdr:nvSpPr>
        <xdr:cNvPr id="211" name="【橋りょう・トンネル】&#10;一人当たり有形固定資産（償却資産）額平均値テキスト"/>
        <xdr:cNvSpPr txBox="1"/>
      </xdr:nvSpPr>
      <xdr:spPr>
        <a:xfrm>
          <a:off x="10515600" y="108432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12" name="フローチャート: 判断 211"/>
        <xdr:cNvSpPr/>
      </xdr:nvSpPr>
      <xdr:spPr>
        <a:xfrm>
          <a:off x="10426700" y="1086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13" name="フローチャート: 判断 212"/>
        <xdr:cNvSpPr/>
      </xdr:nvSpPr>
      <xdr:spPr>
        <a:xfrm>
          <a:off x="9588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14" name="フローチャート: 判断 213"/>
        <xdr:cNvSpPr/>
      </xdr:nvSpPr>
      <xdr:spPr>
        <a:xfrm>
          <a:off x="8699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54111</xdr:rowOff>
    </xdr:from>
    <xdr:to>
      <xdr:col>41</xdr:col>
      <xdr:colOff>101600</xdr:colOff>
      <xdr:row>63</xdr:row>
      <xdr:rowOff>155711</xdr:rowOff>
    </xdr:to>
    <xdr:sp macro="" textlink="">
      <xdr:nvSpPr>
        <xdr:cNvPr id="215" name="フローチャート: 判断 214"/>
        <xdr:cNvSpPr/>
      </xdr:nvSpPr>
      <xdr:spPr>
        <a:xfrm>
          <a:off x="7810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29180</xdr:rowOff>
    </xdr:from>
    <xdr:to>
      <xdr:col>55</xdr:col>
      <xdr:colOff>50800</xdr:colOff>
      <xdr:row>63</xdr:row>
      <xdr:rowOff>130780</xdr:rowOff>
    </xdr:to>
    <xdr:sp macro="" textlink="">
      <xdr:nvSpPr>
        <xdr:cNvPr id="221" name="楕円 220"/>
        <xdr:cNvSpPr/>
      </xdr:nvSpPr>
      <xdr:spPr>
        <a:xfrm>
          <a:off x="10426700" y="1083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52057</xdr:rowOff>
    </xdr:from>
    <xdr:ext cx="599010" cy="259045"/>
    <xdr:sp macro="" textlink="">
      <xdr:nvSpPr>
        <xdr:cNvPr id="222" name="【橋りょう・トンネル】&#10;一人当たり有形固定資産（償却資産）額該当値テキスト"/>
        <xdr:cNvSpPr txBox="1"/>
      </xdr:nvSpPr>
      <xdr:spPr>
        <a:xfrm>
          <a:off x="10515600" y="1068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30877</xdr:rowOff>
    </xdr:from>
    <xdr:to>
      <xdr:col>50</xdr:col>
      <xdr:colOff>165100</xdr:colOff>
      <xdr:row>63</xdr:row>
      <xdr:rowOff>132477</xdr:rowOff>
    </xdr:to>
    <xdr:sp macro="" textlink="">
      <xdr:nvSpPr>
        <xdr:cNvPr id="223" name="楕円 222"/>
        <xdr:cNvSpPr/>
      </xdr:nvSpPr>
      <xdr:spPr>
        <a:xfrm>
          <a:off x="9588500" y="1083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79980</xdr:rowOff>
    </xdr:from>
    <xdr:to>
      <xdr:col>55</xdr:col>
      <xdr:colOff>0</xdr:colOff>
      <xdr:row>63</xdr:row>
      <xdr:rowOff>81677</xdr:rowOff>
    </xdr:to>
    <xdr:cxnSp macro="">
      <xdr:nvCxnSpPr>
        <xdr:cNvPr id="224" name="直線コネクタ 223"/>
        <xdr:cNvCxnSpPr/>
      </xdr:nvCxnSpPr>
      <xdr:spPr>
        <a:xfrm flipV="1">
          <a:off x="9639300" y="10881330"/>
          <a:ext cx="838200" cy="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32806</xdr:rowOff>
    </xdr:from>
    <xdr:to>
      <xdr:col>46</xdr:col>
      <xdr:colOff>38100</xdr:colOff>
      <xdr:row>63</xdr:row>
      <xdr:rowOff>134406</xdr:rowOff>
    </xdr:to>
    <xdr:sp macro="" textlink="">
      <xdr:nvSpPr>
        <xdr:cNvPr id="225" name="楕円 224"/>
        <xdr:cNvSpPr/>
      </xdr:nvSpPr>
      <xdr:spPr>
        <a:xfrm>
          <a:off x="8699500" y="1083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81677</xdr:rowOff>
    </xdr:from>
    <xdr:to>
      <xdr:col>50</xdr:col>
      <xdr:colOff>114300</xdr:colOff>
      <xdr:row>63</xdr:row>
      <xdr:rowOff>83606</xdr:rowOff>
    </xdr:to>
    <xdr:cxnSp macro="">
      <xdr:nvCxnSpPr>
        <xdr:cNvPr id="226" name="直線コネクタ 225"/>
        <xdr:cNvCxnSpPr/>
      </xdr:nvCxnSpPr>
      <xdr:spPr>
        <a:xfrm flipV="1">
          <a:off x="8750300" y="10883027"/>
          <a:ext cx="889000" cy="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154958</xdr:rowOff>
    </xdr:from>
    <xdr:ext cx="599010" cy="259045"/>
    <xdr:sp macro="" textlink="">
      <xdr:nvSpPr>
        <xdr:cNvPr id="227" name="n_1aveValue【橋りょう・トンネル】&#10;一人当たり有形固定資産（償却資産）額"/>
        <xdr:cNvSpPr txBox="1"/>
      </xdr:nvSpPr>
      <xdr:spPr>
        <a:xfrm>
          <a:off x="9327095" y="1095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155531</xdr:rowOff>
    </xdr:from>
    <xdr:ext cx="599010" cy="259045"/>
    <xdr:sp macro="" textlink="">
      <xdr:nvSpPr>
        <xdr:cNvPr id="228" name="n_2aveValue【橋りょう・トンネル】&#10;一人当たり有形固定資産（償却資産）額"/>
        <xdr:cNvSpPr txBox="1"/>
      </xdr:nvSpPr>
      <xdr:spPr>
        <a:xfrm>
          <a:off x="8450795" y="109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788</xdr:rowOff>
    </xdr:from>
    <xdr:ext cx="599010" cy="259045"/>
    <xdr:sp macro="" textlink="">
      <xdr:nvSpPr>
        <xdr:cNvPr id="229" name="n_3aveValue【橋りょう・トンネル】&#10;一人当たり有形固定資産（償却資産）額"/>
        <xdr:cNvSpPr txBox="1"/>
      </xdr:nvSpPr>
      <xdr:spPr>
        <a:xfrm>
          <a:off x="7561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149004</xdr:rowOff>
    </xdr:from>
    <xdr:ext cx="599010" cy="259045"/>
    <xdr:sp macro="" textlink="">
      <xdr:nvSpPr>
        <xdr:cNvPr id="230" name="n_1mainValue【橋りょう・トンネル】&#10;一人当たり有形固定資産（償却資産）額"/>
        <xdr:cNvSpPr txBox="1"/>
      </xdr:nvSpPr>
      <xdr:spPr>
        <a:xfrm>
          <a:off x="9327095" y="1060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150933</xdr:rowOff>
    </xdr:from>
    <xdr:ext cx="599010" cy="259045"/>
    <xdr:sp macro="" textlink="">
      <xdr:nvSpPr>
        <xdr:cNvPr id="231" name="n_2mainValue【橋りょう・トンネル】&#10;一人当たり有形固定資産（償却資産）額"/>
        <xdr:cNvSpPr txBox="1"/>
      </xdr:nvSpPr>
      <xdr:spPr>
        <a:xfrm>
          <a:off x="8450795" y="10609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2" name="テキスト ボックス 24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4" name="テキスト ボックス 24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2" name="テキスト ボックス 25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56" name="直線コネクタ 255"/>
        <xdr:cNvCxnSpPr/>
      </xdr:nvCxnSpPr>
      <xdr:spPr>
        <a:xfrm flipV="1">
          <a:off x="4634865" y="1333500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57" name="【公営住宅】&#10;有形固定資産減価償却率最小値テキスト"/>
        <xdr:cNvSpPr txBox="1"/>
      </xdr:nvSpPr>
      <xdr:spPr>
        <a:xfrm>
          <a:off x="4673600" y="1490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58" name="直線コネクタ 257"/>
        <xdr:cNvCxnSpPr/>
      </xdr:nvCxnSpPr>
      <xdr:spPr>
        <a:xfrm>
          <a:off x="4546600" y="148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0" name="直線コネクタ 25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5732</xdr:rowOff>
    </xdr:from>
    <xdr:ext cx="405111" cy="259045"/>
    <xdr:sp macro="" textlink="">
      <xdr:nvSpPr>
        <xdr:cNvPr id="261" name="【公営住宅】&#10;有形固定資産減価償却率平均値テキスト"/>
        <xdr:cNvSpPr txBox="1"/>
      </xdr:nvSpPr>
      <xdr:spPr>
        <a:xfrm>
          <a:off x="4673600" y="1406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62" name="フローチャート: 判断 261"/>
        <xdr:cNvSpPr/>
      </xdr:nvSpPr>
      <xdr:spPr>
        <a:xfrm>
          <a:off x="4584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63" name="フローチャート: 判断 262"/>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64" name="フローチャート: 判断 263"/>
        <xdr:cNvSpPr/>
      </xdr:nvSpPr>
      <xdr:spPr>
        <a:xfrm>
          <a:off x="2857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65" name="フローチャート: 判断 264"/>
        <xdr:cNvSpPr/>
      </xdr:nvSpPr>
      <xdr:spPr>
        <a:xfrm>
          <a:off x="1968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52070</xdr:rowOff>
    </xdr:from>
    <xdr:to>
      <xdr:col>24</xdr:col>
      <xdr:colOff>114300</xdr:colOff>
      <xdr:row>80</xdr:row>
      <xdr:rowOff>153670</xdr:rowOff>
    </xdr:to>
    <xdr:sp macro="" textlink="">
      <xdr:nvSpPr>
        <xdr:cNvPr id="271" name="楕円 270"/>
        <xdr:cNvSpPr/>
      </xdr:nvSpPr>
      <xdr:spPr>
        <a:xfrm>
          <a:off x="45847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74947</xdr:rowOff>
    </xdr:from>
    <xdr:ext cx="405111" cy="259045"/>
    <xdr:sp macro="" textlink="">
      <xdr:nvSpPr>
        <xdr:cNvPr id="272" name="【公営住宅】&#10;有形固定資産減価償却率該当値テキスト"/>
        <xdr:cNvSpPr txBox="1"/>
      </xdr:nvSpPr>
      <xdr:spPr>
        <a:xfrm>
          <a:off x="4673600"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86361</xdr:rowOff>
    </xdr:from>
    <xdr:to>
      <xdr:col>20</xdr:col>
      <xdr:colOff>38100</xdr:colOff>
      <xdr:row>81</xdr:row>
      <xdr:rowOff>16511</xdr:rowOff>
    </xdr:to>
    <xdr:sp macro="" textlink="">
      <xdr:nvSpPr>
        <xdr:cNvPr id="273" name="楕円 272"/>
        <xdr:cNvSpPr/>
      </xdr:nvSpPr>
      <xdr:spPr>
        <a:xfrm>
          <a:off x="37465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102870</xdr:rowOff>
    </xdr:from>
    <xdr:to>
      <xdr:col>24</xdr:col>
      <xdr:colOff>63500</xdr:colOff>
      <xdr:row>80</xdr:row>
      <xdr:rowOff>137161</xdr:rowOff>
    </xdr:to>
    <xdr:cxnSp macro="">
      <xdr:nvCxnSpPr>
        <xdr:cNvPr id="274" name="直線コネクタ 273"/>
        <xdr:cNvCxnSpPr/>
      </xdr:nvCxnSpPr>
      <xdr:spPr>
        <a:xfrm flipV="1">
          <a:off x="3797300" y="138188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126364</xdr:rowOff>
    </xdr:from>
    <xdr:to>
      <xdr:col>15</xdr:col>
      <xdr:colOff>101600</xdr:colOff>
      <xdr:row>81</xdr:row>
      <xdr:rowOff>56514</xdr:rowOff>
    </xdr:to>
    <xdr:sp macro="" textlink="">
      <xdr:nvSpPr>
        <xdr:cNvPr id="275" name="楕円 274"/>
        <xdr:cNvSpPr/>
      </xdr:nvSpPr>
      <xdr:spPr>
        <a:xfrm>
          <a:off x="2857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137161</xdr:rowOff>
    </xdr:from>
    <xdr:to>
      <xdr:col>19</xdr:col>
      <xdr:colOff>177800</xdr:colOff>
      <xdr:row>81</xdr:row>
      <xdr:rowOff>5714</xdr:rowOff>
    </xdr:to>
    <xdr:cxnSp macro="">
      <xdr:nvCxnSpPr>
        <xdr:cNvPr id="276" name="直線コネクタ 275"/>
        <xdr:cNvCxnSpPr/>
      </xdr:nvCxnSpPr>
      <xdr:spPr>
        <a:xfrm flipV="1">
          <a:off x="2908300" y="138531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277" name="n_1aveValue【公営住宅】&#10;有形固定資産減価償却率"/>
        <xdr:cNvSpPr txBox="1"/>
      </xdr:nvSpPr>
      <xdr:spPr>
        <a:xfrm>
          <a:off x="3582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81932</xdr:rowOff>
    </xdr:from>
    <xdr:ext cx="405111" cy="259045"/>
    <xdr:sp macro="" textlink="">
      <xdr:nvSpPr>
        <xdr:cNvPr id="278" name="n_2aveValue【公営住宅】&#10;有形固定資産減価償却率"/>
        <xdr:cNvSpPr txBox="1"/>
      </xdr:nvSpPr>
      <xdr:spPr>
        <a:xfrm>
          <a:off x="2705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59707</xdr:rowOff>
    </xdr:from>
    <xdr:ext cx="405111" cy="259045"/>
    <xdr:sp macro="" textlink="">
      <xdr:nvSpPr>
        <xdr:cNvPr id="279" name="n_3aveValue【公営住宅】&#10;有形固定資産減価償却率"/>
        <xdr:cNvSpPr txBox="1"/>
      </xdr:nvSpPr>
      <xdr:spPr>
        <a:xfrm>
          <a:off x="1816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33038</xdr:rowOff>
    </xdr:from>
    <xdr:ext cx="405111" cy="259045"/>
    <xdr:sp macro="" textlink="">
      <xdr:nvSpPr>
        <xdr:cNvPr id="280" name="n_1mainValue【公営住宅】&#10;有形固定資産減価償却率"/>
        <xdr:cNvSpPr txBox="1"/>
      </xdr:nvSpPr>
      <xdr:spPr>
        <a:xfrm>
          <a:off x="35820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73041</xdr:rowOff>
    </xdr:from>
    <xdr:ext cx="405111" cy="259045"/>
    <xdr:sp macro="" textlink="">
      <xdr:nvSpPr>
        <xdr:cNvPr id="281" name="n_2mainValue【公営住宅】&#10;有形固定資産減価償却率"/>
        <xdr:cNvSpPr txBox="1"/>
      </xdr:nvSpPr>
      <xdr:spPr>
        <a:xfrm>
          <a:off x="2705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2" name="直線コネクタ 29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3" name="テキスト ボックス 29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4" name="直線コネクタ 29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5" name="テキスト ボックス 29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6" name="直線コネクタ 29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7" name="テキスト ボックス 29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8" name="直線コネクタ 29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9" name="テキスト ボックス 29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0" name="直線コネクタ 29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1" name="テキスト ボックス 30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3" name="テキスト ボックス 3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05" name="直線コネクタ 304"/>
        <xdr:cNvCxnSpPr/>
      </xdr:nvCxnSpPr>
      <xdr:spPr>
        <a:xfrm flipV="1">
          <a:off x="10476865" y="13500354"/>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06"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07" name="直線コネクタ 306"/>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08" name="【公営住宅】&#10;一人当たり面積最大値テキスト"/>
        <xdr:cNvSpPr txBox="1"/>
      </xdr:nvSpPr>
      <xdr:spPr>
        <a:xfrm>
          <a:off x="10515600" y="1327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09" name="直線コネクタ 308"/>
        <xdr:cNvCxnSpPr/>
      </xdr:nvCxnSpPr>
      <xdr:spPr>
        <a:xfrm>
          <a:off x="10388600" y="1350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27449</xdr:rowOff>
    </xdr:from>
    <xdr:ext cx="469744" cy="259045"/>
    <xdr:sp macro="" textlink="">
      <xdr:nvSpPr>
        <xdr:cNvPr id="310" name="【公営住宅】&#10;一人当たり面積平均値テキスト"/>
        <xdr:cNvSpPr txBox="1"/>
      </xdr:nvSpPr>
      <xdr:spPr>
        <a:xfrm>
          <a:off x="10515600" y="14429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11" name="フローチャート: 判断 310"/>
        <xdr:cNvSpPr/>
      </xdr:nvSpPr>
      <xdr:spPr>
        <a:xfrm>
          <a:off x="10426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12" name="フローチャート: 判断 311"/>
        <xdr:cNvSpPr/>
      </xdr:nvSpPr>
      <xdr:spPr>
        <a:xfrm>
          <a:off x="9588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13" name="フローチャート: 判断 312"/>
        <xdr:cNvSpPr/>
      </xdr:nvSpPr>
      <xdr:spPr>
        <a:xfrm>
          <a:off x="8699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8637</xdr:rowOff>
    </xdr:from>
    <xdr:to>
      <xdr:col>41</xdr:col>
      <xdr:colOff>101600</xdr:colOff>
      <xdr:row>84</xdr:row>
      <xdr:rowOff>110237</xdr:rowOff>
    </xdr:to>
    <xdr:sp macro="" textlink="">
      <xdr:nvSpPr>
        <xdr:cNvPr id="314" name="フローチャート: 判断 313"/>
        <xdr:cNvSpPr/>
      </xdr:nvSpPr>
      <xdr:spPr>
        <a:xfrm>
          <a:off x="7810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152654</xdr:rowOff>
    </xdr:from>
    <xdr:to>
      <xdr:col>55</xdr:col>
      <xdr:colOff>50800</xdr:colOff>
      <xdr:row>83</xdr:row>
      <xdr:rowOff>82804</xdr:rowOff>
    </xdr:to>
    <xdr:sp macro="" textlink="">
      <xdr:nvSpPr>
        <xdr:cNvPr id="320" name="楕円 319"/>
        <xdr:cNvSpPr/>
      </xdr:nvSpPr>
      <xdr:spPr>
        <a:xfrm>
          <a:off x="10426700" y="142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4081</xdr:rowOff>
    </xdr:from>
    <xdr:ext cx="469744" cy="259045"/>
    <xdr:sp macro="" textlink="">
      <xdr:nvSpPr>
        <xdr:cNvPr id="321" name="【公営住宅】&#10;一人当たり面積該当値テキスト"/>
        <xdr:cNvSpPr txBox="1"/>
      </xdr:nvSpPr>
      <xdr:spPr>
        <a:xfrm>
          <a:off x="10515600" y="1406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156463</xdr:rowOff>
    </xdr:from>
    <xdr:to>
      <xdr:col>50</xdr:col>
      <xdr:colOff>165100</xdr:colOff>
      <xdr:row>83</xdr:row>
      <xdr:rowOff>86613</xdr:rowOff>
    </xdr:to>
    <xdr:sp macro="" textlink="">
      <xdr:nvSpPr>
        <xdr:cNvPr id="322" name="楕円 321"/>
        <xdr:cNvSpPr/>
      </xdr:nvSpPr>
      <xdr:spPr>
        <a:xfrm>
          <a:off x="9588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32004</xdr:rowOff>
    </xdr:from>
    <xdr:to>
      <xdr:col>55</xdr:col>
      <xdr:colOff>0</xdr:colOff>
      <xdr:row>83</xdr:row>
      <xdr:rowOff>35813</xdr:rowOff>
    </xdr:to>
    <xdr:cxnSp macro="">
      <xdr:nvCxnSpPr>
        <xdr:cNvPr id="323" name="直線コネクタ 322"/>
        <xdr:cNvCxnSpPr/>
      </xdr:nvCxnSpPr>
      <xdr:spPr>
        <a:xfrm flipV="1">
          <a:off x="9639300" y="14262354"/>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163322</xdr:rowOff>
    </xdr:from>
    <xdr:to>
      <xdr:col>46</xdr:col>
      <xdr:colOff>38100</xdr:colOff>
      <xdr:row>83</xdr:row>
      <xdr:rowOff>93472</xdr:rowOff>
    </xdr:to>
    <xdr:sp macro="" textlink="">
      <xdr:nvSpPr>
        <xdr:cNvPr id="324" name="楕円 323"/>
        <xdr:cNvSpPr/>
      </xdr:nvSpPr>
      <xdr:spPr>
        <a:xfrm>
          <a:off x="8699500" y="1422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35813</xdr:rowOff>
    </xdr:from>
    <xdr:to>
      <xdr:col>50</xdr:col>
      <xdr:colOff>114300</xdr:colOff>
      <xdr:row>83</xdr:row>
      <xdr:rowOff>42672</xdr:rowOff>
    </xdr:to>
    <xdr:cxnSp macro="">
      <xdr:nvCxnSpPr>
        <xdr:cNvPr id="325" name="直線コネクタ 324"/>
        <xdr:cNvCxnSpPr/>
      </xdr:nvCxnSpPr>
      <xdr:spPr>
        <a:xfrm flipV="1">
          <a:off x="8750300" y="14266163"/>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123462</xdr:rowOff>
    </xdr:from>
    <xdr:ext cx="469744" cy="259045"/>
    <xdr:sp macro="" textlink="">
      <xdr:nvSpPr>
        <xdr:cNvPr id="326" name="n_1aveValue【公営住宅】&#10;一人当たり面積"/>
        <xdr:cNvSpPr txBox="1"/>
      </xdr:nvSpPr>
      <xdr:spPr>
        <a:xfrm>
          <a:off x="93917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115079</xdr:rowOff>
    </xdr:from>
    <xdr:ext cx="469744" cy="259045"/>
    <xdr:sp macro="" textlink="">
      <xdr:nvSpPr>
        <xdr:cNvPr id="327" name="n_2aveValue【公営住宅】&#10;一人当たり面積"/>
        <xdr:cNvSpPr txBox="1"/>
      </xdr:nvSpPr>
      <xdr:spPr>
        <a:xfrm>
          <a:off x="8515427" y="1451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126764</xdr:rowOff>
    </xdr:from>
    <xdr:ext cx="469744" cy="259045"/>
    <xdr:sp macro="" textlink="">
      <xdr:nvSpPr>
        <xdr:cNvPr id="328" name="n_3aveValue【公営住宅】&#10;一人当たり面積"/>
        <xdr:cNvSpPr txBox="1"/>
      </xdr:nvSpPr>
      <xdr:spPr>
        <a:xfrm>
          <a:off x="7626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103140</xdr:rowOff>
    </xdr:from>
    <xdr:ext cx="469744" cy="259045"/>
    <xdr:sp macro="" textlink="">
      <xdr:nvSpPr>
        <xdr:cNvPr id="329" name="n_1mainValue【公営住宅】&#10;一人当たり面積"/>
        <xdr:cNvSpPr txBox="1"/>
      </xdr:nvSpPr>
      <xdr:spPr>
        <a:xfrm>
          <a:off x="93917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109999</xdr:rowOff>
    </xdr:from>
    <xdr:ext cx="469744" cy="259045"/>
    <xdr:sp macro="" textlink="">
      <xdr:nvSpPr>
        <xdr:cNvPr id="330" name="n_2mainValue【公営住宅】&#10;一人当たり面積"/>
        <xdr:cNvSpPr txBox="1"/>
      </xdr:nvSpPr>
      <xdr:spPr>
        <a:xfrm>
          <a:off x="8515427" y="1399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7" name="テキスト ボックス 35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8" name="直線コネクタ 35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9" name="テキスト ボックス 35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0" name="直線コネクタ 35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1" name="テキスト ボックス 36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2" name="直線コネクタ 36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3" name="テキスト ボックス 36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4" name="直線コネクタ 36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5" name="テキスト ボックス 36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6" name="直線コネクタ 36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7" name="テキスト ボックス 36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8" name="直線コネクタ 36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9" name="テキスト ボックス 36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371" name="直線コネクタ 370"/>
        <xdr:cNvCxnSpPr/>
      </xdr:nvCxnSpPr>
      <xdr:spPr>
        <a:xfrm flipV="1">
          <a:off x="16318864" y="577596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72" name="【認定こども園・幼稚園・保育所】&#10;有形固定資産減価償却率最小値テキスト"/>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73" name="直線コネクタ 372"/>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74"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75" name="直線コネクタ 374"/>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102887</xdr:rowOff>
    </xdr:from>
    <xdr:ext cx="405111" cy="259045"/>
    <xdr:sp macro="" textlink="">
      <xdr:nvSpPr>
        <xdr:cNvPr id="376" name="【認定こども園・幼稚園・保育所】&#10;有形固定資産減価償却率平均値テキスト"/>
        <xdr:cNvSpPr txBox="1"/>
      </xdr:nvSpPr>
      <xdr:spPr>
        <a:xfrm>
          <a:off x="16357600" y="6446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377" name="フローチャート: 判断 376"/>
        <xdr:cNvSpPr/>
      </xdr:nvSpPr>
      <xdr:spPr>
        <a:xfrm>
          <a:off x="16268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78" name="フローチャート: 判断 377"/>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379" name="フローチャート: 判断 378"/>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73025</xdr:rowOff>
    </xdr:from>
    <xdr:to>
      <xdr:col>72</xdr:col>
      <xdr:colOff>38100</xdr:colOff>
      <xdr:row>39</xdr:row>
      <xdr:rowOff>3175</xdr:rowOff>
    </xdr:to>
    <xdr:sp macro="" textlink="">
      <xdr:nvSpPr>
        <xdr:cNvPr id="380" name="フローチャート: 判断 379"/>
        <xdr:cNvSpPr/>
      </xdr:nvSpPr>
      <xdr:spPr>
        <a:xfrm>
          <a:off x="1365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1" name="テキスト ボックス 38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2" name="テキスト ボックス 38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3" name="テキスト ボックス 38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4" name="テキスト ボックス 38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5" name="テキスト ボックス 38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92075</xdr:rowOff>
    </xdr:from>
    <xdr:to>
      <xdr:col>85</xdr:col>
      <xdr:colOff>177800</xdr:colOff>
      <xdr:row>36</xdr:row>
      <xdr:rowOff>22225</xdr:rowOff>
    </xdr:to>
    <xdr:sp macro="" textlink="">
      <xdr:nvSpPr>
        <xdr:cNvPr id="386" name="楕円 385"/>
        <xdr:cNvSpPr/>
      </xdr:nvSpPr>
      <xdr:spPr>
        <a:xfrm>
          <a:off x="162687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114952</xdr:rowOff>
    </xdr:from>
    <xdr:ext cx="405111" cy="259045"/>
    <xdr:sp macro="" textlink="">
      <xdr:nvSpPr>
        <xdr:cNvPr id="387" name="【認定こども園・幼稚園・保育所】&#10;有形固定資産減価償却率該当値テキスト"/>
        <xdr:cNvSpPr txBox="1"/>
      </xdr:nvSpPr>
      <xdr:spPr>
        <a:xfrm>
          <a:off x="16357600"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40640</xdr:rowOff>
    </xdr:from>
    <xdr:to>
      <xdr:col>81</xdr:col>
      <xdr:colOff>101600</xdr:colOff>
      <xdr:row>36</xdr:row>
      <xdr:rowOff>142240</xdr:rowOff>
    </xdr:to>
    <xdr:sp macro="" textlink="">
      <xdr:nvSpPr>
        <xdr:cNvPr id="388" name="楕円 387"/>
        <xdr:cNvSpPr/>
      </xdr:nvSpPr>
      <xdr:spPr>
        <a:xfrm>
          <a:off x="15430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142875</xdr:rowOff>
    </xdr:from>
    <xdr:to>
      <xdr:col>85</xdr:col>
      <xdr:colOff>127000</xdr:colOff>
      <xdr:row>36</xdr:row>
      <xdr:rowOff>91440</xdr:rowOff>
    </xdr:to>
    <xdr:cxnSp macro="">
      <xdr:nvCxnSpPr>
        <xdr:cNvPr id="389" name="直線コネクタ 388"/>
        <xdr:cNvCxnSpPr/>
      </xdr:nvCxnSpPr>
      <xdr:spPr>
        <a:xfrm flipV="1">
          <a:off x="15481300" y="6143625"/>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74930</xdr:rowOff>
    </xdr:from>
    <xdr:to>
      <xdr:col>76</xdr:col>
      <xdr:colOff>165100</xdr:colOff>
      <xdr:row>37</xdr:row>
      <xdr:rowOff>5080</xdr:rowOff>
    </xdr:to>
    <xdr:sp macro="" textlink="">
      <xdr:nvSpPr>
        <xdr:cNvPr id="390" name="楕円 389"/>
        <xdr:cNvSpPr/>
      </xdr:nvSpPr>
      <xdr:spPr>
        <a:xfrm>
          <a:off x="14541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91440</xdr:rowOff>
    </xdr:from>
    <xdr:to>
      <xdr:col>81</xdr:col>
      <xdr:colOff>50800</xdr:colOff>
      <xdr:row>36</xdr:row>
      <xdr:rowOff>125730</xdr:rowOff>
    </xdr:to>
    <xdr:cxnSp macro="">
      <xdr:nvCxnSpPr>
        <xdr:cNvPr id="391" name="直線コネクタ 390"/>
        <xdr:cNvCxnSpPr/>
      </xdr:nvCxnSpPr>
      <xdr:spPr>
        <a:xfrm flipV="1">
          <a:off x="14592300" y="62636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66692</xdr:rowOff>
    </xdr:from>
    <xdr:ext cx="405111" cy="259045"/>
    <xdr:sp macro="" textlink="">
      <xdr:nvSpPr>
        <xdr:cNvPr id="392" name="n_1aveValue【認定こども園・幼稚園・保育所】&#10;有形固定資産減価償却率"/>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393" name="n_2aveValue【認定こども園・幼稚園・保育所】&#10;有形固定資産減価償却率"/>
        <xdr:cNvSpPr txBox="1"/>
      </xdr:nvSpPr>
      <xdr:spPr>
        <a:xfrm>
          <a:off x="14389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19702</xdr:rowOff>
    </xdr:from>
    <xdr:ext cx="405111" cy="259045"/>
    <xdr:sp macro="" textlink="">
      <xdr:nvSpPr>
        <xdr:cNvPr id="394" name="n_3aveValue【認定こども園・幼稚園・保育所】&#10;有形固定資産減価償却率"/>
        <xdr:cNvSpPr txBox="1"/>
      </xdr:nvSpPr>
      <xdr:spPr>
        <a:xfrm>
          <a:off x="1350074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158767</xdr:rowOff>
    </xdr:from>
    <xdr:ext cx="405111" cy="259045"/>
    <xdr:sp macro="" textlink="">
      <xdr:nvSpPr>
        <xdr:cNvPr id="395" name="n_1mainValue【認定こども園・幼稚園・保育所】&#10;有形固定資産減価償却率"/>
        <xdr:cNvSpPr txBox="1"/>
      </xdr:nvSpPr>
      <xdr:spPr>
        <a:xfrm>
          <a:off x="1526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21607</xdr:rowOff>
    </xdr:from>
    <xdr:ext cx="405111" cy="259045"/>
    <xdr:sp macro="" textlink="">
      <xdr:nvSpPr>
        <xdr:cNvPr id="396" name="n_2mainValue【認定こども園・幼稚園・保育所】&#10;有形固定資産減価償却率"/>
        <xdr:cNvSpPr txBox="1"/>
      </xdr:nvSpPr>
      <xdr:spPr>
        <a:xfrm>
          <a:off x="14389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5" name="テキスト ボックス 40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6" name="直線コネクタ 40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7" name="直線コネクタ 40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8" name="テキスト ボックス 40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9" name="直線コネクタ 40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0" name="テキスト ボックス 40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1" name="直線コネクタ 41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2" name="テキスト ボックス 41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3" name="直線コネクタ 41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4" name="テキスト ボックス 41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5" name="直線コネクタ 4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6" name="テキスト ボックス 41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418" name="直線コネクタ 417"/>
        <xdr:cNvCxnSpPr/>
      </xdr:nvCxnSpPr>
      <xdr:spPr>
        <a:xfrm flipV="1">
          <a:off x="22160864" y="5873496"/>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19"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20" name="直線コネクタ 419"/>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21"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22" name="直線コネクタ 421"/>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10685</xdr:rowOff>
    </xdr:from>
    <xdr:ext cx="469744" cy="259045"/>
    <xdr:sp macro="" textlink="">
      <xdr:nvSpPr>
        <xdr:cNvPr id="423" name="【認定こども園・幼稚園・保育所】&#10;一人当たり面積平均値テキスト"/>
        <xdr:cNvSpPr txBox="1"/>
      </xdr:nvSpPr>
      <xdr:spPr>
        <a:xfrm>
          <a:off x="22199600" y="669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424" name="フローチャート: 判断 423"/>
        <xdr:cNvSpPr/>
      </xdr:nvSpPr>
      <xdr:spPr>
        <a:xfrm>
          <a:off x="221107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425" name="フローチャート: 判断 424"/>
        <xdr:cNvSpPr/>
      </xdr:nvSpPr>
      <xdr:spPr>
        <a:xfrm>
          <a:off x="21272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26" name="フローチャート: 判断 425"/>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96266</xdr:rowOff>
    </xdr:from>
    <xdr:to>
      <xdr:col>102</xdr:col>
      <xdr:colOff>165100</xdr:colOff>
      <xdr:row>40</xdr:row>
      <xdr:rowOff>26416</xdr:rowOff>
    </xdr:to>
    <xdr:sp macro="" textlink="">
      <xdr:nvSpPr>
        <xdr:cNvPr id="427" name="フローチャート: 判断 426"/>
        <xdr:cNvSpPr/>
      </xdr:nvSpPr>
      <xdr:spPr>
        <a:xfrm>
          <a:off x="19494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8" name="テキスト ボックス 42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9" name="テキスト ボックス 42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0" name="テキスト ボックス 42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1" name="テキスト ボックス 43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2" name="テキスト ボックス 43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43688</xdr:rowOff>
    </xdr:from>
    <xdr:to>
      <xdr:col>116</xdr:col>
      <xdr:colOff>114300</xdr:colOff>
      <xdr:row>36</xdr:row>
      <xdr:rowOff>145288</xdr:rowOff>
    </xdr:to>
    <xdr:sp macro="" textlink="">
      <xdr:nvSpPr>
        <xdr:cNvPr id="433" name="楕円 432"/>
        <xdr:cNvSpPr/>
      </xdr:nvSpPr>
      <xdr:spPr>
        <a:xfrm>
          <a:off x="221107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66565</xdr:rowOff>
    </xdr:from>
    <xdr:ext cx="469744" cy="259045"/>
    <xdr:sp macro="" textlink="">
      <xdr:nvSpPr>
        <xdr:cNvPr id="434" name="【認定こども園・幼稚園・保育所】&#10;一人当たり面積該当値テキスト"/>
        <xdr:cNvSpPr txBox="1"/>
      </xdr:nvSpPr>
      <xdr:spPr>
        <a:xfrm>
          <a:off x="22199600" y="606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119126</xdr:rowOff>
    </xdr:from>
    <xdr:to>
      <xdr:col>112</xdr:col>
      <xdr:colOff>38100</xdr:colOff>
      <xdr:row>38</xdr:row>
      <xdr:rowOff>49276</xdr:rowOff>
    </xdr:to>
    <xdr:sp macro="" textlink="">
      <xdr:nvSpPr>
        <xdr:cNvPr id="435" name="楕円 434"/>
        <xdr:cNvSpPr/>
      </xdr:nvSpPr>
      <xdr:spPr>
        <a:xfrm>
          <a:off x="212725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94488</xdr:rowOff>
    </xdr:from>
    <xdr:to>
      <xdr:col>116</xdr:col>
      <xdr:colOff>63500</xdr:colOff>
      <xdr:row>37</xdr:row>
      <xdr:rowOff>169926</xdr:rowOff>
    </xdr:to>
    <xdr:cxnSp macro="">
      <xdr:nvCxnSpPr>
        <xdr:cNvPr id="436" name="直線コネクタ 435"/>
        <xdr:cNvCxnSpPr/>
      </xdr:nvCxnSpPr>
      <xdr:spPr>
        <a:xfrm flipV="1">
          <a:off x="21323300" y="6266688"/>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128270</xdr:rowOff>
    </xdr:from>
    <xdr:to>
      <xdr:col>107</xdr:col>
      <xdr:colOff>101600</xdr:colOff>
      <xdr:row>38</xdr:row>
      <xdr:rowOff>58420</xdr:rowOff>
    </xdr:to>
    <xdr:sp macro="" textlink="">
      <xdr:nvSpPr>
        <xdr:cNvPr id="437" name="楕円 436"/>
        <xdr:cNvSpPr/>
      </xdr:nvSpPr>
      <xdr:spPr>
        <a:xfrm>
          <a:off x="20383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169926</xdr:rowOff>
    </xdr:from>
    <xdr:to>
      <xdr:col>111</xdr:col>
      <xdr:colOff>177800</xdr:colOff>
      <xdr:row>38</xdr:row>
      <xdr:rowOff>7620</xdr:rowOff>
    </xdr:to>
    <xdr:cxnSp macro="">
      <xdr:nvCxnSpPr>
        <xdr:cNvPr id="438" name="直線コネクタ 437"/>
        <xdr:cNvCxnSpPr/>
      </xdr:nvCxnSpPr>
      <xdr:spPr>
        <a:xfrm flipV="1">
          <a:off x="20434300" y="65135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124985</xdr:rowOff>
    </xdr:from>
    <xdr:ext cx="469744" cy="259045"/>
    <xdr:sp macro="" textlink="">
      <xdr:nvSpPr>
        <xdr:cNvPr id="439" name="n_1aveValue【認定こども園・幼稚園・保育所】&#10;一人当たり面積"/>
        <xdr:cNvSpPr txBox="1"/>
      </xdr:nvSpPr>
      <xdr:spPr>
        <a:xfrm>
          <a:off x="210757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440" name="n_2aveValue【認定こども園・幼稚園・保育所】&#10;一人当たり面積"/>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42943</xdr:rowOff>
    </xdr:from>
    <xdr:ext cx="469744" cy="259045"/>
    <xdr:sp macro="" textlink="">
      <xdr:nvSpPr>
        <xdr:cNvPr id="441" name="n_3aveValue【認定こども園・幼稚園・保育所】&#10;一人当たり面積"/>
        <xdr:cNvSpPr txBox="1"/>
      </xdr:nvSpPr>
      <xdr:spPr>
        <a:xfrm>
          <a:off x="19310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65803</xdr:rowOff>
    </xdr:from>
    <xdr:ext cx="469744" cy="259045"/>
    <xdr:sp macro="" textlink="">
      <xdr:nvSpPr>
        <xdr:cNvPr id="442" name="n_1mainValue【認定こども園・幼稚園・保育所】&#10;一人当たり面積"/>
        <xdr:cNvSpPr txBox="1"/>
      </xdr:nvSpPr>
      <xdr:spPr>
        <a:xfrm>
          <a:off x="21075727"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74947</xdr:rowOff>
    </xdr:from>
    <xdr:ext cx="469744" cy="259045"/>
    <xdr:sp macro="" textlink="">
      <xdr:nvSpPr>
        <xdr:cNvPr id="443" name="n_2mainValue【認定こども園・幼稚園・保育所】&#10;一人当たり面積"/>
        <xdr:cNvSpPr txBox="1"/>
      </xdr:nvSpPr>
      <xdr:spPr>
        <a:xfrm>
          <a:off x="20199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4" name="テキスト ボックス 45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5" name="直線コネクタ 45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56" name="テキスト ボックス 45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57" name="直線コネクタ 45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58" name="テキスト ボックス 45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59" name="直線コネクタ 45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60" name="テキスト ボックス 45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1" name="直線コネクタ 46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62" name="テキスト ボックス 461"/>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3" name="直線コネクタ 46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4" name="テキスト ボックス 46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466" name="直線コネクタ 465"/>
        <xdr:cNvCxnSpPr/>
      </xdr:nvCxnSpPr>
      <xdr:spPr>
        <a:xfrm flipV="1">
          <a:off x="16318864" y="982294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467" name="【学校施設】&#10;有形固定資産減価償却率最小値テキスト"/>
        <xdr:cNvSpPr txBox="1"/>
      </xdr:nvSpPr>
      <xdr:spPr>
        <a:xfrm>
          <a:off x="16357600"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468" name="直線コネクタ 467"/>
        <xdr:cNvCxnSpPr/>
      </xdr:nvCxnSpPr>
      <xdr:spPr>
        <a:xfrm>
          <a:off x="16230600" y="1107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469" name="【学校施設】&#10;有形固定資産減価償却率最大値テキスト"/>
        <xdr:cNvSpPr txBox="1"/>
      </xdr:nvSpPr>
      <xdr:spPr>
        <a:xfrm>
          <a:off x="16357600"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470" name="直線コネクタ 469"/>
        <xdr:cNvCxnSpPr/>
      </xdr:nvCxnSpPr>
      <xdr:spPr>
        <a:xfrm>
          <a:off x="16230600" y="982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46499</xdr:rowOff>
    </xdr:from>
    <xdr:ext cx="405111" cy="259045"/>
    <xdr:sp macro="" textlink="">
      <xdr:nvSpPr>
        <xdr:cNvPr id="471" name="【学校施設】&#10;有形固定資産減価償却率平均値テキスト"/>
        <xdr:cNvSpPr txBox="1"/>
      </xdr:nvSpPr>
      <xdr:spPr>
        <a:xfrm>
          <a:off x="16357600" y="10333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472" name="フローチャート: 判断 471"/>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473" name="フローチャート: 判断 472"/>
        <xdr:cNvSpPr/>
      </xdr:nvSpPr>
      <xdr:spPr>
        <a:xfrm>
          <a:off x="15430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474" name="フローチャート: 判断 473"/>
        <xdr:cNvSpPr/>
      </xdr:nvSpPr>
      <xdr:spPr>
        <a:xfrm>
          <a:off x="14541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118364</xdr:rowOff>
    </xdr:from>
    <xdr:to>
      <xdr:col>72</xdr:col>
      <xdr:colOff>38100</xdr:colOff>
      <xdr:row>61</xdr:row>
      <xdr:rowOff>48514</xdr:rowOff>
    </xdr:to>
    <xdr:sp macro="" textlink="">
      <xdr:nvSpPr>
        <xdr:cNvPr id="475" name="フローチャート: 判断 474"/>
        <xdr:cNvSpPr/>
      </xdr:nvSpPr>
      <xdr:spPr>
        <a:xfrm>
          <a:off x="13652500" y="1040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6" name="テキスト ボックス 47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7" name="テキスト ボックス 47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8" name="テキスト ボックス 47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9" name="テキスト ボックス 47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0" name="テキスト ボックス 47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26924</xdr:rowOff>
    </xdr:from>
    <xdr:to>
      <xdr:col>85</xdr:col>
      <xdr:colOff>177800</xdr:colOff>
      <xdr:row>60</xdr:row>
      <xdr:rowOff>128524</xdr:rowOff>
    </xdr:to>
    <xdr:sp macro="" textlink="">
      <xdr:nvSpPr>
        <xdr:cNvPr id="481" name="楕円 480"/>
        <xdr:cNvSpPr/>
      </xdr:nvSpPr>
      <xdr:spPr>
        <a:xfrm>
          <a:off x="162687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49801</xdr:rowOff>
    </xdr:from>
    <xdr:ext cx="405111" cy="259045"/>
    <xdr:sp macro="" textlink="">
      <xdr:nvSpPr>
        <xdr:cNvPr id="482" name="【学校施設】&#10;有形固定資産減価償却率該当値テキスト"/>
        <xdr:cNvSpPr txBox="1"/>
      </xdr:nvSpPr>
      <xdr:spPr>
        <a:xfrm>
          <a:off x="16357600" y="1016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49784</xdr:rowOff>
    </xdr:from>
    <xdr:to>
      <xdr:col>81</xdr:col>
      <xdr:colOff>101600</xdr:colOff>
      <xdr:row>60</xdr:row>
      <xdr:rowOff>151384</xdr:rowOff>
    </xdr:to>
    <xdr:sp macro="" textlink="">
      <xdr:nvSpPr>
        <xdr:cNvPr id="483" name="楕円 482"/>
        <xdr:cNvSpPr/>
      </xdr:nvSpPr>
      <xdr:spPr>
        <a:xfrm>
          <a:off x="15430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77724</xdr:rowOff>
    </xdr:from>
    <xdr:to>
      <xdr:col>85</xdr:col>
      <xdr:colOff>127000</xdr:colOff>
      <xdr:row>60</xdr:row>
      <xdr:rowOff>100584</xdr:rowOff>
    </xdr:to>
    <xdr:cxnSp macro="">
      <xdr:nvCxnSpPr>
        <xdr:cNvPr id="484" name="直線コネクタ 483"/>
        <xdr:cNvCxnSpPr/>
      </xdr:nvCxnSpPr>
      <xdr:spPr>
        <a:xfrm flipV="1">
          <a:off x="15481300" y="103647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97790</xdr:rowOff>
    </xdr:from>
    <xdr:to>
      <xdr:col>76</xdr:col>
      <xdr:colOff>165100</xdr:colOff>
      <xdr:row>61</xdr:row>
      <xdr:rowOff>27940</xdr:rowOff>
    </xdr:to>
    <xdr:sp macro="" textlink="">
      <xdr:nvSpPr>
        <xdr:cNvPr id="485" name="楕円 484"/>
        <xdr:cNvSpPr/>
      </xdr:nvSpPr>
      <xdr:spPr>
        <a:xfrm>
          <a:off x="14541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100584</xdr:rowOff>
    </xdr:from>
    <xdr:to>
      <xdr:col>81</xdr:col>
      <xdr:colOff>50800</xdr:colOff>
      <xdr:row>60</xdr:row>
      <xdr:rowOff>148590</xdr:rowOff>
    </xdr:to>
    <xdr:cxnSp macro="">
      <xdr:nvCxnSpPr>
        <xdr:cNvPr id="486" name="直線コネクタ 485"/>
        <xdr:cNvCxnSpPr/>
      </xdr:nvCxnSpPr>
      <xdr:spPr>
        <a:xfrm flipV="1">
          <a:off x="14592300" y="1038758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5351</xdr:rowOff>
    </xdr:from>
    <xdr:ext cx="405111" cy="259045"/>
    <xdr:sp macro="" textlink="">
      <xdr:nvSpPr>
        <xdr:cNvPr id="487" name="n_1aveValue【学校施設】&#10;有形固定資産減価償却率"/>
        <xdr:cNvSpPr txBox="1"/>
      </xdr:nvSpPr>
      <xdr:spPr>
        <a:xfrm>
          <a:off x="15266044" y="1046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42181</xdr:rowOff>
    </xdr:from>
    <xdr:ext cx="405111" cy="259045"/>
    <xdr:sp macro="" textlink="">
      <xdr:nvSpPr>
        <xdr:cNvPr id="488" name="n_2aveValue【学校施設】&#10;有形固定資産減価償却率"/>
        <xdr:cNvSpPr txBox="1"/>
      </xdr:nvSpPr>
      <xdr:spPr>
        <a:xfrm>
          <a:off x="14389744" y="1015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65041</xdr:rowOff>
    </xdr:from>
    <xdr:ext cx="405111" cy="259045"/>
    <xdr:sp macro="" textlink="">
      <xdr:nvSpPr>
        <xdr:cNvPr id="489" name="n_3aveValue【学校施設】&#10;有形固定資産減価償却率"/>
        <xdr:cNvSpPr txBox="1"/>
      </xdr:nvSpPr>
      <xdr:spPr>
        <a:xfrm>
          <a:off x="13500744" y="1018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167911</xdr:rowOff>
    </xdr:from>
    <xdr:ext cx="405111" cy="259045"/>
    <xdr:sp macro="" textlink="">
      <xdr:nvSpPr>
        <xdr:cNvPr id="490" name="n_1mainValue【学校施設】&#10;有形固定資産減価償却率"/>
        <xdr:cNvSpPr txBox="1"/>
      </xdr:nvSpPr>
      <xdr:spPr>
        <a:xfrm>
          <a:off x="15266044" y="10112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19067</xdr:rowOff>
    </xdr:from>
    <xdr:ext cx="405111" cy="259045"/>
    <xdr:sp macro="" textlink="">
      <xdr:nvSpPr>
        <xdr:cNvPr id="491" name="n_2mainValue【学校施設】&#10;有形固定資産減価償却率"/>
        <xdr:cNvSpPr txBox="1"/>
      </xdr:nvSpPr>
      <xdr:spPr>
        <a:xfrm>
          <a:off x="14389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0" name="テキスト ボックス 4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1" name="直線コネクタ 5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2" name="テキスト ボックス 50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03" name="直線コネクタ 50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4" name="テキスト ボックス 50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5" name="直線コネクタ 50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6" name="テキスト ボックス 50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7" name="直線コネクタ 50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8" name="テキスト ボックス 50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9" name="直線コネクタ 50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0" name="テキスト ボックス 50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1" name="直線コネクタ 51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2" name="テキスト ボックス 51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514" name="直線コネクタ 513"/>
        <xdr:cNvCxnSpPr/>
      </xdr:nvCxnSpPr>
      <xdr:spPr>
        <a:xfrm flipV="1">
          <a:off x="22160864" y="953947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515" name="【学校施設】&#10;一人当たり面積最小値テキスト"/>
        <xdr:cNvSpPr txBox="1"/>
      </xdr:nvSpPr>
      <xdr:spPr>
        <a:xfrm>
          <a:off x="22199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516" name="直線コネクタ 515"/>
        <xdr:cNvCxnSpPr/>
      </xdr:nvCxnSpPr>
      <xdr:spPr>
        <a:xfrm>
          <a:off x="22072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517" name="【学校施設】&#10;一人当たり面積最大値テキスト"/>
        <xdr:cNvSpPr txBox="1"/>
      </xdr:nvSpPr>
      <xdr:spPr>
        <a:xfrm>
          <a:off x="221996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518" name="直線コネクタ 517"/>
        <xdr:cNvCxnSpPr/>
      </xdr:nvCxnSpPr>
      <xdr:spPr>
        <a:xfrm>
          <a:off x="22072600" y="953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82161</xdr:rowOff>
    </xdr:from>
    <xdr:ext cx="469744" cy="259045"/>
    <xdr:sp macro="" textlink="">
      <xdr:nvSpPr>
        <xdr:cNvPr id="519" name="【学校施設】&#10;一人当たり面積平均値テキスト"/>
        <xdr:cNvSpPr txBox="1"/>
      </xdr:nvSpPr>
      <xdr:spPr>
        <a:xfrm>
          <a:off x="22199600" y="10712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520" name="フローチャート: 判断 519"/>
        <xdr:cNvSpPr/>
      </xdr:nvSpPr>
      <xdr:spPr>
        <a:xfrm>
          <a:off x="22110700" y="107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521" name="フローチャート: 判断 520"/>
        <xdr:cNvSpPr/>
      </xdr:nvSpPr>
      <xdr:spPr>
        <a:xfrm>
          <a:off x="21272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522" name="フローチャート: 判断 521"/>
        <xdr:cNvSpPr/>
      </xdr:nvSpPr>
      <xdr:spPr>
        <a:xfrm>
          <a:off x="20383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21437</xdr:rowOff>
    </xdr:from>
    <xdr:to>
      <xdr:col>102</xdr:col>
      <xdr:colOff>165100</xdr:colOff>
      <xdr:row>62</xdr:row>
      <xdr:rowOff>123037</xdr:rowOff>
    </xdr:to>
    <xdr:sp macro="" textlink="">
      <xdr:nvSpPr>
        <xdr:cNvPr id="523" name="フローチャート: 判断 522"/>
        <xdr:cNvSpPr/>
      </xdr:nvSpPr>
      <xdr:spPr>
        <a:xfrm>
          <a:off x="19494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4" name="テキスト ボックス 5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5" name="テキスト ボックス 5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6" name="テキスト ボックス 5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7" name="テキスト ボックス 5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8" name="テキスト ボックス 5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160884</xdr:rowOff>
    </xdr:from>
    <xdr:to>
      <xdr:col>116</xdr:col>
      <xdr:colOff>114300</xdr:colOff>
      <xdr:row>62</xdr:row>
      <xdr:rowOff>91034</xdr:rowOff>
    </xdr:to>
    <xdr:sp macro="" textlink="">
      <xdr:nvSpPr>
        <xdr:cNvPr id="529" name="楕円 528"/>
        <xdr:cNvSpPr/>
      </xdr:nvSpPr>
      <xdr:spPr>
        <a:xfrm>
          <a:off x="22110700" y="1061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12311</xdr:rowOff>
    </xdr:from>
    <xdr:ext cx="469744" cy="259045"/>
    <xdr:sp macro="" textlink="">
      <xdr:nvSpPr>
        <xdr:cNvPr id="530" name="【学校施設】&#10;一人当たり面積該当値テキスト"/>
        <xdr:cNvSpPr txBox="1"/>
      </xdr:nvSpPr>
      <xdr:spPr>
        <a:xfrm>
          <a:off x="22199600" y="1047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131623</xdr:rowOff>
    </xdr:from>
    <xdr:to>
      <xdr:col>112</xdr:col>
      <xdr:colOff>38100</xdr:colOff>
      <xdr:row>62</xdr:row>
      <xdr:rowOff>61773</xdr:rowOff>
    </xdr:to>
    <xdr:sp macro="" textlink="">
      <xdr:nvSpPr>
        <xdr:cNvPr id="531" name="楕円 530"/>
        <xdr:cNvSpPr/>
      </xdr:nvSpPr>
      <xdr:spPr>
        <a:xfrm>
          <a:off x="21272500" y="1059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10973</xdr:rowOff>
    </xdr:from>
    <xdr:to>
      <xdr:col>116</xdr:col>
      <xdr:colOff>63500</xdr:colOff>
      <xdr:row>62</xdr:row>
      <xdr:rowOff>40234</xdr:rowOff>
    </xdr:to>
    <xdr:cxnSp macro="">
      <xdr:nvCxnSpPr>
        <xdr:cNvPr id="532" name="直線コネクタ 531"/>
        <xdr:cNvCxnSpPr/>
      </xdr:nvCxnSpPr>
      <xdr:spPr>
        <a:xfrm>
          <a:off x="21323300" y="10640873"/>
          <a:ext cx="8382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140767</xdr:rowOff>
    </xdr:from>
    <xdr:to>
      <xdr:col>107</xdr:col>
      <xdr:colOff>101600</xdr:colOff>
      <xdr:row>62</xdr:row>
      <xdr:rowOff>70917</xdr:rowOff>
    </xdr:to>
    <xdr:sp macro="" textlink="">
      <xdr:nvSpPr>
        <xdr:cNvPr id="533" name="楕円 532"/>
        <xdr:cNvSpPr/>
      </xdr:nvSpPr>
      <xdr:spPr>
        <a:xfrm>
          <a:off x="20383500" y="1059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10973</xdr:rowOff>
    </xdr:from>
    <xdr:to>
      <xdr:col>111</xdr:col>
      <xdr:colOff>177800</xdr:colOff>
      <xdr:row>62</xdr:row>
      <xdr:rowOff>20117</xdr:rowOff>
    </xdr:to>
    <xdr:cxnSp macro="">
      <xdr:nvCxnSpPr>
        <xdr:cNvPr id="534" name="直線コネクタ 533"/>
        <xdr:cNvCxnSpPr/>
      </xdr:nvCxnSpPr>
      <xdr:spPr>
        <a:xfrm flipV="1">
          <a:off x="20434300" y="1064087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170401</xdr:rowOff>
    </xdr:from>
    <xdr:ext cx="469744" cy="259045"/>
    <xdr:sp macro="" textlink="">
      <xdr:nvSpPr>
        <xdr:cNvPr id="535" name="n_1aveValue【学校施設】&#10;一人当たり面積"/>
        <xdr:cNvSpPr txBox="1"/>
      </xdr:nvSpPr>
      <xdr:spPr>
        <a:xfrm>
          <a:off x="21075727" y="1080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5808</xdr:rowOff>
    </xdr:from>
    <xdr:ext cx="469744" cy="259045"/>
    <xdr:sp macro="" textlink="">
      <xdr:nvSpPr>
        <xdr:cNvPr id="536" name="n_2aveValue【学校施設】&#10;一人当たり面積"/>
        <xdr:cNvSpPr txBox="1"/>
      </xdr:nvSpPr>
      <xdr:spPr>
        <a:xfrm>
          <a:off x="201994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139564</xdr:rowOff>
    </xdr:from>
    <xdr:ext cx="469744" cy="259045"/>
    <xdr:sp macro="" textlink="">
      <xdr:nvSpPr>
        <xdr:cNvPr id="537" name="n_3aveValue【学校施設】&#10;一人当たり面積"/>
        <xdr:cNvSpPr txBox="1"/>
      </xdr:nvSpPr>
      <xdr:spPr>
        <a:xfrm>
          <a:off x="19310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78300</xdr:rowOff>
    </xdr:from>
    <xdr:ext cx="469744" cy="259045"/>
    <xdr:sp macro="" textlink="">
      <xdr:nvSpPr>
        <xdr:cNvPr id="538" name="n_1mainValue【学校施設】&#10;一人当たり面積"/>
        <xdr:cNvSpPr txBox="1"/>
      </xdr:nvSpPr>
      <xdr:spPr>
        <a:xfrm>
          <a:off x="21075727" y="1036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87444</xdr:rowOff>
    </xdr:from>
    <xdr:ext cx="469744" cy="259045"/>
    <xdr:sp macro="" textlink="">
      <xdr:nvSpPr>
        <xdr:cNvPr id="539" name="n_2mainValue【学校施設】&#10;一人当たり面積"/>
        <xdr:cNvSpPr txBox="1"/>
      </xdr:nvSpPr>
      <xdr:spPr>
        <a:xfrm>
          <a:off x="20199427" y="1037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0" name="正方形/長方形 5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1" name="正方形/長方形 5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2" name="正方形/長方形 5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3" name="正方形/長方形 5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4" name="正方形/長方形 5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5" name="正方形/長方形 5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6" name="正方形/長方形 5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正方形/長方形 54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8" name="正方形/長方形 5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9" name="正方形/長方形 5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0" name="正方形/長方形 5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1" name="正方形/長方形 5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2" name="正方形/長方形 5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3" name="正方形/長方形 5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4" name="正方形/長方形 5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5" name="正方形/長方形 55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6" name="正方形/長方形 5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7" name="正方形/長方形 5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8" name="正方形/長方形 5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9" name="正方形/長方形 5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0" name="正方形/長方形 5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1" name="正方形/長方形 5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2" name="正方形/長方形 5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正方形/長方形 5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4" name="テキスト ボックス 5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5" name="直線コネクタ 5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66" name="直線コネクタ 56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67" name="テキスト ボックス 56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8" name="直線コネクタ 56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9" name="テキスト ボックス 56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0" name="直線コネクタ 56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1" name="テキスト ボックス 57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2" name="直線コネクタ 57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3" name="テキスト ボックス 57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4" name="直線コネクタ 57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5" name="テキスト ボックス 57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6" name="直線コネクタ 57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7" name="テキスト ボックス 57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8" name="直線コネクタ 57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9" name="テキスト ボックス 57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581" name="直線コネクタ 580"/>
        <xdr:cNvCxnSpPr/>
      </xdr:nvCxnSpPr>
      <xdr:spPr>
        <a:xfrm flipV="1">
          <a:off x="16318864" y="170905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582" name="【公民館】&#10;有形固定資産減価償却率最小値テキスト"/>
        <xdr:cNvSpPr txBox="1"/>
      </xdr:nvSpPr>
      <xdr:spPr>
        <a:xfrm>
          <a:off x="16357600" y="1854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583" name="直線コネクタ 582"/>
        <xdr:cNvCxnSpPr/>
      </xdr:nvCxnSpPr>
      <xdr:spPr>
        <a:xfrm>
          <a:off x="16230600" y="185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84"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85" name="直線コネクタ 58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23421</xdr:rowOff>
    </xdr:from>
    <xdr:ext cx="405111" cy="259045"/>
    <xdr:sp macro="" textlink="">
      <xdr:nvSpPr>
        <xdr:cNvPr id="586" name="【公民館】&#10;有形固定資産減価償却率平均値テキスト"/>
        <xdr:cNvSpPr txBox="1"/>
      </xdr:nvSpPr>
      <xdr:spPr>
        <a:xfrm>
          <a:off x="16357600" y="1768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587" name="フローチャート: 判断 586"/>
        <xdr:cNvSpPr/>
      </xdr:nvSpPr>
      <xdr:spPr>
        <a:xfrm>
          <a:off x="162687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588" name="フローチャート: 判断 587"/>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589" name="フローチャート: 判断 588"/>
        <xdr:cNvSpPr/>
      </xdr:nvSpPr>
      <xdr:spPr>
        <a:xfrm>
          <a:off x="14541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40095</xdr:rowOff>
    </xdr:from>
    <xdr:to>
      <xdr:col>72</xdr:col>
      <xdr:colOff>38100</xdr:colOff>
      <xdr:row>103</xdr:row>
      <xdr:rowOff>141695</xdr:rowOff>
    </xdr:to>
    <xdr:sp macro="" textlink="">
      <xdr:nvSpPr>
        <xdr:cNvPr id="590" name="フローチャート: 判断 589"/>
        <xdr:cNvSpPr/>
      </xdr:nvSpPr>
      <xdr:spPr>
        <a:xfrm>
          <a:off x="136525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1" name="テキスト ボックス 59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2" name="テキスト ボックス 59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3" name="テキスト ボックス 59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4" name="テキスト ボックス 59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5" name="テキスト ボックス 59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49893</xdr:rowOff>
    </xdr:from>
    <xdr:to>
      <xdr:col>85</xdr:col>
      <xdr:colOff>177800</xdr:colOff>
      <xdr:row>101</xdr:row>
      <xdr:rowOff>151493</xdr:rowOff>
    </xdr:to>
    <xdr:sp macro="" textlink="">
      <xdr:nvSpPr>
        <xdr:cNvPr id="596" name="楕円 595"/>
        <xdr:cNvSpPr/>
      </xdr:nvSpPr>
      <xdr:spPr>
        <a:xfrm>
          <a:off x="162687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72770</xdr:rowOff>
    </xdr:from>
    <xdr:ext cx="405111" cy="259045"/>
    <xdr:sp macro="" textlink="">
      <xdr:nvSpPr>
        <xdr:cNvPr id="597" name="【公民館】&#10;有形固定資産減価償却率該当値テキスト"/>
        <xdr:cNvSpPr txBox="1"/>
      </xdr:nvSpPr>
      <xdr:spPr>
        <a:xfrm>
          <a:off x="16357600" y="1721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2539</xdr:rowOff>
    </xdr:from>
    <xdr:to>
      <xdr:col>81</xdr:col>
      <xdr:colOff>101600</xdr:colOff>
      <xdr:row>100</xdr:row>
      <xdr:rowOff>104139</xdr:rowOff>
    </xdr:to>
    <xdr:sp macro="" textlink="">
      <xdr:nvSpPr>
        <xdr:cNvPr id="598" name="楕円 597"/>
        <xdr:cNvSpPr/>
      </xdr:nvSpPr>
      <xdr:spPr>
        <a:xfrm>
          <a:off x="154305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53339</xdr:rowOff>
    </xdr:from>
    <xdr:to>
      <xdr:col>85</xdr:col>
      <xdr:colOff>127000</xdr:colOff>
      <xdr:row>101</xdr:row>
      <xdr:rowOff>100693</xdr:rowOff>
    </xdr:to>
    <xdr:cxnSp macro="">
      <xdr:nvCxnSpPr>
        <xdr:cNvPr id="599" name="直線コネクタ 598"/>
        <xdr:cNvCxnSpPr/>
      </xdr:nvCxnSpPr>
      <xdr:spPr>
        <a:xfrm>
          <a:off x="15481300" y="17198339"/>
          <a:ext cx="838200" cy="21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15602</xdr:rowOff>
    </xdr:from>
    <xdr:to>
      <xdr:col>76</xdr:col>
      <xdr:colOff>165100</xdr:colOff>
      <xdr:row>100</xdr:row>
      <xdr:rowOff>117202</xdr:rowOff>
    </xdr:to>
    <xdr:sp macro="" textlink="">
      <xdr:nvSpPr>
        <xdr:cNvPr id="600" name="楕円 599"/>
        <xdr:cNvSpPr/>
      </xdr:nvSpPr>
      <xdr:spPr>
        <a:xfrm>
          <a:off x="14541500" y="1716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53339</xdr:rowOff>
    </xdr:from>
    <xdr:to>
      <xdr:col>81</xdr:col>
      <xdr:colOff>50800</xdr:colOff>
      <xdr:row>100</xdr:row>
      <xdr:rowOff>66402</xdr:rowOff>
    </xdr:to>
    <xdr:cxnSp macro="">
      <xdr:nvCxnSpPr>
        <xdr:cNvPr id="601" name="直線コネクタ 600"/>
        <xdr:cNvCxnSpPr/>
      </xdr:nvCxnSpPr>
      <xdr:spPr>
        <a:xfrm flipV="1">
          <a:off x="14592300" y="1719833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602" name="n_1aveValue【公民館】&#10;有形固定資産減価償却率"/>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137721</xdr:rowOff>
    </xdr:from>
    <xdr:ext cx="405111" cy="259045"/>
    <xdr:sp macro="" textlink="">
      <xdr:nvSpPr>
        <xdr:cNvPr id="603" name="n_2aveValue【公民館】&#10;有形固定資産減価償却率"/>
        <xdr:cNvSpPr txBox="1"/>
      </xdr:nvSpPr>
      <xdr:spPr>
        <a:xfrm>
          <a:off x="143897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158222</xdr:rowOff>
    </xdr:from>
    <xdr:ext cx="405111" cy="259045"/>
    <xdr:sp macro="" textlink="">
      <xdr:nvSpPr>
        <xdr:cNvPr id="604" name="n_3aveValue【公民館】&#10;有形固定資産減価償却率"/>
        <xdr:cNvSpPr txBox="1"/>
      </xdr:nvSpPr>
      <xdr:spPr>
        <a:xfrm>
          <a:off x="13500744" y="174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120666</xdr:rowOff>
    </xdr:from>
    <xdr:ext cx="405111" cy="259045"/>
    <xdr:sp macro="" textlink="">
      <xdr:nvSpPr>
        <xdr:cNvPr id="605" name="n_1mainValue【公民館】&#10;有形固定資産減価償却率"/>
        <xdr:cNvSpPr txBox="1"/>
      </xdr:nvSpPr>
      <xdr:spPr>
        <a:xfrm>
          <a:off x="15266044" y="1692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133729</xdr:rowOff>
    </xdr:from>
    <xdr:ext cx="405111" cy="259045"/>
    <xdr:sp macro="" textlink="">
      <xdr:nvSpPr>
        <xdr:cNvPr id="606" name="n_2mainValue【公民館】&#10;有形固定資産減価償却率"/>
        <xdr:cNvSpPr txBox="1"/>
      </xdr:nvSpPr>
      <xdr:spPr>
        <a:xfrm>
          <a:off x="14389744" y="16935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7" name="正方形/長方形 6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8" name="正方形/長方形 60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9" name="正方形/長方形 60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0" name="正方形/長方形 60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1" name="正方形/長方形 61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2" name="正方形/長方形 61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3" name="正方形/長方形 61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4" name="正方形/長方形 61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5" name="テキスト ボックス 61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6" name="直線コネクタ 61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7" name="直線コネクタ 61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8" name="テキスト ボックス 61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9" name="直線コネクタ 61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0" name="テキスト ボックス 61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1" name="直線コネクタ 62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2" name="テキスト ボックス 62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3" name="直線コネクタ 62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4" name="テキスト ボックス 62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5" name="直線コネクタ 62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6" name="テキスト ボックス 62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7" name="直線コネクタ 6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8" name="テキスト ボックス 6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630" name="直線コネクタ 629"/>
        <xdr:cNvCxnSpPr/>
      </xdr:nvCxnSpPr>
      <xdr:spPr>
        <a:xfrm flipV="1">
          <a:off x="22160864" y="171488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631"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632" name="直線コネクタ 631"/>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633" name="【公民館】&#10;一人当たり面積最大値テキスト"/>
        <xdr:cNvSpPr txBox="1"/>
      </xdr:nvSpPr>
      <xdr:spPr>
        <a:xfrm>
          <a:off x="22199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634" name="直線コネクタ 633"/>
        <xdr:cNvCxnSpPr/>
      </xdr:nvCxnSpPr>
      <xdr:spPr>
        <a:xfrm>
          <a:off x="22072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151147</xdr:rowOff>
    </xdr:from>
    <xdr:ext cx="469744" cy="259045"/>
    <xdr:sp macro="" textlink="">
      <xdr:nvSpPr>
        <xdr:cNvPr id="635" name="【公民館】&#10;一人当たり面積平均値テキスト"/>
        <xdr:cNvSpPr txBox="1"/>
      </xdr:nvSpPr>
      <xdr:spPr>
        <a:xfrm>
          <a:off x="22199600" y="1815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636" name="フローチャート: 判断 635"/>
        <xdr:cNvSpPr/>
      </xdr:nvSpPr>
      <xdr:spPr>
        <a:xfrm>
          <a:off x="221107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637" name="フローチャート: 判断 636"/>
        <xdr:cNvSpPr/>
      </xdr:nvSpPr>
      <xdr:spPr>
        <a:xfrm>
          <a:off x="212725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638" name="フローチャート: 判断 637"/>
        <xdr:cNvSpPr/>
      </xdr:nvSpPr>
      <xdr:spPr>
        <a:xfrm>
          <a:off x="20383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639" name="フローチャート: 判断 638"/>
        <xdr:cNvSpPr/>
      </xdr:nvSpPr>
      <xdr:spPr>
        <a:xfrm>
          <a:off x="19494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63500</xdr:rowOff>
    </xdr:from>
    <xdr:to>
      <xdr:col>116</xdr:col>
      <xdr:colOff>114300</xdr:colOff>
      <xdr:row>107</xdr:row>
      <xdr:rowOff>165100</xdr:rowOff>
    </xdr:to>
    <xdr:sp macro="" textlink="">
      <xdr:nvSpPr>
        <xdr:cNvPr id="645" name="楕円 644"/>
        <xdr:cNvSpPr/>
      </xdr:nvSpPr>
      <xdr:spPr>
        <a:xfrm>
          <a:off x="221107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41927</xdr:rowOff>
    </xdr:from>
    <xdr:ext cx="469744" cy="259045"/>
    <xdr:sp macro="" textlink="">
      <xdr:nvSpPr>
        <xdr:cNvPr id="646" name="【公民館】&#10;一人当たり面積該当値テキスト"/>
        <xdr:cNvSpPr txBox="1"/>
      </xdr:nvSpPr>
      <xdr:spPr>
        <a:xfrm>
          <a:off x="22199600"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10161</xdr:rowOff>
    </xdr:from>
    <xdr:to>
      <xdr:col>112</xdr:col>
      <xdr:colOff>38100</xdr:colOff>
      <xdr:row>107</xdr:row>
      <xdr:rowOff>111761</xdr:rowOff>
    </xdr:to>
    <xdr:sp macro="" textlink="">
      <xdr:nvSpPr>
        <xdr:cNvPr id="647" name="楕円 646"/>
        <xdr:cNvSpPr/>
      </xdr:nvSpPr>
      <xdr:spPr>
        <a:xfrm>
          <a:off x="21272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60961</xdr:rowOff>
    </xdr:from>
    <xdr:to>
      <xdr:col>116</xdr:col>
      <xdr:colOff>63500</xdr:colOff>
      <xdr:row>107</xdr:row>
      <xdr:rowOff>114300</xdr:rowOff>
    </xdr:to>
    <xdr:cxnSp macro="">
      <xdr:nvCxnSpPr>
        <xdr:cNvPr id="648" name="直線コネクタ 647"/>
        <xdr:cNvCxnSpPr/>
      </xdr:nvCxnSpPr>
      <xdr:spPr>
        <a:xfrm>
          <a:off x="21323300" y="1840611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xdr:rowOff>
    </xdr:from>
    <xdr:to>
      <xdr:col>107</xdr:col>
      <xdr:colOff>101600</xdr:colOff>
      <xdr:row>107</xdr:row>
      <xdr:rowOff>115570</xdr:rowOff>
    </xdr:to>
    <xdr:sp macro="" textlink="">
      <xdr:nvSpPr>
        <xdr:cNvPr id="649" name="楕円 648"/>
        <xdr:cNvSpPr/>
      </xdr:nvSpPr>
      <xdr:spPr>
        <a:xfrm>
          <a:off x="2038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60961</xdr:rowOff>
    </xdr:from>
    <xdr:to>
      <xdr:col>111</xdr:col>
      <xdr:colOff>177800</xdr:colOff>
      <xdr:row>107</xdr:row>
      <xdr:rowOff>64770</xdr:rowOff>
    </xdr:to>
    <xdr:cxnSp macro="">
      <xdr:nvCxnSpPr>
        <xdr:cNvPr id="650" name="直線コネクタ 649"/>
        <xdr:cNvCxnSpPr/>
      </xdr:nvCxnSpPr>
      <xdr:spPr>
        <a:xfrm flipV="1">
          <a:off x="20434300" y="184061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82566</xdr:rowOff>
    </xdr:from>
    <xdr:ext cx="469744" cy="259045"/>
    <xdr:sp macro="" textlink="">
      <xdr:nvSpPr>
        <xdr:cNvPr id="651" name="n_1aveValue【公民館】&#10;一人当たり面積"/>
        <xdr:cNvSpPr txBox="1"/>
      </xdr:nvSpPr>
      <xdr:spPr>
        <a:xfrm>
          <a:off x="21075727" y="180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67327</xdr:rowOff>
    </xdr:from>
    <xdr:ext cx="469744" cy="259045"/>
    <xdr:sp macro="" textlink="">
      <xdr:nvSpPr>
        <xdr:cNvPr id="652" name="n_2aveValue【公民館】&#10;一人当たり面積"/>
        <xdr:cNvSpPr txBox="1"/>
      </xdr:nvSpPr>
      <xdr:spPr>
        <a:xfrm>
          <a:off x="20199427" y="180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63516</xdr:rowOff>
    </xdr:from>
    <xdr:ext cx="469744" cy="259045"/>
    <xdr:sp macro="" textlink="">
      <xdr:nvSpPr>
        <xdr:cNvPr id="653" name="n_3aveValue【公民館】&#10;一人当たり面積"/>
        <xdr:cNvSpPr txBox="1"/>
      </xdr:nvSpPr>
      <xdr:spPr>
        <a:xfrm>
          <a:off x="19310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102888</xdr:rowOff>
    </xdr:from>
    <xdr:ext cx="469744" cy="259045"/>
    <xdr:sp macro="" textlink="">
      <xdr:nvSpPr>
        <xdr:cNvPr id="654" name="n_1mainValue【公民館】&#10;一人当たり面積"/>
        <xdr:cNvSpPr txBox="1"/>
      </xdr:nvSpPr>
      <xdr:spPr>
        <a:xfrm>
          <a:off x="210757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655" name="n_2mainValue【公民館】&#10;一人当たり面積"/>
        <xdr:cNvSpPr txBox="1"/>
      </xdr:nvSpPr>
      <xdr:spPr>
        <a:xfrm>
          <a:off x="20199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施設ごとにみると、認定子ども園・幼稚園・保育所、公営住宅、公民館が類似団体平均より高く、道路、橋りょう・トンネルが低く、学校施設がほぼ同水準となっている。類似団体平均より高い認定子ども園・幼稚園・保育所、公営住宅、公民館及びほぼ同水準の学校施設は、今後もあり方が検討されている施設である。公営住宅は一人当たり面積が高い水準にあり、認定子ども園・幼稚園・保育所は少子化傾向にあることから、今後の人口減少も考慮し、公共施設等総合管理計画に基づく個別施設計画を策定し、老朽化施設の更新、集約化等に勤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57,357
56,718
98.91
23,447,420
23,028,529
384,746
12,389,786
21,133,776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xdr:cNvCxnSpPr/>
      </xdr:nvCxnSpPr>
      <xdr:spPr>
        <a:xfrm flipV="1">
          <a:off x="4634865" y="5859780"/>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xdr:cNvSpPr txBox="1"/>
      </xdr:nvSpPr>
      <xdr:spPr>
        <a:xfrm>
          <a:off x="4673600" y="649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xdr:cNvSpPr/>
      </xdr:nvSpPr>
      <xdr:spPr>
        <a:xfrm>
          <a:off x="45847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xdr:cNvSpPr/>
      </xdr:nvSpPr>
      <xdr:spPr>
        <a:xfrm>
          <a:off x="3746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xdr:cNvSpPr/>
      </xdr:nvSpPr>
      <xdr:spPr>
        <a:xfrm>
          <a:off x="2857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157661</xdr:rowOff>
    </xdr:from>
    <xdr:to>
      <xdr:col>10</xdr:col>
      <xdr:colOff>165100</xdr:colOff>
      <xdr:row>38</xdr:row>
      <xdr:rowOff>87812</xdr:rowOff>
    </xdr:to>
    <xdr:sp macro="" textlink="">
      <xdr:nvSpPr>
        <xdr:cNvPr id="66" name="フローチャート: 判断 65"/>
        <xdr:cNvSpPr/>
      </xdr:nvSpPr>
      <xdr:spPr>
        <a:xfrm>
          <a:off x="1968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170724</xdr:rowOff>
    </xdr:from>
    <xdr:to>
      <xdr:col>24</xdr:col>
      <xdr:colOff>114300</xdr:colOff>
      <xdr:row>38</xdr:row>
      <xdr:rowOff>100874</xdr:rowOff>
    </xdr:to>
    <xdr:sp macro="" textlink="">
      <xdr:nvSpPr>
        <xdr:cNvPr id="72" name="楕円 71"/>
        <xdr:cNvSpPr/>
      </xdr:nvSpPr>
      <xdr:spPr>
        <a:xfrm>
          <a:off x="45847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22151</xdr:rowOff>
    </xdr:from>
    <xdr:ext cx="405111" cy="259045"/>
    <xdr:sp macro="" textlink="">
      <xdr:nvSpPr>
        <xdr:cNvPr id="73" name="【図書館】&#10;有形固定資産減価償却率該当値テキスト"/>
        <xdr:cNvSpPr txBox="1"/>
      </xdr:nvSpPr>
      <xdr:spPr>
        <a:xfrm>
          <a:off x="4673600" y="6365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35197</xdr:rowOff>
    </xdr:from>
    <xdr:to>
      <xdr:col>20</xdr:col>
      <xdr:colOff>38100</xdr:colOff>
      <xdr:row>38</xdr:row>
      <xdr:rowOff>136797</xdr:rowOff>
    </xdr:to>
    <xdr:sp macro="" textlink="">
      <xdr:nvSpPr>
        <xdr:cNvPr id="74" name="楕円 73"/>
        <xdr:cNvSpPr/>
      </xdr:nvSpPr>
      <xdr:spPr>
        <a:xfrm>
          <a:off x="3746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50074</xdr:rowOff>
    </xdr:from>
    <xdr:to>
      <xdr:col>24</xdr:col>
      <xdr:colOff>63500</xdr:colOff>
      <xdr:row>38</xdr:row>
      <xdr:rowOff>85997</xdr:rowOff>
    </xdr:to>
    <xdr:cxnSp macro="">
      <xdr:nvCxnSpPr>
        <xdr:cNvPr id="75" name="直線コネクタ 74"/>
        <xdr:cNvCxnSpPr/>
      </xdr:nvCxnSpPr>
      <xdr:spPr>
        <a:xfrm flipV="1">
          <a:off x="3797300" y="656517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72753</xdr:rowOff>
    </xdr:from>
    <xdr:to>
      <xdr:col>15</xdr:col>
      <xdr:colOff>101600</xdr:colOff>
      <xdr:row>39</xdr:row>
      <xdr:rowOff>2903</xdr:rowOff>
    </xdr:to>
    <xdr:sp macro="" textlink="">
      <xdr:nvSpPr>
        <xdr:cNvPr id="76" name="楕円 75"/>
        <xdr:cNvSpPr/>
      </xdr:nvSpPr>
      <xdr:spPr>
        <a:xfrm>
          <a:off x="2857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85997</xdr:rowOff>
    </xdr:from>
    <xdr:to>
      <xdr:col>19</xdr:col>
      <xdr:colOff>177800</xdr:colOff>
      <xdr:row>38</xdr:row>
      <xdr:rowOff>123553</xdr:rowOff>
    </xdr:to>
    <xdr:cxnSp macro="">
      <xdr:nvCxnSpPr>
        <xdr:cNvPr id="77" name="直線コネクタ 76"/>
        <xdr:cNvCxnSpPr/>
      </xdr:nvCxnSpPr>
      <xdr:spPr>
        <a:xfrm flipV="1">
          <a:off x="2908300" y="660109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133730</xdr:rowOff>
    </xdr:from>
    <xdr:ext cx="405111" cy="259045"/>
    <xdr:sp macro="" textlink="">
      <xdr:nvSpPr>
        <xdr:cNvPr id="78" name="n_1aveValue【図書館】&#10;有形固定資産減価償却率"/>
        <xdr:cNvSpPr txBox="1"/>
      </xdr:nvSpPr>
      <xdr:spPr>
        <a:xfrm>
          <a:off x="3582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107604</xdr:rowOff>
    </xdr:from>
    <xdr:ext cx="405111" cy="259045"/>
    <xdr:sp macro="" textlink="">
      <xdr:nvSpPr>
        <xdr:cNvPr id="79" name="n_2aveValue【図書館】&#10;有形固定資産減価償却率"/>
        <xdr:cNvSpPr txBox="1"/>
      </xdr:nvSpPr>
      <xdr:spPr>
        <a:xfrm>
          <a:off x="2705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104338</xdr:rowOff>
    </xdr:from>
    <xdr:ext cx="405111" cy="259045"/>
    <xdr:sp macro="" textlink="">
      <xdr:nvSpPr>
        <xdr:cNvPr id="80" name="n_3aveValue【図書館】&#10;有形固定資産減価償却率"/>
        <xdr:cNvSpPr txBox="1"/>
      </xdr:nvSpPr>
      <xdr:spPr>
        <a:xfrm>
          <a:off x="1816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127924</xdr:rowOff>
    </xdr:from>
    <xdr:ext cx="405111" cy="259045"/>
    <xdr:sp macro="" textlink="">
      <xdr:nvSpPr>
        <xdr:cNvPr id="81" name="n_1mainValue【図書館】&#10;有形固定資産減価償却率"/>
        <xdr:cNvSpPr txBox="1"/>
      </xdr:nvSpPr>
      <xdr:spPr>
        <a:xfrm>
          <a:off x="35820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165480</xdr:rowOff>
    </xdr:from>
    <xdr:ext cx="405111" cy="259045"/>
    <xdr:sp macro="" textlink="">
      <xdr:nvSpPr>
        <xdr:cNvPr id="82" name="n_2mainValue【図書館】&#10;有形固定資産減価償却率"/>
        <xdr:cNvSpPr txBox="1"/>
      </xdr:nvSpPr>
      <xdr:spPr>
        <a:xfrm>
          <a:off x="2705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6" name="直線コネクタ 105"/>
        <xdr:cNvCxnSpPr/>
      </xdr:nvCxnSpPr>
      <xdr:spPr>
        <a:xfrm flipV="1">
          <a:off x="10476865" y="5867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7"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8" name="直線コネクタ 107"/>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9"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0" name="直線コネクタ 109"/>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1" name="【図書館】&#10;一人当たり面積平均値テキスト"/>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2" name="フローチャート: 判断 111"/>
        <xdr:cNvSpPr/>
      </xdr:nvSpPr>
      <xdr:spPr>
        <a:xfrm>
          <a:off x="10426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3" name="フローチャート: 判断 112"/>
        <xdr:cNvSpPr/>
      </xdr:nvSpPr>
      <xdr:spPr>
        <a:xfrm>
          <a:off x="9588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4" name="フローチャート: 判断 113"/>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15" name="フローチャート: 判断 114"/>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38100</xdr:rowOff>
    </xdr:from>
    <xdr:to>
      <xdr:col>55</xdr:col>
      <xdr:colOff>50800</xdr:colOff>
      <xdr:row>36</xdr:row>
      <xdr:rowOff>139700</xdr:rowOff>
    </xdr:to>
    <xdr:sp macro="" textlink="">
      <xdr:nvSpPr>
        <xdr:cNvPr id="121" name="楕円 120"/>
        <xdr:cNvSpPr/>
      </xdr:nvSpPr>
      <xdr:spPr>
        <a:xfrm>
          <a:off x="104267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60977</xdr:rowOff>
    </xdr:from>
    <xdr:ext cx="469744" cy="259045"/>
    <xdr:sp macro="" textlink="">
      <xdr:nvSpPr>
        <xdr:cNvPr id="122" name="【図書館】&#10;一人当たり面積該当値テキスト"/>
        <xdr:cNvSpPr txBox="1"/>
      </xdr:nvSpPr>
      <xdr:spPr>
        <a:xfrm>
          <a:off x="10515600" y="606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50800</xdr:rowOff>
    </xdr:from>
    <xdr:to>
      <xdr:col>50</xdr:col>
      <xdr:colOff>165100</xdr:colOff>
      <xdr:row>36</xdr:row>
      <xdr:rowOff>152400</xdr:rowOff>
    </xdr:to>
    <xdr:sp macro="" textlink="">
      <xdr:nvSpPr>
        <xdr:cNvPr id="123" name="楕円 122"/>
        <xdr:cNvSpPr/>
      </xdr:nvSpPr>
      <xdr:spPr>
        <a:xfrm>
          <a:off x="9588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88900</xdr:rowOff>
    </xdr:from>
    <xdr:to>
      <xdr:col>55</xdr:col>
      <xdr:colOff>0</xdr:colOff>
      <xdr:row>36</xdr:row>
      <xdr:rowOff>101600</xdr:rowOff>
    </xdr:to>
    <xdr:cxnSp macro="">
      <xdr:nvCxnSpPr>
        <xdr:cNvPr id="124" name="直線コネクタ 123"/>
        <xdr:cNvCxnSpPr/>
      </xdr:nvCxnSpPr>
      <xdr:spPr>
        <a:xfrm flipV="1">
          <a:off x="9639300" y="6261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63500</xdr:rowOff>
    </xdr:from>
    <xdr:to>
      <xdr:col>46</xdr:col>
      <xdr:colOff>38100</xdr:colOff>
      <xdr:row>36</xdr:row>
      <xdr:rowOff>165100</xdr:rowOff>
    </xdr:to>
    <xdr:sp macro="" textlink="">
      <xdr:nvSpPr>
        <xdr:cNvPr id="125" name="楕円 124"/>
        <xdr:cNvSpPr/>
      </xdr:nvSpPr>
      <xdr:spPr>
        <a:xfrm>
          <a:off x="8699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101600</xdr:rowOff>
    </xdr:from>
    <xdr:to>
      <xdr:col>50</xdr:col>
      <xdr:colOff>114300</xdr:colOff>
      <xdr:row>36</xdr:row>
      <xdr:rowOff>114300</xdr:rowOff>
    </xdr:to>
    <xdr:cxnSp macro="">
      <xdr:nvCxnSpPr>
        <xdr:cNvPr id="126" name="直線コネクタ 125"/>
        <xdr:cNvCxnSpPr/>
      </xdr:nvCxnSpPr>
      <xdr:spPr>
        <a:xfrm flipV="1">
          <a:off x="8750300" y="6273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73677</xdr:rowOff>
    </xdr:from>
    <xdr:ext cx="469744" cy="259045"/>
    <xdr:sp macro="" textlink="">
      <xdr:nvSpPr>
        <xdr:cNvPr id="127" name="n_1aveValue【図書館】&#10;一人当たり面積"/>
        <xdr:cNvSpPr txBox="1"/>
      </xdr:nvSpPr>
      <xdr:spPr>
        <a:xfrm>
          <a:off x="93917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111777</xdr:rowOff>
    </xdr:from>
    <xdr:ext cx="469744" cy="259045"/>
    <xdr:sp macro="" textlink="">
      <xdr:nvSpPr>
        <xdr:cNvPr id="128" name="n_2aveValue【図書館】&#10;一人当たり面積"/>
        <xdr:cNvSpPr txBox="1"/>
      </xdr:nvSpPr>
      <xdr:spPr>
        <a:xfrm>
          <a:off x="8515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29" name="n_3aveValue【図書館】&#10;一人当たり面積"/>
        <xdr:cNvSpPr txBox="1"/>
      </xdr:nvSpPr>
      <xdr:spPr>
        <a:xfrm>
          <a:off x="7626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168927</xdr:rowOff>
    </xdr:from>
    <xdr:ext cx="469744" cy="259045"/>
    <xdr:sp macro="" textlink="">
      <xdr:nvSpPr>
        <xdr:cNvPr id="130" name="n_1mainValue【図書館】&#10;一人当たり面積"/>
        <xdr:cNvSpPr txBox="1"/>
      </xdr:nvSpPr>
      <xdr:spPr>
        <a:xfrm>
          <a:off x="9391727" y="59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10177</xdr:rowOff>
    </xdr:from>
    <xdr:ext cx="469744" cy="259045"/>
    <xdr:sp macro="" textlink="">
      <xdr:nvSpPr>
        <xdr:cNvPr id="131" name="n_2mainValue【図書館】&#10;一人当たり面積"/>
        <xdr:cNvSpPr txBox="1"/>
      </xdr:nvSpPr>
      <xdr:spPr>
        <a:xfrm>
          <a:off x="8515427"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56" name="直線コネクタ 155"/>
        <xdr:cNvCxnSpPr/>
      </xdr:nvCxnSpPr>
      <xdr:spPr>
        <a:xfrm flipV="1">
          <a:off x="4634865" y="958024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57" name="【体育館・プール】&#10;有形固定資産減価償却率最小値テキスト"/>
        <xdr:cNvSpPr txBox="1"/>
      </xdr:nvSpPr>
      <xdr:spPr>
        <a:xfrm>
          <a:off x="4673600" y="1110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58" name="直線コネクタ 157"/>
        <xdr:cNvCxnSpPr/>
      </xdr:nvCxnSpPr>
      <xdr:spPr>
        <a:xfrm>
          <a:off x="4546600" y="111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59" name="【体育館・プール】&#10;有形固定資産減価償却率最大値テキスト"/>
        <xdr:cNvSpPr txBox="1"/>
      </xdr:nvSpPr>
      <xdr:spPr>
        <a:xfrm>
          <a:off x="4673600"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0" name="直線コネクタ 159"/>
        <xdr:cNvCxnSpPr/>
      </xdr:nvCxnSpPr>
      <xdr:spPr>
        <a:xfrm>
          <a:off x="4546600" y="958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121937</xdr:rowOff>
    </xdr:from>
    <xdr:ext cx="405111" cy="259045"/>
    <xdr:sp macro="" textlink="">
      <xdr:nvSpPr>
        <xdr:cNvPr id="161" name="【体育館・プール】&#10;有形固定資産減価償却率平均値テキスト"/>
        <xdr:cNvSpPr txBox="1"/>
      </xdr:nvSpPr>
      <xdr:spPr>
        <a:xfrm>
          <a:off x="4673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2" name="フローチャート: 判断 161"/>
        <xdr:cNvSpPr/>
      </xdr:nvSpPr>
      <xdr:spPr>
        <a:xfrm>
          <a:off x="4584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3" name="フローチャート: 判断 162"/>
        <xdr:cNvSpPr/>
      </xdr:nvSpPr>
      <xdr:spPr>
        <a:xfrm>
          <a:off x="3746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64" name="フローチャート: 判断 163"/>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65" name="フローチャート: 判断 164"/>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164465</xdr:rowOff>
    </xdr:from>
    <xdr:to>
      <xdr:col>24</xdr:col>
      <xdr:colOff>114300</xdr:colOff>
      <xdr:row>58</xdr:row>
      <xdr:rowOff>94615</xdr:rowOff>
    </xdr:to>
    <xdr:sp macro="" textlink="">
      <xdr:nvSpPr>
        <xdr:cNvPr id="171" name="楕円 170"/>
        <xdr:cNvSpPr/>
      </xdr:nvSpPr>
      <xdr:spPr>
        <a:xfrm>
          <a:off x="45847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15892</xdr:rowOff>
    </xdr:from>
    <xdr:ext cx="405111" cy="259045"/>
    <xdr:sp macro="" textlink="">
      <xdr:nvSpPr>
        <xdr:cNvPr id="172" name="【体育館・プール】&#10;有形固定資産減価償却率該当値テキスト"/>
        <xdr:cNvSpPr txBox="1"/>
      </xdr:nvSpPr>
      <xdr:spPr>
        <a:xfrm>
          <a:off x="4673600"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25400</xdr:rowOff>
    </xdr:from>
    <xdr:to>
      <xdr:col>20</xdr:col>
      <xdr:colOff>38100</xdr:colOff>
      <xdr:row>58</xdr:row>
      <xdr:rowOff>127000</xdr:rowOff>
    </xdr:to>
    <xdr:sp macro="" textlink="">
      <xdr:nvSpPr>
        <xdr:cNvPr id="173" name="楕円 172"/>
        <xdr:cNvSpPr/>
      </xdr:nvSpPr>
      <xdr:spPr>
        <a:xfrm>
          <a:off x="3746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43815</xdr:rowOff>
    </xdr:from>
    <xdr:to>
      <xdr:col>24</xdr:col>
      <xdr:colOff>63500</xdr:colOff>
      <xdr:row>58</xdr:row>
      <xdr:rowOff>76200</xdr:rowOff>
    </xdr:to>
    <xdr:cxnSp macro="">
      <xdr:nvCxnSpPr>
        <xdr:cNvPr id="174" name="直線コネクタ 173"/>
        <xdr:cNvCxnSpPr/>
      </xdr:nvCxnSpPr>
      <xdr:spPr>
        <a:xfrm flipV="1">
          <a:off x="3797300" y="99879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65405</xdr:rowOff>
    </xdr:from>
    <xdr:to>
      <xdr:col>15</xdr:col>
      <xdr:colOff>101600</xdr:colOff>
      <xdr:row>58</xdr:row>
      <xdr:rowOff>167005</xdr:rowOff>
    </xdr:to>
    <xdr:sp macro="" textlink="">
      <xdr:nvSpPr>
        <xdr:cNvPr id="175" name="楕円 174"/>
        <xdr:cNvSpPr/>
      </xdr:nvSpPr>
      <xdr:spPr>
        <a:xfrm>
          <a:off x="2857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76200</xdr:rowOff>
    </xdr:from>
    <xdr:to>
      <xdr:col>19</xdr:col>
      <xdr:colOff>177800</xdr:colOff>
      <xdr:row>58</xdr:row>
      <xdr:rowOff>116205</xdr:rowOff>
    </xdr:to>
    <xdr:cxnSp macro="">
      <xdr:nvCxnSpPr>
        <xdr:cNvPr id="176" name="直線コネクタ 175"/>
        <xdr:cNvCxnSpPr/>
      </xdr:nvCxnSpPr>
      <xdr:spPr>
        <a:xfrm flipV="1">
          <a:off x="2908300" y="100203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57167</xdr:rowOff>
    </xdr:from>
    <xdr:ext cx="405111" cy="259045"/>
    <xdr:sp macro="" textlink="">
      <xdr:nvSpPr>
        <xdr:cNvPr id="177" name="n_1aveValue【体育館・プール】&#10;有形固定資産減価償却率"/>
        <xdr:cNvSpPr txBox="1"/>
      </xdr:nvSpPr>
      <xdr:spPr>
        <a:xfrm>
          <a:off x="3582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78" name="n_2aveValue【体育館・プール】&#10;有形固定資産減価償却率"/>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79" name="n_3aveValue【体育館・プール】&#10;有形固定資産減価償却率"/>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143527</xdr:rowOff>
    </xdr:from>
    <xdr:ext cx="405111" cy="259045"/>
    <xdr:sp macro="" textlink="">
      <xdr:nvSpPr>
        <xdr:cNvPr id="180" name="n_1mainValue【体育館・プール】&#10;有形固定資産減価償却率"/>
        <xdr:cNvSpPr txBox="1"/>
      </xdr:nvSpPr>
      <xdr:spPr>
        <a:xfrm>
          <a:off x="35820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12082</xdr:rowOff>
    </xdr:from>
    <xdr:ext cx="405111" cy="259045"/>
    <xdr:sp macro="" textlink="">
      <xdr:nvSpPr>
        <xdr:cNvPr id="181" name="n_2mainValue【体育館・プール】&#10;有形固定資産減価償却率"/>
        <xdr:cNvSpPr txBox="1"/>
      </xdr:nvSpPr>
      <xdr:spPr>
        <a:xfrm>
          <a:off x="27057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3" name="テキスト ボックス 19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5" name="テキスト ボックス 19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7" name="テキスト ボックス 19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9" name="テキスト ボックス 19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1" name="テキスト ボックス 20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05" name="直線コネクタ 204"/>
        <xdr:cNvCxnSpPr/>
      </xdr:nvCxnSpPr>
      <xdr:spPr>
        <a:xfrm flipV="1">
          <a:off x="10476865" y="94411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06"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07" name="直線コネクタ 206"/>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08" name="【体育館・プール】&#10;一人当たり面積最大値テキスト"/>
        <xdr:cNvSpPr txBox="1"/>
      </xdr:nvSpPr>
      <xdr:spPr>
        <a:xfrm>
          <a:off x="1051560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09" name="直線コネクタ 208"/>
        <xdr:cNvCxnSpPr/>
      </xdr:nvCxnSpPr>
      <xdr:spPr>
        <a:xfrm>
          <a:off x="10388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33037</xdr:rowOff>
    </xdr:from>
    <xdr:ext cx="469744" cy="259045"/>
    <xdr:sp macro="" textlink="">
      <xdr:nvSpPr>
        <xdr:cNvPr id="210" name="【体育館・プール】&#10;一人当たり面積平均値テキスト"/>
        <xdr:cNvSpPr txBox="1"/>
      </xdr:nvSpPr>
      <xdr:spPr>
        <a:xfrm>
          <a:off x="10515600" y="10320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11" name="フローチャート: 判断 210"/>
        <xdr:cNvSpPr/>
      </xdr:nvSpPr>
      <xdr:spPr>
        <a:xfrm>
          <a:off x="10426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12" name="フローチャート: 判断 211"/>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13" name="フローチャート: 判断 212"/>
        <xdr:cNvSpPr/>
      </xdr:nvSpPr>
      <xdr:spPr>
        <a:xfrm>
          <a:off x="869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17780</xdr:rowOff>
    </xdr:from>
    <xdr:to>
      <xdr:col>41</xdr:col>
      <xdr:colOff>101600</xdr:colOff>
      <xdr:row>61</xdr:row>
      <xdr:rowOff>119380</xdr:rowOff>
    </xdr:to>
    <xdr:sp macro="" textlink="">
      <xdr:nvSpPr>
        <xdr:cNvPr id="214" name="フローチャート: 判断 213"/>
        <xdr:cNvSpPr/>
      </xdr:nvSpPr>
      <xdr:spPr>
        <a:xfrm>
          <a:off x="7810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20" name="楕円 219"/>
        <xdr:cNvSpPr/>
      </xdr:nvSpPr>
      <xdr:spPr>
        <a:xfrm>
          <a:off x="104267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49547</xdr:rowOff>
    </xdr:from>
    <xdr:ext cx="469744" cy="259045"/>
    <xdr:sp macro="" textlink="">
      <xdr:nvSpPr>
        <xdr:cNvPr id="221" name="【体育館・プール】&#10;一人当たり面積該当値テキスト"/>
        <xdr:cNvSpPr txBox="1"/>
      </xdr:nvSpPr>
      <xdr:spPr>
        <a:xfrm>
          <a:off x="10515600" y="1050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29210</xdr:rowOff>
    </xdr:from>
    <xdr:to>
      <xdr:col>50</xdr:col>
      <xdr:colOff>165100</xdr:colOff>
      <xdr:row>61</xdr:row>
      <xdr:rowOff>130810</xdr:rowOff>
    </xdr:to>
    <xdr:sp macro="" textlink="">
      <xdr:nvSpPr>
        <xdr:cNvPr id="222" name="楕円 221"/>
        <xdr:cNvSpPr/>
      </xdr:nvSpPr>
      <xdr:spPr>
        <a:xfrm>
          <a:off x="9588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80010</xdr:rowOff>
    </xdr:from>
    <xdr:to>
      <xdr:col>55</xdr:col>
      <xdr:colOff>0</xdr:colOff>
      <xdr:row>61</xdr:row>
      <xdr:rowOff>121920</xdr:rowOff>
    </xdr:to>
    <xdr:cxnSp macro="">
      <xdr:nvCxnSpPr>
        <xdr:cNvPr id="223" name="直線コネクタ 222"/>
        <xdr:cNvCxnSpPr/>
      </xdr:nvCxnSpPr>
      <xdr:spPr>
        <a:xfrm>
          <a:off x="9639300" y="105384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33020</xdr:rowOff>
    </xdr:from>
    <xdr:to>
      <xdr:col>46</xdr:col>
      <xdr:colOff>38100</xdr:colOff>
      <xdr:row>61</xdr:row>
      <xdr:rowOff>134620</xdr:rowOff>
    </xdr:to>
    <xdr:sp macro="" textlink="">
      <xdr:nvSpPr>
        <xdr:cNvPr id="224" name="楕円 223"/>
        <xdr:cNvSpPr/>
      </xdr:nvSpPr>
      <xdr:spPr>
        <a:xfrm>
          <a:off x="8699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80010</xdr:rowOff>
    </xdr:from>
    <xdr:to>
      <xdr:col>50</xdr:col>
      <xdr:colOff>114300</xdr:colOff>
      <xdr:row>61</xdr:row>
      <xdr:rowOff>83820</xdr:rowOff>
    </xdr:to>
    <xdr:cxnSp macro="">
      <xdr:nvCxnSpPr>
        <xdr:cNvPr id="225" name="直線コネクタ 224"/>
        <xdr:cNvCxnSpPr/>
      </xdr:nvCxnSpPr>
      <xdr:spPr>
        <a:xfrm flipV="1">
          <a:off x="8750300" y="10538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105427</xdr:rowOff>
    </xdr:from>
    <xdr:ext cx="469744" cy="259045"/>
    <xdr:sp macro="" textlink="">
      <xdr:nvSpPr>
        <xdr:cNvPr id="226" name="n_1aveValue【体育館・プール】&#10;一人当たり面積"/>
        <xdr:cNvSpPr txBox="1"/>
      </xdr:nvSpPr>
      <xdr:spPr>
        <a:xfrm>
          <a:off x="93917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151147</xdr:rowOff>
    </xdr:from>
    <xdr:ext cx="469744" cy="259045"/>
    <xdr:sp macro="" textlink="">
      <xdr:nvSpPr>
        <xdr:cNvPr id="227" name="n_2aveValue【体育館・プール】&#10;一人当たり面積"/>
        <xdr:cNvSpPr txBox="1"/>
      </xdr:nvSpPr>
      <xdr:spPr>
        <a:xfrm>
          <a:off x="85154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135907</xdr:rowOff>
    </xdr:from>
    <xdr:ext cx="469744" cy="259045"/>
    <xdr:sp macro="" textlink="">
      <xdr:nvSpPr>
        <xdr:cNvPr id="228" name="n_3aveValue【体育館・プール】&#10;一人当たり面積"/>
        <xdr:cNvSpPr txBox="1"/>
      </xdr:nvSpPr>
      <xdr:spPr>
        <a:xfrm>
          <a:off x="7626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121937</xdr:rowOff>
    </xdr:from>
    <xdr:ext cx="469744" cy="259045"/>
    <xdr:sp macro="" textlink="">
      <xdr:nvSpPr>
        <xdr:cNvPr id="229" name="n_1mainValue【体育館・プール】&#10;一人当たり面積"/>
        <xdr:cNvSpPr txBox="1"/>
      </xdr:nvSpPr>
      <xdr:spPr>
        <a:xfrm>
          <a:off x="939172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125747</xdr:rowOff>
    </xdr:from>
    <xdr:ext cx="469744" cy="259045"/>
    <xdr:sp macro="" textlink="">
      <xdr:nvSpPr>
        <xdr:cNvPr id="230" name="n_2mainValue【体育館・プール】&#10;一人当たり面積"/>
        <xdr:cNvSpPr txBox="1"/>
      </xdr:nvSpPr>
      <xdr:spPr>
        <a:xfrm>
          <a:off x="8515427"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1" name="テキスト ボックス 24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2" name="直線コネクタ 24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3" name="テキスト ボックス 24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4" name="直線コネクタ 24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5" name="テキスト ボックス 24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6" name="直線コネクタ 24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7" name="テキスト ボックス 24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8" name="直線コネクタ 24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9" name="テキスト ボックス 248"/>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53" name="直線コネクタ 252"/>
        <xdr:cNvCxnSpPr/>
      </xdr:nvCxnSpPr>
      <xdr:spPr>
        <a:xfrm flipV="1">
          <a:off x="4634865" y="1341120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54" name="【福祉施設】&#10;有形固定資産減価償却率最小値テキスト"/>
        <xdr:cNvSpPr txBox="1"/>
      </xdr:nvSpPr>
      <xdr:spPr>
        <a:xfrm>
          <a:off x="4673600" y="1489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55" name="直線コネクタ 254"/>
        <xdr:cNvCxnSpPr/>
      </xdr:nvCxnSpPr>
      <xdr:spPr>
        <a:xfrm>
          <a:off x="4546600" y="1489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56"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57" name="直線コネクタ 256"/>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73169</xdr:rowOff>
    </xdr:from>
    <xdr:ext cx="405111" cy="259045"/>
    <xdr:sp macro="" textlink="">
      <xdr:nvSpPr>
        <xdr:cNvPr id="258" name="【福祉施設】&#10;有形固定資産減価償却率平均値テキスト"/>
        <xdr:cNvSpPr txBox="1"/>
      </xdr:nvSpPr>
      <xdr:spPr>
        <a:xfrm>
          <a:off x="4673600" y="14303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59" name="フローチャート: 判断 258"/>
        <xdr:cNvSpPr/>
      </xdr:nvSpPr>
      <xdr:spPr>
        <a:xfrm>
          <a:off x="4584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60" name="フローチャート: 判断 259"/>
        <xdr:cNvSpPr/>
      </xdr:nvSpPr>
      <xdr:spPr>
        <a:xfrm>
          <a:off x="3746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170180</xdr:rowOff>
    </xdr:from>
    <xdr:to>
      <xdr:col>15</xdr:col>
      <xdr:colOff>101600</xdr:colOff>
      <xdr:row>84</xdr:row>
      <xdr:rowOff>100330</xdr:rowOff>
    </xdr:to>
    <xdr:sp macro="" textlink="">
      <xdr:nvSpPr>
        <xdr:cNvPr id="261" name="フローチャート: 判断 260"/>
        <xdr:cNvSpPr/>
      </xdr:nvSpPr>
      <xdr:spPr>
        <a:xfrm>
          <a:off x="2857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90170</xdr:rowOff>
    </xdr:from>
    <xdr:to>
      <xdr:col>10</xdr:col>
      <xdr:colOff>165100</xdr:colOff>
      <xdr:row>85</xdr:row>
      <xdr:rowOff>20320</xdr:rowOff>
    </xdr:to>
    <xdr:sp macro="" textlink="">
      <xdr:nvSpPr>
        <xdr:cNvPr id="262" name="フローチャート: 判断 261"/>
        <xdr:cNvSpPr/>
      </xdr:nvSpPr>
      <xdr:spPr>
        <a:xfrm>
          <a:off x="196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68" name="楕円 267"/>
        <xdr:cNvSpPr/>
      </xdr:nvSpPr>
      <xdr:spPr>
        <a:xfrm>
          <a:off x="45847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170197</xdr:rowOff>
    </xdr:from>
    <xdr:ext cx="405111" cy="259045"/>
    <xdr:sp macro="" textlink="">
      <xdr:nvSpPr>
        <xdr:cNvPr id="269" name="【福祉施設】&#10;有形固定資産減価償却率該当値テキスト"/>
        <xdr:cNvSpPr txBox="1"/>
      </xdr:nvSpPr>
      <xdr:spPr>
        <a:xfrm>
          <a:off x="4673600"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17018</xdr:rowOff>
    </xdr:from>
    <xdr:to>
      <xdr:col>20</xdr:col>
      <xdr:colOff>38100</xdr:colOff>
      <xdr:row>81</xdr:row>
      <xdr:rowOff>118618</xdr:rowOff>
    </xdr:to>
    <xdr:sp macro="" textlink="">
      <xdr:nvSpPr>
        <xdr:cNvPr id="270" name="楕円 269"/>
        <xdr:cNvSpPr/>
      </xdr:nvSpPr>
      <xdr:spPr>
        <a:xfrm>
          <a:off x="3746500" y="1390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26670</xdr:rowOff>
    </xdr:from>
    <xdr:to>
      <xdr:col>24</xdr:col>
      <xdr:colOff>63500</xdr:colOff>
      <xdr:row>81</xdr:row>
      <xdr:rowOff>67818</xdr:rowOff>
    </xdr:to>
    <xdr:cxnSp macro="">
      <xdr:nvCxnSpPr>
        <xdr:cNvPr id="271" name="直線コネクタ 270"/>
        <xdr:cNvCxnSpPr/>
      </xdr:nvCxnSpPr>
      <xdr:spPr>
        <a:xfrm flipV="1">
          <a:off x="3797300" y="139141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58165</xdr:rowOff>
    </xdr:from>
    <xdr:to>
      <xdr:col>15</xdr:col>
      <xdr:colOff>101600</xdr:colOff>
      <xdr:row>81</xdr:row>
      <xdr:rowOff>159765</xdr:rowOff>
    </xdr:to>
    <xdr:sp macro="" textlink="">
      <xdr:nvSpPr>
        <xdr:cNvPr id="272" name="楕円 271"/>
        <xdr:cNvSpPr/>
      </xdr:nvSpPr>
      <xdr:spPr>
        <a:xfrm>
          <a:off x="28575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67818</xdr:rowOff>
    </xdr:from>
    <xdr:to>
      <xdr:col>19</xdr:col>
      <xdr:colOff>177800</xdr:colOff>
      <xdr:row>81</xdr:row>
      <xdr:rowOff>108965</xdr:rowOff>
    </xdr:to>
    <xdr:cxnSp macro="">
      <xdr:nvCxnSpPr>
        <xdr:cNvPr id="273" name="直線コネクタ 272"/>
        <xdr:cNvCxnSpPr/>
      </xdr:nvCxnSpPr>
      <xdr:spPr>
        <a:xfrm flipV="1">
          <a:off x="2908300" y="139552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57166</xdr:rowOff>
    </xdr:from>
    <xdr:ext cx="405111" cy="259045"/>
    <xdr:sp macro="" textlink="">
      <xdr:nvSpPr>
        <xdr:cNvPr id="274" name="n_1aveValue【福祉施設】&#10;有形固定資産減価償却率"/>
        <xdr:cNvSpPr txBox="1"/>
      </xdr:nvSpPr>
      <xdr:spPr>
        <a:xfrm>
          <a:off x="3582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91457</xdr:rowOff>
    </xdr:from>
    <xdr:ext cx="405111" cy="259045"/>
    <xdr:sp macro="" textlink="">
      <xdr:nvSpPr>
        <xdr:cNvPr id="275" name="n_2aveValue【福祉施設】&#10;有形固定資産減価償却率"/>
        <xdr:cNvSpPr txBox="1"/>
      </xdr:nvSpPr>
      <xdr:spPr>
        <a:xfrm>
          <a:off x="2705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36847</xdr:rowOff>
    </xdr:from>
    <xdr:ext cx="405111" cy="259045"/>
    <xdr:sp macro="" textlink="">
      <xdr:nvSpPr>
        <xdr:cNvPr id="276" name="n_3aveValue【福祉施設】&#10;有形固定資産減価償却率"/>
        <xdr:cNvSpPr txBox="1"/>
      </xdr:nvSpPr>
      <xdr:spPr>
        <a:xfrm>
          <a:off x="1816744" y="1426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135145</xdr:rowOff>
    </xdr:from>
    <xdr:ext cx="405111" cy="259045"/>
    <xdr:sp macro="" textlink="">
      <xdr:nvSpPr>
        <xdr:cNvPr id="277" name="n_1mainValue【福祉施設】&#10;有形固定資産減価償却率"/>
        <xdr:cNvSpPr txBox="1"/>
      </xdr:nvSpPr>
      <xdr:spPr>
        <a:xfrm>
          <a:off x="3582044" y="1367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4842</xdr:rowOff>
    </xdr:from>
    <xdr:ext cx="405111" cy="259045"/>
    <xdr:sp macro="" textlink="">
      <xdr:nvSpPr>
        <xdr:cNvPr id="278" name="n_2mainValue【福祉施設】&#10;有形固定資産減価償却率"/>
        <xdr:cNvSpPr txBox="1"/>
      </xdr:nvSpPr>
      <xdr:spPr>
        <a:xfrm>
          <a:off x="2705744" y="1372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9" name="直線コネクタ 28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0" name="テキスト ボックス 28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1" name="直線コネクタ 29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2" name="テキスト ボックス 29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3" name="直線コネクタ 29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4" name="テキスト ボックス 29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5" name="直線コネクタ 29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6" name="テキスト ボックス 29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7" name="直線コネクタ 29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8" name="テキスト ボックス 29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65532</xdr:rowOff>
    </xdr:from>
    <xdr:to>
      <xdr:col>54</xdr:col>
      <xdr:colOff>189865</xdr:colOff>
      <xdr:row>86</xdr:row>
      <xdr:rowOff>24385</xdr:rowOff>
    </xdr:to>
    <xdr:cxnSp macro="">
      <xdr:nvCxnSpPr>
        <xdr:cNvPr id="300" name="直線コネクタ 299"/>
        <xdr:cNvCxnSpPr/>
      </xdr:nvCxnSpPr>
      <xdr:spPr>
        <a:xfrm flipV="1">
          <a:off x="10476865" y="137815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01"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02" name="直線コネクタ 301"/>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79</xdr:row>
      <xdr:rowOff>12209</xdr:rowOff>
    </xdr:from>
    <xdr:ext cx="469744" cy="259045"/>
    <xdr:sp macro="" textlink="">
      <xdr:nvSpPr>
        <xdr:cNvPr id="303" name="【福祉施設】&#10;一人当たり面積最大値テキスト"/>
        <xdr:cNvSpPr txBox="1"/>
      </xdr:nvSpPr>
      <xdr:spPr>
        <a:xfrm>
          <a:off x="10515600" y="1355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65532</xdr:rowOff>
    </xdr:from>
    <xdr:to>
      <xdr:col>55</xdr:col>
      <xdr:colOff>88900</xdr:colOff>
      <xdr:row>80</xdr:row>
      <xdr:rowOff>65532</xdr:rowOff>
    </xdr:to>
    <xdr:cxnSp macro="">
      <xdr:nvCxnSpPr>
        <xdr:cNvPr id="304" name="直線コネクタ 303"/>
        <xdr:cNvCxnSpPr/>
      </xdr:nvCxnSpPr>
      <xdr:spPr>
        <a:xfrm>
          <a:off x="10388600" y="1378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43451</xdr:rowOff>
    </xdr:from>
    <xdr:ext cx="469744" cy="259045"/>
    <xdr:sp macro="" textlink="">
      <xdr:nvSpPr>
        <xdr:cNvPr id="305" name="【福祉施設】&#10;一人当たり面積平均値テキスト"/>
        <xdr:cNvSpPr txBox="1"/>
      </xdr:nvSpPr>
      <xdr:spPr>
        <a:xfrm>
          <a:off x="10515600" y="14445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65024</xdr:rowOff>
    </xdr:from>
    <xdr:to>
      <xdr:col>55</xdr:col>
      <xdr:colOff>50800</xdr:colOff>
      <xdr:row>84</xdr:row>
      <xdr:rowOff>166624</xdr:rowOff>
    </xdr:to>
    <xdr:sp macro="" textlink="">
      <xdr:nvSpPr>
        <xdr:cNvPr id="306" name="フローチャート: 判断 305"/>
        <xdr:cNvSpPr/>
      </xdr:nvSpPr>
      <xdr:spPr>
        <a:xfrm>
          <a:off x="10426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60452</xdr:rowOff>
    </xdr:from>
    <xdr:to>
      <xdr:col>50</xdr:col>
      <xdr:colOff>165100</xdr:colOff>
      <xdr:row>84</xdr:row>
      <xdr:rowOff>162052</xdr:rowOff>
    </xdr:to>
    <xdr:sp macro="" textlink="">
      <xdr:nvSpPr>
        <xdr:cNvPr id="307" name="フローチャート: 判断 306"/>
        <xdr:cNvSpPr/>
      </xdr:nvSpPr>
      <xdr:spPr>
        <a:xfrm>
          <a:off x="9588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37592</xdr:rowOff>
    </xdr:from>
    <xdr:to>
      <xdr:col>46</xdr:col>
      <xdr:colOff>38100</xdr:colOff>
      <xdr:row>84</xdr:row>
      <xdr:rowOff>139192</xdr:rowOff>
    </xdr:to>
    <xdr:sp macro="" textlink="">
      <xdr:nvSpPr>
        <xdr:cNvPr id="308" name="フローチャート: 判断 307"/>
        <xdr:cNvSpPr/>
      </xdr:nvSpPr>
      <xdr:spPr>
        <a:xfrm>
          <a:off x="8699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113030</xdr:rowOff>
    </xdr:from>
    <xdr:to>
      <xdr:col>41</xdr:col>
      <xdr:colOff>101600</xdr:colOff>
      <xdr:row>84</xdr:row>
      <xdr:rowOff>43180</xdr:rowOff>
    </xdr:to>
    <xdr:sp macro="" textlink="">
      <xdr:nvSpPr>
        <xdr:cNvPr id="309" name="フローチャート: 判断 308"/>
        <xdr:cNvSpPr/>
      </xdr:nvSpPr>
      <xdr:spPr>
        <a:xfrm>
          <a:off x="7810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0" name="テキスト ボックス 30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1" name="テキスト ボックス 31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2" name="テキスト ボックス 31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3" name="テキスト ボックス 31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4" name="テキスト ボックス 31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14732</xdr:rowOff>
    </xdr:from>
    <xdr:to>
      <xdr:col>55</xdr:col>
      <xdr:colOff>50800</xdr:colOff>
      <xdr:row>80</xdr:row>
      <xdr:rowOff>116332</xdr:rowOff>
    </xdr:to>
    <xdr:sp macro="" textlink="">
      <xdr:nvSpPr>
        <xdr:cNvPr id="315" name="楕円 314"/>
        <xdr:cNvSpPr/>
      </xdr:nvSpPr>
      <xdr:spPr>
        <a:xfrm>
          <a:off x="10426700" y="137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139209</xdr:rowOff>
    </xdr:from>
    <xdr:ext cx="469744" cy="259045"/>
    <xdr:sp macro="" textlink="">
      <xdr:nvSpPr>
        <xdr:cNvPr id="316" name="【福祉施設】&#10;一人当たり面積該当値テキスト"/>
        <xdr:cNvSpPr txBox="1"/>
      </xdr:nvSpPr>
      <xdr:spPr>
        <a:xfrm>
          <a:off x="10515600" y="1368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94742</xdr:rowOff>
    </xdr:from>
    <xdr:to>
      <xdr:col>50</xdr:col>
      <xdr:colOff>165100</xdr:colOff>
      <xdr:row>80</xdr:row>
      <xdr:rowOff>24892</xdr:rowOff>
    </xdr:to>
    <xdr:sp macro="" textlink="">
      <xdr:nvSpPr>
        <xdr:cNvPr id="317" name="楕円 316"/>
        <xdr:cNvSpPr/>
      </xdr:nvSpPr>
      <xdr:spPr>
        <a:xfrm>
          <a:off x="9588500" y="136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145542</xdr:rowOff>
    </xdr:from>
    <xdr:to>
      <xdr:col>55</xdr:col>
      <xdr:colOff>0</xdr:colOff>
      <xdr:row>80</xdr:row>
      <xdr:rowOff>65532</xdr:rowOff>
    </xdr:to>
    <xdr:cxnSp macro="">
      <xdr:nvCxnSpPr>
        <xdr:cNvPr id="318" name="直線コネクタ 317"/>
        <xdr:cNvCxnSpPr/>
      </xdr:nvCxnSpPr>
      <xdr:spPr>
        <a:xfrm>
          <a:off x="9639300" y="1369009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108458</xdr:rowOff>
    </xdr:from>
    <xdr:to>
      <xdr:col>46</xdr:col>
      <xdr:colOff>38100</xdr:colOff>
      <xdr:row>80</xdr:row>
      <xdr:rowOff>38608</xdr:rowOff>
    </xdr:to>
    <xdr:sp macro="" textlink="">
      <xdr:nvSpPr>
        <xdr:cNvPr id="319" name="楕円 318"/>
        <xdr:cNvSpPr/>
      </xdr:nvSpPr>
      <xdr:spPr>
        <a:xfrm>
          <a:off x="8699500" y="136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145542</xdr:rowOff>
    </xdr:from>
    <xdr:to>
      <xdr:col>50</xdr:col>
      <xdr:colOff>114300</xdr:colOff>
      <xdr:row>79</xdr:row>
      <xdr:rowOff>159258</xdr:rowOff>
    </xdr:to>
    <xdr:cxnSp macro="">
      <xdr:nvCxnSpPr>
        <xdr:cNvPr id="320" name="直線コネクタ 319"/>
        <xdr:cNvCxnSpPr/>
      </xdr:nvCxnSpPr>
      <xdr:spPr>
        <a:xfrm flipV="1">
          <a:off x="8750300" y="136900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153179</xdr:rowOff>
    </xdr:from>
    <xdr:ext cx="469744" cy="259045"/>
    <xdr:sp macro="" textlink="">
      <xdr:nvSpPr>
        <xdr:cNvPr id="321" name="n_1aveValue【福祉施設】&#10;一人当たり面積"/>
        <xdr:cNvSpPr txBox="1"/>
      </xdr:nvSpPr>
      <xdr:spPr>
        <a:xfrm>
          <a:off x="9391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130319</xdr:rowOff>
    </xdr:from>
    <xdr:ext cx="469744" cy="259045"/>
    <xdr:sp macro="" textlink="">
      <xdr:nvSpPr>
        <xdr:cNvPr id="322" name="n_2aveValue【福祉施設】&#10;一人当たり面積"/>
        <xdr:cNvSpPr txBox="1"/>
      </xdr:nvSpPr>
      <xdr:spPr>
        <a:xfrm>
          <a:off x="8515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59707</xdr:rowOff>
    </xdr:from>
    <xdr:ext cx="469744" cy="259045"/>
    <xdr:sp macro="" textlink="">
      <xdr:nvSpPr>
        <xdr:cNvPr id="323" name="n_3aveValue【福祉施設】&#10;一人当たり面積"/>
        <xdr:cNvSpPr txBox="1"/>
      </xdr:nvSpPr>
      <xdr:spPr>
        <a:xfrm>
          <a:off x="7626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41419</xdr:rowOff>
    </xdr:from>
    <xdr:ext cx="469744" cy="259045"/>
    <xdr:sp macro="" textlink="">
      <xdr:nvSpPr>
        <xdr:cNvPr id="324" name="n_1mainValue【福祉施設】&#10;一人当たり面積"/>
        <xdr:cNvSpPr txBox="1"/>
      </xdr:nvSpPr>
      <xdr:spPr>
        <a:xfrm>
          <a:off x="9391727" y="1341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55135</xdr:rowOff>
    </xdr:from>
    <xdr:ext cx="469744" cy="259045"/>
    <xdr:sp macro="" textlink="">
      <xdr:nvSpPr>
        <xdr:cNvPr id="325" name="n_2mainValue【福祉施設】&#10;一人当たり面積"/>
        <xdr:cNvSpPr txBox="1"/>
      </xdr:nvSpPr>
      <xdr:spPr>
        <a:xfrm>
          <a:off x="8515427" y="1342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6" name="正方形/長方形 32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7" name="正方形/長方形 32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8" name="正方形/長方形 32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9" name="正方形/長方形 32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0" name="正方形/長方形 32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1" name="正方形/長方形 33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2" name="正方形/長方形 33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3" name="正方形/長方形 33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4" name="テキスト ボックス 33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5" name="直線コネクタ 33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6" name="直線コネクタ 33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7" name="テキスト ボックス 33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8" name="直線コネクタ 33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9" name="テキスト ボックス 33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0" name="直線コネクタ 33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1" name="テキスト ボックス 34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2" name="直線コネクタ 34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3" name="テキスト ボックス 34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4" name="直線コネクタ 34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5" name="テキスト ボックス 34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6" name="直線コネクタ 34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7" name="テキスト ボックス 34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8" name="直線コネクタ 34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9" name="テキスト ボックス 34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351" name="直線コネクタ 350"/>
        <xdr:cNvCxnSpPr/>
      </xdr:nvCxnSpPr>
      <xdr:spPr>
        <a:xfrm flipV="1">
          <a:off x="4634865" y="171297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352" name="【市民会館】&#10;有形固定資産減価償却率最小値テキスト"/>
        <xdr:cNvSpPr txBox="1"/>
      </xdr:nvSpPr>
      <xdr:spPr>
        <a:xfrm>
          <a:off x="4673600" y="1862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353" name="直線コネクタ 352"/>
        <xdr:cNvCxnSpPr/>
      </xdr:nvCxnSpPr>
      <xdr:spPr>
        <a:xfrm>
          <a:off x="4546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354" name="【市民会館】&#10;有形固定資産減価償却率最大値テキスト"/>
        <xdr:cNvSpPr txBox="1"/>
      </xdr:nvSpPr>
      <xdr:spPr>
        <a:xfrm>
          <a:off x="4673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355" name="直線コネクタ 354"/>
        <xdr:cNvCxnSpPr/>
      </xdr:nvCxnSpPr>
      <xdr:spPr>
        <a:xfrm>
          <a:off x="4546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51179</xdr:rowOff>
    </xdr:from>
    <xdr:ext cx="405111" cy="259045"/>
    <xdr:sp macro="" textlink="">
      <xdr:nvSpPr>
        <xdr:cNvPr id="356" name="【市民会館】&#10;有形固定資産減価償却率平均値テキスト"/>
        <xdr:cNvSpPr txBox="1"/>
      </xdr:nvSpPr>
      <xdr:spPr>
        <a:xfrm>
          <a:off x="4673600" y="1771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57" name="フローチャート: 判断 356"/>
        <xdr:cNvSpPr/>
      </xdr:nvSpPr>
      <xdr:spPr>
        <a:xfrm>
          <a:off x="4584700" y="1773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358" name="フローチャート: 判断 357"/>
        <xdr:cNvSpPr/>
      </xdr:nvSpPr>
      <xdr:spPr>
        <a:xfrm>
          <a:off x="3746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59" name="フローチャート: 判断 358"/>
        <xdr:cNvSpPr/>
      </xdr:nvSpPr>
      <xdr:spPr>
        <a:xfrm>
          <a:off x="2857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360" name="フローチャート: 判断 359"/>
        <xdr:cNvSpPr/>
      </xdr:nvSpPr>
      <xdr:spPr>
        <a:xfrm>
          <a:off x="1968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1" name="テキスト ボックス 36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2" name="テキスト ボックス 36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3" name="テキスト ボックス 36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4" name="テキスト ボックス 36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5" name="テキスト ボックス 36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2539</xdr:rowOff>
    </xdr:from>
    <xdr:to>
      <xdr:col>24</xdr:col>
      <xdr:colOff>114300</xdr:colOff>
      <xdr:row>101</xdr:row>
      <xdr:rowOff>104139</xdr:rowOff>
    </xdr:to>
    <xdr:sp macro="" textlink="">
      <xdr:nvSpPr>
        <xdr:cNvPr id="366" name="楕円 365"/>
        <xdr:cNvSpPr/>
      </xdr:nvSpPr>
      <xdr:spPr>
        <a:xfrm>
          <a:off x="458470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25416</xdr:rowOff>
    </xdr:from>
    <xdr:ext cx="405111" cy="259045"/>
    <xdr:sp macro="" textlink="">
      <xdr:nvSpPr>
        <xdr:cNvPr id="367" name="【市民会館】&#10;有形固定資産減価償却率該当値テキスト"/>
        <xdr:cNvSpPr txBox="1"/>
      </xdr:nvSpPr>
      <xdr:spPr>
        <a:xfrm>
          <a:off x="4673600" y="1717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74386</xdr:rowOff>
    </xdr:from>
    <xdr:to>
      <xdr:col>20</xdr:col>
      <xdr:colOff>38100</xdr:colOff>
      <xdr:row>102</xdr:row>
      <xdr:rowOff>4536</xdr:rowOff>
    </xdr:to>
    <xdr:sp macro="" textlink="">
      <xdr:nvSpPr>
        <xdr:cNvPr id="368" name="楕円 367"/>
        <xdr:cNvSpPr/>
      </xdr:nvSpPr>
      <xdr:spPr>
        <a:xfrm>
          <a:off x="3746500" y="173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53339</xdr:rowOff>
    </xdr:from>
    <xdr:to>
      <xdr:col>24</xdr:col>
      <xdr:colOff>63500</xdr:colOff>
      <xdr:row>101</xdr:row>
      <xdr:rowOff>125186</xdr:rowOff>
    </xdr:to>
    <xdr:cxnSp macro="">
      <xdr:nvCxnSpPr>
        <xdr:cNvPr id="369" name="直線コネクタ 368"/>
        <xdr:cNvCxnSpPr/>
      </xdr:nvCxnSpPr>
      <xdr:spPr>
        <a:xfrm flipV="1">
          <a:off x="3797300" y="17369789"/>
          <a:ext cx="8382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113574</xdr:rowOff>
    </xdr:from>
    <xdr:to>
      <xdr:col>15</xdr:col>
      <xdr:colOff>101600</xdr:colOff>
      <xdr:row>102</xdr:row>
      <xdr:rowOff>43724</xdr:rowOff>
    </xdr:to>
    <xdr:sp macro="" textlink="">
      <xdr:nvSpPr>
        <xdr:cNvPr id="370" name="楕円 369"/>
        <xdr:cNvSpPr/>
      </xdr:nvSpPr>
      <xdr:spPr>
        <a:xfrm>
          <a:off x="2857500" y="174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125186</xdr:rowOff>
    </xdr:from>
    <xdr:to>
      <xdr:col>19</xdr:col>
      <xdr:colOff>177800</xdr:colOff>
      <xdr:row>101</xdr:row>
      <xdr:rowOff>164374</xdr:rowOff>
    </xdr:to>
    <xdr:cxnSp macro="">
      <xdr:nvCxnSpPr>
        <xdr:cNvPr id="371" name="直線コネクタ 370"/>
        <xdr:cNvCxnSpPr/>
      </xdr:nvCxnSpPr>
      <xdr:spPr>
        <a:xfrm flipV="1">
          <a:off x="2908300" y="1744163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72407</xdr:rowOff>
    </xdr:from>
    <xdr:ext cx="405111" cy="259045"/>
    <xdr:sp macro="" textlink="">
      <xdr:nvSpPr>
        <xdr:cNvPr id="372" name="n_1aveValue【市民会館】&#10;有形固定資産減価償却率"/>
        <xdr:cNvSpPr txBox="1"/>
      </xdr:nvSpPr>
      <xdr:spPr>
        <a:xfrm>
          <a:off x="35820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38116</xdr:rowOff>
    </xdr:from>
    <xdr:ext cx="405111" cy="259045"/>
    <xdr:sp macro="" textlink="">
      <xdr:nvSpPr>
        <xdr:cNvPr id="373" name="n_2aveValue【市民会館】&#10;有形固定資産減価償却率"/>
        <xdr:cNvSpPr txBox="1"/>
      </xdr:nvSpPr>
      <xdr:spPr>
        <a:xfrm>
          <a:off x="2705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135363</xdr:rowOff>
    </xdr:from>
    <xdr:ext cx="405111" cy="259045"/>
    <xdr:sp macro="" textlink="">
      <xdr:nvSpPr>
        <xdr:cNvPr id="374" name="n_3aveValue【市民会館】&#10;有形固定資産減価償却率"/>
        <xdr:cNvSpPr txBox="1"/>
      </xdr:nvSpPr>
      <xdr:spPr>
        <a:xfrm>
          <a:off x="1816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21063</xdr:rowOff>
    </xdr:from>
    <xdr:ext cx="405111" cy="259045"/>
    <xdr:sp macro="" textlink="">
      <xdr:nvSpPr>
        <xdr:cNvPr id="375" name="n_1mainValue【市民会館】&#10;有形固定資産減価償却率"/>
        <xdr:cNvSpPr txBox="1"/>
      </xdr:nvSpPr>
      <xdr:spPr>
        <a:xfrm>
          <a:off x="3582044" y="1716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60251</xdr:rowOff>
    </xdr:from>
    <xdr:ext cx="405111" cy="259045"/>
    <xdr:sp macro="" textlink="">
      <xdr:nvSpPr>
        <xdr:cNvPr id="376" name="n_2mainValue【市民会館】&#10;有形固定資産減価償却率"/>
        <xdr:cNvSpPr txBox="1"/>
      </xdr:nvSpPr>
      <xdr:spPr>
        <a:xfrm>
          <a:off x="2705744" y="1720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7" name="正方形/長方形 3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8" name="正方形/長方形 37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9" name="正方形/長方形 37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0" name="正方形/長方形 37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1" name="正方形/長方形 38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2" name="正方形/長方形 38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3" name="正方形/長方形 38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4" name="正方形/長方形 38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5" name="テキスト ボックス 38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6" name="直線コネクタ 38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7" name="直線コネクタ 38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8" name="テキスト ボックス 38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9" name="直線コネクタ 38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0" name="テキスト ボックス 38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1" name="直線コネクタ 39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2" name="テキスト ボックス 39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3" name="直線コネクタ 39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4" name="テキスト ボックス 39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5" name="直線コネクタ 39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6" name="テキスト ボックス 39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7" name="直線コネクタ 39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8" name="テキスト ボックス 39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400" name="直線コネクタ 399"/>
        <xdr:cNvCxnSpPr/>
      </xdr:nvCxnSpPr>
      <xdr:spPr>
        <a:xfrm flipV="1">
          <a:off x="10476865" y="173736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01" name="【市民会館】&#10;一人当たり面積最小値テキスト"/>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02" name="直線コネクタ 401"/>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03"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04" name="直線コネクタ 403"/>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13988</xdr:rowOff>
    </xdr:from>
    <xdr:ext cx="469744" cy="259045"/>
    <xdr:sp macro="" textlink="">
      <xdr:nvSpPr>
        <xdr:cNvPr id="405" name="【市民会館】&#10;一人当たり面積平均値テキスト"/>
        <xdr:cNvSpPr txBox="1"/>
      </xdr:nvSpPr>
      <xdr:spPr>
        <a:xfrm>
          <a:off x="10515600" y="1801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06" name="フローチャート: 判断 405"/>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07" name="フローチャート: 判断 406"/>
        <xdr:cNvSpPr/>
      </xdr:nvSpPr>
      <xdr:spPr>
        <a:xfrm>
          <a:off x="9588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408" name="フローチャート: 判断 407"/>
        <xdr:cNvSpPr/>
      </xdr:nvSpPr>
      <xdr:spPr>
        <a:xfrm>
          <a:off x="8699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162561</xdr:rowOff>
    </xdr:from>
    <xdr:to>
      <xdr:col>41</xdr:col>
      <xdr:colOff>101600</xdr:colOff>
      <xdr:row>106</xdr:row>
      <xdr:rowOff>92711</xdr:rowOff>
    </xdr:to>
    <xdr:sp macro="" textlink="">
      <xdr:nvSpPr>
        <xdr:cNvPr id="409" name="フローチャート: 判断 408"/>
        <xdr:cNvSpPr/>
      </xdr:nvSpPr>
      <xdr:spPr>
        <a:xfrm>
          <a:off x="7810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0" name="テキスト ボックス 40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1" name="テキスト ボックス 41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2" name="テキスト ボックス 41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3" name="テキスト ボックス 41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4" name="テキスト ボックス 41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10161</xdr:rowOff>
    </xdr:from>
    <xdr:to>
      <xdr:col>55</xdr:col>
      <xdr:colOff>50800</xdr:colOff>
      <xdr:row>107</xdr:row>
      <xdr:rowOff>111761</xdr:rowOff>
    </xdr:to>
    <xdr:sp macro="" textlink="">
      <xdr:nvSpPr>
        <xdr:cNvPr id="415" name="楕円 414"/>
        <xdr:cNvSpPr/>
      </xdr:nvSpPr>
      <xdr:spPr>
        <a:xfrm>
          <a:off x="104267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160038</xdr:rowOff>
    </xdr:from>
    <xdr:ext cx="469744" cy="259045"/>
    <xdr:sp macro="" textlink="">
      <xdr:nvSpPr>
        <xdr:cNvPr id="416" name="【市民会館】&#10;一人当たり面積該当値テキスト"/>
        <xdr:cNvSpPr txBox="1"/>
      </xdr:nvSpPr>
      <xdr:spPr>
        <a:xfrm>
          <a:off x="10515600"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33020</xdr:rowOff>
    </xdr:from>
    <xdr:to>
      <xdr:col>50</xdr:col>
      <xdr:colOff>165100</xdr:colOff>
      <xdr:row>106</xdr:row>
      <xdr:rowOff>134620</xdr:rowOff>
    </xdr:to>
    <xdr:sp macro="" textlink="">
      <xdr:nvSpPr>
        <xdr:cNvPr id="417" name="楕円 416"/>
        <xdr:cNvSpPr/>
      </xdr:nvSpPr>
      <xdr:spPr>
        <a:xfrm>
          <a:off x="9588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83820</xdr:rowOff>
    </xdr:from>
    <xdr:to>
      <xdr:col>55</xdr:col>
      <xdr:colOff>0</xdr:colOff>
      <xdr:row>107</xdr:row>
      <xdr:rowOff>60961</xdr:rowOff>
    </xdr:to>
    <xdr:cxnSp macro="">
      <xdr:nvCxnSpPr>
        <xdr:cNvPr id="418" name="直線コネクタ 417"/>
        <xdr:cNvCxnSpPr/>
      </xdr:nvCxnSpPr>
      <xdr:spPr>
        <a:xfrm>
          <a:off x="9639300" y="18257520"/>
          <a:ext cx="8382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419" name="楕円 418"/>
        <xdr:cNvSpPr/>
      </xdr:nvSpPr>
      <xdr:spPr>
        <a:xfrm>
          <a:off x="8699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83820</xdr:rowOff>
    </xdr:from>
    <xdr:to>
      <xdr:col>50</xdr:col>
      <xdr:colOff>114300</xdr:colOff>
      <xdr:row>106</xdr:row>
      <xdr:rowOff>87630</xdr:rowOff>
    </xdr:to>
    <xdr:cxnSp macro="">
      <xdr:nvCxnSpPr>
        <xdr:cNvPr id="420" name="直線コネクタ 419"/>
        <xdr:cNvCxnSpPr/>
      </xdr:nvCxnSpPr>
      <xdr:spPr>
        <a:xfrm flipV="1">
          <a:off x="8750300" y="182575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71138</xdr:rowOff>
    </xdr:from>
    <xdr:ext cx="469744" cy="259045"/>
    <xdr:sp macro="" textlink="">
      <xdr:nvSpPr>
        <xdr:cNvPr id="421" name="n_1aveValue【市民会館】&#10;一人当たり面積"/>
        <xdr:cNvSpPr txBox="1"/>
      </xdr:nvSpPr>
      <xdr:spPr>
        <a:xfrm>
          <a:off x="93917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67327</xdr:rowOff>
    </xdr:from>
    <xdr:ext cx="469744" cy="259045"/>
    <xdr:sp macro="" textlink="">
      <xdr:nvSpPr>
        <xdr:cNvPr id="422" name="n_2aveValue【市民会館】&#10;一人当たり面積"/>
        <xdr:cNvSpPr txBox="1"/>
      </xdr:nvSpPr>
      <xdr:spPr>
        <a:xfrm>
          <a:off x="8515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109238</xdr:rowOff>
    </xdr:from>
    <xdr:ext cx="469744" cy="259045"/>
    <xdr:sp macro="" textlink="">
      <xdr:nvSpPr>
        <xdr:cNvPr id="423" name="n_3aveValue【市民会館】&#10;一人当たり面積"/>
        <xdr:cNvSpPr txBox="1"/>
      </xdr:nvSpPr>
      <xdr:spPr>
        <a:xfrm>
          <a:off x="7626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125747</xdr:rowOff>
    </xdr:from>
    <xdr:ext cx="469744" cy="259045"/>
    <xdr:sp macro="" textlink="">
      <xdr:nvSpPr>
        <xdr:cNvPr id="424" name="n_1mainValue【市民会館】&#10;一人当たり面積"/>
        <xdr:cNvSpPr txBox="1"/>
      </xdr:nvSpPr>
      <xdr:spPr>
        <a:xfrm>
          <a:off x="93917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129557</xdr:rowOff>
    </xdr:from>
    <xdr:ext cx="469744" cy="259045"/>
    <xdr:sp macro="" textlink="">
      <xdr:nvSpPr>
        <xdr:cNvPr id="425" name="n_2mainValue【市民会館】&#10;一人当たり面積"/>
        <xdr:cNvSpPr txBox="1"/>
      </xdr:nvSpPr>
      <xdr:spPr>
        <a:xfrm>
          <a:off x="8515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6" name="正方形/長方形 4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7" name="正方形/長方形 4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8" name="正方形/長方形 4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9" name="正方形/長方形 4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0" name="正方形/長方形 4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1" name="正方形/長方形 4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2" name="正方形/長方形 4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3" name="正方形/長方形 4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4" name="テキスト ボックス 4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5" name="直線コネクタ 4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6" name="直線コネクタ 43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7" name="テキスト ボックス 43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8" name="直線コネクタ 43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9" name="テキスト ボックス 43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0" name="直線コネクタ 43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1" name="テキスト ボックス 44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2" name="直線コネクタ 44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3" name="テキスト ボックス 44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4" name="直線コネクタ 44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5" name="テキスト ボックス 44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6" name="直線コネクタ 44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7" name="テキスト ボックス 44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8" name="直線コネクタ 4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9" name="テキスト ボックス 4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451" name="直線コネクタ 450"/>
        <xdr:cNvCxnSpPr/>
      </xdr:nvCxnSpPr>
      <xdr:spPr>
        <a:xfrm flipV="1">
          <a:off x="16318864" y="575527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452" name="【一般廃棄物処理施設】&#10;有形固定資産減価償却率最小値テキスト"/>
        <xdr:cNvSpPr txBox="1"/>
      </xdr:nvSpPr>
      <xdr:spPr>
        <a:xfrm>
          <a:off x="16357600" y="721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53" name="直線コネクタ 452"/>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454" name="【一般廃棄物処理施設】&#10;有形固定資産減価償却率最大値テキスト"/>
        <xdr:cNvSpPr txBox="1"/>
      </xdr:nvSpPr>
      <xdr:spPr>
        <a:xfrm>
          <a:off x="16357600"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55" name="直線コネクタ 454"/>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111596</xdr:rowOff>
    </xdr:from>
    <xdr:ext cx="405111" cy="259045"/>
    <xdr:sp macro="" textlink="">
      <xdr:nvSpPr>
        <xdr:cNvPr id="456" name="【一般廃棄物処理施設】&#10;有形固定資産減価償却率平均値テキスト"/>
        <xdr:cNvSpPr txBox="1"/>
      </xdr:nvSpPr>
      <xdr:spPr>
        <a:xfrm>
          <a:off x="16357600" y="628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457" name="フローチャート: 判断 456"/>
        <xdr:cNvSpPr/>
      </xdr:nvSpPr>
      <xdr:spPr>
        <a:xfrm>
          <a:off x="16268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458" name="フローチャート: 判断 457"/>
        <xdr:cNvSpPr/>
      </xdr:nvSpPr>
      <xdr:spPr>
        <a:xfrm>
          <a:off x="15430500" y="626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59" name="フローチャート: 判断 458"/>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36830</xdr:rowOff>
    </xdr:from>
    <xdr:to>
      <xdr:col>72</xdr:col>
      <xdr:colOff>38100</xdr:colOff>
      <xdr:row>36</xdr:row>
      <xdr:rowOff>138430</xdr:rowOff>
    </xdr:to>
    <xdr:sp macro="" textlink="">
      <xdr:nvSpPr>
        <xdr:cNvPr id="460" name="フローチャート: 判断 459"/>
        <xdr:cNvSpPr/>
      </xdr:nvSpPr>
      <xdr:spPr>
        <a:xfrm>
          <a:off x="13652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1" name="テキスト ボックス 46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2" name="テキスト ボックス 46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3" name="テキスト ボックス 46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4" name="テキスト ボックス 46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5" name="テキスト ボックス 46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147864</xdr:rowOff>
    </xdr:from>
    <xdr:to>
      <xdr:col>85</xdr:col>
      <xdr:colOff>177800</xdr:colOff>
      <xdr:row>35</xdr:row>
      <xdr:rowOff>78014</xdr:rowOff>
    </xdr:to>
    <xdr:sp macro="" textlink="">
      <xdr:nvSpPr>
        <xdr:cNvPr id="466" name="楕円 465"/>
        <xdr:cNvSpPr/>
      </xdr:nvSpPr>
      <xdr:spPr>
        <a:xfrm>
          <a:off x="16268700" y="59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170741</xdr:rowOff>
    </xdr:from>
    <xdr:ext cx="405111" cy="259045"/>
    <xdr:sp macro="" textlink="">
      <xdr:nvSpPr>
        <xdr:cNvPr id="467" name="【一般廃棄物処理施設】&#10;有形固定資産減価償却率該当値テキスト"/>
        <xdr:cNvSpPr txBox="1"/>
      </xdr:nvSpPr>
      <xdr:spPr>
        <a:xfrm>
          <a:off x="16357600" y="58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25400</xdr:rowOff>
    </xdr:from>
    <xdr:to>
      <xdr:col>81</xdr:col>
      <xdr:colOff>101600</xdr:colOff>
      <xdr:row>35</xdr:row>
      <xdr:rowOff>127000</xdr:rowOff>
    </xdr:to>
    <xdr:sp macro="" textlink="">
      <xdr:nvSpPr>
        <xdr:cNvPr id="468" name="楕円 467"/>
        <xdr:cNvSpPr/>
      </xdr:nvSpPr>
      <xdr:spPr>
        <a:xfrm>
          <a:off x="15430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27214</xdr:rowOff>
    </xdr:from>
    <xdr:to>
      <xdr:col>85</xdr:col>
      <xdr:colOff>127000</xdr:colOff>
      <xdr:row>35</xdr:row>
      <xdr:rowOff>76200</xdr:rowOff>
    </xdr:to>
    <xdr:cxnSp macro="">
      <xdr:nvCxnSpPr>
        <xdr:cNvPr id="469" name="直線コネクタ 468"/>
        <xdr:cNvCxnSpPr/>
      </xdr:nvCxnSpPr>
      <xdr:spPr>
        <a:xfrm flipV="1">
          <a:off x="15481300" y="602796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95613</xdr:rowOff>
    </xdr:from>
    <xdr:to>
      <xdr:col>76</xdr:col>
      <xdr:colOff>165100</xdr:colOff>
      <xdr:row>36</xdr:row>
      <xdr:rowOff>25763</xdr:rowOff>
    </xdr:to>
    <xdr:sp macro="" textlink="">
      <xdr:nvSpPr>
        <xdr:cNvPr id="470" name="楕円 469"/>
        <xdr:cNvSpPr/>
      </xdr:nvSpPr>
      <xdr:spPr>
        <a:xfrm>
          <a:off x="14541500" y="60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76200</xdr:rowOff>
    </xdr:from>
    <xdr:to>
      <xdr:col>81</xdr:col>
      <xdr:colOff>50800</xdr:colOff>
      <xdr:row>35</xdr:row>
      <xdr:rowOff>146413</xdr:rowOff>
    </xdr:to>
    <xdr:cxnSp macro="">
      <xdr:nvCxnSpPr>
        <xdr:cNvPr id="471" name="直線コネクタ 470"/>
        <xdr:cNvCxnSpPr/>
      </xdr:nvCxnSpPr>
      <xdr:spPr>
        <a:xfrm flipV="1">
          <a:off x="14592300" y="607695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18523</xdr:rowOff>
    </xdr:from>
    <xdr:ext cx="405111" cy="259045"/>
    <xdr:sp macro="" textlink="">
      <xdr:nvSpPr>
        <xdr:cNvPr id="472" name="n_1aveValue【一般廃棄物処理施設】&#10;有形固定資産減価償却率"/>
        <xdr:cNvSpPr txBox="1"/>
      </xdr:nvSpPr>
      <xdr:spPr>
        <a:xfrm>
          <a:off x="15266044" y="636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473" name="n_2aveValue【一般廃棄物処理施設】&#10;有形固定資産減価償却率"/>
        <xdr:cNvSpPr txBox="1"/>
      </xdr:nvSpPr>
      <xdr:spPr>
        <a:xfrm>
          <a:off x="143897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154957</xdr:rowOff>
    </xdr:from>
    <xdr:ext cx="405111" cy="259045"/>
    <xdr:sp macro="" textlink="">
      <xdr:nvSpPr>
        <xdr:cNvPr id="474" name="n_3aveValue【一般廃棄物処理施設】&#10;有形固定資産減価償却率"/>
        <xdr:cNvSpPr txBox="1"/>
      </xdr:nvSpPr>
      <xdr:spPr>
        <a:xfrm>
          <a:off x="13500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143527</xdr:rowOff>
    </xdr:from>
    <xdr:ext cx="405111" cy="259045"/>
    <xdr:sp macro="" textlink="">
      <xdr:nvSpPr>
        <xdr:cNvPr id="475" name="n_1mainValue【一般廃棄物処理施設】&#10;有形固定資産減価償却率"/>
        <xdr:cNvSpPr txBox="1"/>
      </xdr:nvSpPr>
      <xdr:spPr>
        <a:xfrm>
          <a:off x="152660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42290</xdr:rowOff>
    </xdr:from>
    <xdr:ext cx="405111" cy="259045"/>
    <xdr:sp macro="" textlink="">
      <xdr:nvSpPr>
        <xdr:cNvPr id="476" name="n_2mainValue【一般廃棄物処理施設】&#10;有形固定資産減価償却率"/>
        <xdr:cNvSpPr txBox="1"/>
      </xdr:nvSpPr>
      <xdr:spPr>
        <a:xfrm>
          <a:off x="14389744" y="587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7" name="正方形/長方形 4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8" name="正方形/長方形 4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9" name="正方形/長方形 4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0" name="正方形/長方形 4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1" name="正方形/長方形 4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2" name="正方形/長方形 4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3" name="正方形/長方形 4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4" name="正方形/長方形 48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5" name="テキスト ボックス 4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6" name="直線コネクタ 4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7" name="直線コネクタ 48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88" name="テキスト ボックス 48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9" name="直線コネクタ 48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90" name="テキスト ボックス 489"/>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1" name="直線コネクタ 49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2" name="テキスト ボックス 49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3" name="直線コネクタ 49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94" name="テキスト ボックス 49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5" name="直線コネクタ 49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6" name="テキスト ボックス 49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7" name="直線コネクタ 49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8" name="テキスト ボックス 49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500" name="直線コネクタ 499"/>
        <xdr:cNvCxnSpPr/>
      </xdr:nvCxnSpPr>
      <xdr:spPr>
        <a:xfrm flipV="1">
          <a:off x="22160864" y="5814449"/>
          <a:ext cx="0" cy="142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01"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02" name="直線コネクタ 501"/>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503" name="【一般廃棄物処理施設】&#10;一人当たり有形固定資産（償却資産）額最大値テキスト"/>
        <xdr:cNvSpPr txBox="1"/>
      </xdr:nvSpPr>
      <xdr:spPr>
        <a:xfrm>
          <a:off x="22199600" y="558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504" name="直線コネクタ 503"/>
        <xdr:cNvCxnSpPr/>
      </xdr:nvCxnSpPr>
      <xdr:spPr>
        <a:xfrm>
          <a:off x="22072600" y="581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133238</xdr:rowOff>
    </xdr:from>
    <xdr:ext cx="534377" cy="259045"/>
    <xdr:sp macro="" textlink="">
      <xdr:nvSpPr>
        <xdr:cNvPr id="505" name="【一般廃棄物処理施設】&#10;一人当たり有形固定資産（償却資産）額平均値テキスト"/>
        <xdr:cNvSpPr txBox="1"/>
      </xdr:nvSpPr>
      <xdr:spPr>
        <a:xfrm>
          <a:off x="22199600" y="664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506" name="フローチャート: 判断 505"/>
        <xdr:cNvSpPr/>
      </xdr:nvSpPr>
      <xdr:spPr>
        <a:xfrm>
          <a:off x="22110700" y="666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507" name="フローチャート: 判断 506"/>
        <xdr:cNvSpPr/>
      </xdr:nvSpPr>
      <xdr:spPr>
        <a:xfrm>
          <a:off x="21272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508" name="フローチャート: 判断 507"/>
        <xdr:cNvSpPr/>
      </xdr:nvSpPr>
      <xdr:spPr>
        <a:xfrm>
          <a:off x="20383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47856</xdr:rowOff>
    </xdr:from>
    <xdr:to>
      <xdr:col>102</xdr:col>
      <xdr:colOff>165100</xdr:colOff>
      <xdr:row>39</xdr:row>
      <xdr:rowOff>149456</xdr:rowOff>
    </xdr:to>
    <xdr:sp macro="" textlink="">
      <xdr:nvSpPr>
        <xdr:cNvPr id="509" name="フローチャート: 判断 508"/>
        <xdr:cNvSpPr/>
      </xdr:nvSpPr>
      <xdr:spPr>
        <a:xfrm>
          <a:off x="19494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0" name="テキスト ボックス 50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1" name="テキスト ボックス 51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2" name="テキスト ボックス 51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3" name="テキスト ボックス 51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4" name="テキスト ボックス 51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128857</xdr:rowOff>
    </xdr:from>
    <xdr:to>
      <xdr:col>116</xdr:col>
      <xdr:colOff>114300</xdr:colOff>
      <xdr:row>34</xdr:row>
      <xdr:rowOff>59007</xdr:rowOff>
    </xdr:to>
    <xdr:sp macro="" textlink="">
      <xdr:nvSpPr>
        <xdr:cNvPr id="515" name="楕円 514"/>
        <xdr:cNvSpPr/>
      </xdr:nvSpPr>
      <xdr:spPr>
        <a:xfrm>
          <a:off x="22110700" y="57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58826</xdr:rowOff>
    </xdr:from>
    <xdr:ext cx="599010" cy="259045"/>
    <xdr:sp macro="" textlink="">
      <xdr:nvSpPr>
        <xdr:cNvPr id="516" name="【一般廃棄物処理施設】&#10;一人当たり有形固定資産（償却資産）額該当値テキスト"/>
        <xdr:cNvSpPr txBox="1"/>
      </xdr:nvSpPr>
      <xdr:spPr>
        <a:xfrm>
          <a:off x="22199600" y="5716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74473</xdr:rowOff>
    </xdr:from>
    <xdr:to>
      <xdr:col>112</xdr:col>
      <xdr:colOff>38100</xdr:colOff>
      <xdr:row>34</xdr:row>
      <xdr:rowOff>4623</xdr:rowOff>
    </xdr:to>
    <xdr:sp macro="" textlink="">
      <xdr:nvSpPr>
        <xdr:cNvPr id="517" name="楕円 516"/>
        <xdr:cNvSpPr/>
      </xdr:nvSpPr>
      <xdr:spPr>
        <a:xfrm>
          <a:off x="21272500" y="573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125273</xdr:rowOff>
    </xdr:from>
    <xdr:to>
      <xdr:col>116</xdr:col>
      <xdr:colOff>63500</xdr:colOff>
      <xdr:row>34</xdr:row>
      <xdr:rowOff>8207</xdr:rowOff>
    </xdr:to>
    <xdr:cxnSp macro="">
      <xdr:nvCxnSpPr>
        <xdr:cNvPr id="518" name="直線コネクタ 517"/>
        <xdr:cNvCxnSpPr/>
      </xdr:nvCxnSpPr>
      <xdr:spPr>
        <a:xfrm>
          <a:off x="21323300" y="5783123"/>
          <a:ext cx="838200" cy="5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91389</xdr:rowOff>
    </xdr:from>
    <xdr:to>
      <xdr:col>107</xdr:col>
      <xdr:colOff>101600</xdr:colOff>
      <xdr:row>34</xdr:row>
      <xdr:rowOff>21539</xdr:rowOff>
    </xdr:to>
    <xdr:sp macro="" textlink="">
      <xdr:nvSpPr>
        <xdr:cNvPr id="519" name="楕円 518"/>
        <xdr:cNvSpPr/>
      </xdr:nvSpPr>
      <xdr:spPr>
        <a:xfrm>
          <a:off x="20383500" y="57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125273</xdr:rowOff>
    </xdr:from>
    <xdr:to>
      <xdr:col>111</xdr:col>
      <xdr:colOff>177800</xdr:colOff>
      <xdr:row>33</xdr:row>
      <xdr:rowOff>142189</xdr:rowOff>
    </xdr:to>
    <xdr:cxnSp macro="">
      <xdr:nvCxnSpPr>
        <xdr:cNvPr id="520" name="直線コネクタ 519"/>
        <xdr:cNvCxnSpPr/>
      </xdr:nvCxnSpPr>
      <xdr:spPr>
        <a:xfrm flipV="1">
          <a:off x="20434300" y="5783123"/>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84569</xdr:rowOff>
    </xdr:from>
    <xdr:ext cx="534377" cy="259045"/>
    <xdr:sp macro="" textlink="">
      <xdr:nvSpPr>
        <xdr:cNvPr id="521" name="n_1aveValue【一般廃棄物処理施設】&#10;一人当たり有形固定資産（償却資産）額"/>
        <xdr:cNvSpPr txBox="1"/>
      </xdr:nvSpPr>
      <xdr:spPr>
        <a:xfrm>
          <a:off x="21043411" y="677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92562</xdr:rowOff>
    </xdr:from>
    <xdr:ext cx="534377" cy="259045"/>
    <xdr:sp macro="" textlink="">
      <xdr:nvSpPr>
        <xdr:cNvPr id="522" name="n_2aveValue【一般廃棄物処理施設】&#10;一人当たり有形固定資産（償却資産）額"/>
        <xdr:cNvSpPr txBox="1"/>
      </xdr:nvSpPr>
      <xdr:spPr>
        <a:xfrm>
          <a:off x="201671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165983</xdr:rowOff>
    </xdr:from>
    <xdr:ext cx="534377" cy="259045"/>
    <xdr:sp macro="" textlink="">
      <xdr:nvSpPr>
        <xdr:cNvPr id="523" name="n_3aveValue【一般廃棄物処理施設】&#10;一人当たり有形固定資産（償却資産）額"/>
        <xdr:cNvSpPr txBox="1"/>
      </xdr:nvSpPr>
      <xdr:spPr>
        <a:xfrm>
          <a:off x="19278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21150</xdr:rowOff>
    </xdr:from>
    <xdr:ext cx="599010" cy="259045"/>
    <xdr:sp macro="" textlink="">
      <xdr:nvSpPr>
        <xdr:cNvPr id="524" name="n_1mainValue【一般廃棄物処理施設】&#10;一人当たり有形固定資産（償却資産）額"/>
        <xdr:cNvSpPr txBox="1"/>
      </xdr:nvSpPr>
      <xdr:spPr>
        <a:xfrm>
          <a:off x="21011095" y="550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38066</xdr:rowOff>
    </xdr:from>
    <xdr:ext cx="599010" cy="259045"/>
    <xdr:sp macro="" textlink="">
      <xdr:nvSpPr>
        <xdr:cNvPr id="525" name="n_2mainValue【一般廃棄物処理施設】&#10;一人当たり有形固定資産（償却資産）額"/>
        <xdr:cNvSpPr txBox="1"/>
      </xdr:nvSpPr>
      <xdr:spPr>
        <a:xfrm>
          <a:off x="20134795" y="552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6" name="正方形/長方形 5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7" name="正方形/長方形 5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8" name="正方形/長方形 5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9" name="正方形/長方形 5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0" name="正方形/長方形 5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1" name="正方形/長方形 5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2" name="正方形/長方形 5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正方形/長方形 5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4" name="テキスト ボックス 5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5" name="直線コネクタ 5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6" name="直線コネクタ 53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7" name="テキスト ボックス 53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8" name="直線コネクタ 53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9" name="テキスト ボックス 53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0" name="直線コネクタ 53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41" name="テキスト ボックス 54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2" name="直線コネクタ 54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3" name="テキスト ボックス 54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4" name="直線コネクタ 54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5" name="テキスト ボックス 54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6" name="直線コネクタ 54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7" name="テキスト ボックス 54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8" name="直線コネクタ 54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9" name="テキスト ボックス 54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551" name="直線コネクタ 550"/>
        <xdr:cNvCxnSpPr/>
      </xdr:nvCxnSpPr>
      <xdr:spPr>
        <a:xfrm flipV="1">
          <a:off x="16318864" y="9526088"/>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52"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53" name="直線コネクタ 552"/>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54" name="【保健センター・保健所】&#10;有形固定資産減価償却率最大値テキスト"/>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55" name="直線コネクタ 554"/>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140261</xdr:rowOff>
    </xdr:from>
    <xdr:ext cx="405111" cy="259045"/>
    <xdr:sp macro="" textlink="">
      <xdr:nvSpPr>
        <xdr:cNvPr id="556" name="【保健センター・保健所】&#10;有形固定資産減価償却率平均値テキスト"/>
        <xdr:cNvSpPr txBox="1"/>
      </xdr:nvSpPr>
      <xdr:spPr>
        <a:xfrm>
          <a:off x="16357600" y="1025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557" name="フローチャート: 判断 556"/>
        <xdr:cNvSpPr/>
      </xdr:nvSpPr>
      <xdr:spPr>
        <a:xfrm>
          <a:off x="16268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558" name="フローチャート: 判断 557"/>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140244</xdr:rowOff>
    </xdr:from>
    <xdr:to>
      <xdr:col>76</xdr:col>
      <xdr:colOff>165100</xdr:colOff>
      <xdr:row>61</xdr:row>
      <xdr:rowOff>70394</xdr:rowOff>
    </xdr:to>
    <xdr:sp macro="" textlink="">
      <xdr:nvSpPr>
        <xdr:cNvPr id="559" name="フローチャート: 判断 558"/>
        <xdr:cNvSpPr/>
      </xdr:nvSpPr>
      <xdr:spPr>
        <a:xfrm>
          <a:off x="14541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63500</xdr:rowOff>
    </xdr:from>
    <xdr:to>
      <xdr:col>72</xdr:col>
      <xdr:colOff>38100</xdr:colOff>
      <xdr:row>60</xdr:row>
      <xdr:rowOff>165100</xdr:rowOff>
    </xdr:to>
    <xdr:sp macro="" textlink="">
      <xdr:nvSpPr>
        <xdr:cNvPr id="560" name="フローチャート: 判断 559"/>
        <xdr:cNvSpPr/>
      </xdr:nvSpPr>
      <xdr:spPr>
        <a:xfrm>
          <a:off x="1365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1" name="テキスト ボックス 5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2" name="テキスト ボックス 5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3" name="テキスト ボックス 5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4" name="テキスト ボックス 5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5" name="テキスト ボックス 5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99423</xdr:rowOff>
    </xdr:from>
    <xdr:to>
      <xdr:col>85</xdr:col>
      <xdr:colOff>177800</xdr:colOff>
      <xdr:row>64</xdr:row>
      <xdr:rowOff>29573</xdr:rowOff>
    </xdr:to>
    <xdr:sp macro="" textlink="">
      <xdr:nvSpPr>
        <xdr:cNvPr id="566" name="楕円 565"/>
        <xdr:cNvSpPr/>
      </xdr:nvSpPr>
      <xdr:spPr>
        <a:xfrm>
          <a:off x="16268700" y="109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14350</xdr:rowOff>
    </xdr:from>
    <xdr:ext cx="340478" cy="259045"/>
    <xdr:sp macro="" textlink="">
      <xdr:nvSpPr>
        <xdr:cNvPr id="567" name="【保健センター・保健所】&#10;有形固定資産減価償却率該当値テキスト"/>
        <xdr:cNvSpPr txBox="1"/>
      </xdr:nvSpPr>
      <xdr:spPr>
        <a:xfrm>
          <a:off x="16357600" y="10815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161472</xdr:rowOff>
    </xdr:from>
    <xdr:to>
      <xdr:col>81</xdr:col>
      <xdr:colOff>101600</xdr:colOff>
      <xdr:row>55</xdr:row>
      <xdr:rowOff>91622</xdr:rowOff>
    </xdr:to>
    <xdr:sp macro="" textlink="">
      <xdr:nvSpPr>
        <xdr:cNvPr id="568" name="楕円 567"/>
        <xdr:cNvSpPr/>
      </xdr:nvSpPr>
      <xdr:spPr>
        <a:xfrm>
          <a:off x="15430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40822</xdr:rowOff>
    </xdr:from>
    <xdr:to>
      <xdr:col>85</xdr:col>
      <xdr:colOff>127000</xdr:colOff>
      <xdr:row>63</xdr:row>
      <xdr:rowOff>150223</xdr:rowOff>
    </xdr:to>
    <xdr:cxnSp macro="">
      <xdr:nvCxnSpPr>
        <xdr:cNvPr id="569" name="直線コネクタ 568"/>
        <xdr:cNvCxnSpPr/>
      </xdr:nvCxnSpPr>
      <xdr:spPr>
        <a:xfrm>
          <a:off x="15481300" y="9470572"/>
          <a:ext cx="838200" cy="148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161472</xdr:rowOff>
    </xdr:from>
    <xdr:to>
      <xdr:col>76</xdr:col>
      <xdr:colOff>165100</xdr:colOff>
      <xdr:row>59</xdr:row>
      <xdr:rowOff>91622</xdr:rowOff>
    </xdr:to>
    <xdr:sp macro="" textlink="">
      <xdr:nvSpPr>
        <xdr:cNvPr id="570" name="楕円 569"/>
        <xdr:cNvSpPr/>
      </xdr:nvSpPr>
      <xdr:spPr>
        <a:xfrm>
          <a:off x="14541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40822</xdr:rowOff>
    </xdr:from>
    <xdr:to>
      <xdr:col>81</xdr:col>
      <xdr:colOff>50800</xdr:colOff>
      <xdr:row>59</xdr:row>
      <xdr:rowOff>40822</xdr:rowOff>
    </xdr:to>
    <xdr:cxnSp macro="">
      <xdr:nvCxnSpPr>
        <xdr:cNvPr id="571" name="直線コネクタ 570"/>
        <xdr:cNvCxnSpPr/>
      </xdr:nvCxnSpPr>
      <xdr:spPr>
        <a:xfrm flipV="1">
          <a:off x="14592300" y="9470572"/>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53357</xdr:rowOff>
    </xdr:from>
    <xdr:ext cx="405111" cy="259045"/>
    <xdr:sp macro="" textlink="">
      <xdr:nvSpPr>
        <xdr:cNvPr id="572" name="n_1aveValue【保健センター・保健所】&#10;有形固定資産減価償却率"/>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61521</xdr:rowOff>
    </xdr:from>
    <xdr:ext cx="405111" cy="259045"/>
    <xdr:sp macro="" textlink="">
      <xdr:nvSpPr>
        <xdr:cNvPr id="573" name="n_2aveValue【保健センター・保健所】&#10;有形固定資産減価償却率"/>
        <xdr:cNvSpPr txBox="1"/>
      </xdr:nvSpPr>
      <xdr:spPr>
        <a:xfrm>
          <a:off x="14389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10177</xdr:rowOff>
    </xdr:from>
    <xdr:ext cx="405111" cy="259045"/>
    <xdr:sp macro="" textlink="">
      <xdr:nvSpPr>
        <xdr:cNvPr id="574" name="n_3aveValue【保健センター・保健所】&#10;有形固定資産減価償却率"/>
        <xdr:cNvSpPr txBox="1"/>
      </xdr:nvSpPr>
      <xdr:spPr>
        <a:xfrm>
          <a:off x="13500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53</xdr:row>
      <xdr:rowOff>108149</xdr:rowOff>
    </xdr:from>
    <xdr:ext cx="469744" cy="259045"/>
    <xdr:sp macro="" textlink="">
      <xdr:nvSpPr>
        <xdr:cNvPr id="575" name="n_1mainValue【保健センター・保健所】&#10;有形固定資産減価償却率"/>
        <xdr:cNvSpPr txBox="1"/>
      </xdr:nvSpPr>
      <xdr:spPr>
        <a:xfrm>
          <a:off x="15233727" y="91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108149</xdr:rowOff>
    </xdr:from>
    <xdr:ext cx="405111" cy="259045"/>
    <xdr:sp macro="" textlink="">
      <xdr:nvSpPr>
        <xdr:cNvPr id="576" name="n_2mainValue【保健センター・保健所】&#10;有形固定資産減価償却率"/>
        <xdr:cNvSpPr txBox="1"/>
      </xdr:nvSpPr>
      <xdr:spPr>
        <a:xfrm>
          <a:off x="14389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7" name="正方形/長方形 57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8" name="正方形/長方形 57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9" name="正方形/長方形 57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0" name="正方形/長方形 57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1" name="正方形/長方形 58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2" name="正方形/長方形 58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3" name="正方形/長方形 58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4" name="正方形/長方形 58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5" name="テキスト ボックス 58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6" name="直線コネクタ 58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7" name="直線コネクタ 58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8" name="テキスト ボックス 58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9" name="直線コネクタ 58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90" name="テキスト ボックス 58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91" name="直線コネクタ 59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2" name="テキスト ボックス 59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3" name="直線コネクタ 59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4" name="テキスト ボックス 59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598" name="直線コネクタ 597"/>
        <xdr:cNvCxnSpPr/>
      </xdr:nvCxnSpPr>
      <xdr:spPr>
        <a:xfrm flipV="1">
          <a:off x="22160864" y="9582912"/>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599" name="【保健センター・保健所】&#10;一人当たり面積最小値テキスト"/>
        <xdr:cNvSpPr txBox="1"/>
      </xdr:nvSpPr>
      <xdr:spPr>
        <a:xfrm>
          <a:off x="22199600"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600" name="直線コネクタ 599"/>
        <xdr:cNvCxnSpPr/>
      </xdr:nvCxnSpPr>
      <xdr:spPr>
        <a:xfrm>
          <a:off x="22072600" y="1094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601" name="【保健センター・保健所】&#10;一人当たり面積最大値テキスト"/>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02" name="直線コネクタ 601"/>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105935</xdr:rowOff>
    </xdr:from>
    <xdr:ext cx="469744" cy="259045"/>
    <xdr:sp macro="" textlink="">
      <xdr:nvSpPr>
        <xdr:cNvPr id="603" name="【保健センター・保健所】&#10;一人当たり面積平均値テキスト"/>
        <xdr:cNvSpPr txBox="1"/>
      </xdr:nvSpPr>
      <xdr:spPr>
        <a:xfrm>
          <a:off x="22199600" y="1073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04" name="フローチャート: 判断 603"/>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05" name="フローチャート: 判断 604"/>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06" name="フローチャート: 判断 605"/>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607" name="フローチャート: 判断 606"/>
        <xdr:cNvSpPr/>
      </xdr:nvSpPr>
      <xdr:spPr>
        <a:xfrm>
          <a:off x="19494500" y="1076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xdr:rowOff>
    </xdr:from>
    <xdr:to>
      <xdr:col>116</xdr:col>
      <xdr:colOff>114300</xdr:colOff>
      <xdr:row>62</xdr:row>
      <xdr:rowOff>105664</xdr:rowOff>
    </xdr:to>
    <xdr:sp macro="" textlink="">
      <xdr:nvSpPr>
        <xdr:cNvPr id="613" name="楕円 612"/>
        <xdr:cNvSpPr/>
      </xdr:nvSpPr>
      <xdr:spPr>
        <a:xfrm>
          <a:off x="221107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26941</xdr:rowOff>
    </xdr:from>
    <xdr:ext cx="469744" cy="259045"/>
    <xdr:sp macro="" textlink="">
      <xdr:nvSpPr>
        <xdr:cNvPr id="614" name="【保健センター・保健所】&#10;一人当たり面積該当値テキスト"/>
        <xdr:cNvSpPr txBox="1"/>
      </xdr:nvSpPr>
      <xdr:spPr>
        <a:xfrm>
          <a:off x="22199600" y="1048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116078</xdr:rowOff>
    </xdr:from>
    <xdr:to>
      <xdr:col>112</xdr:col>
      <xdr:colOff>38100</xdr:colOff>
      <xdr:row>64</xdr:row>
      <xdr:rowOff>46228</xdr:rowOff>
    </xdr:to>
    <xdr:sp macro="" textlink="">
      <xdr:nvSpPr>
        <xdr:cNvPr id="615" name="楕円 614"/>
        <xdr:cNvSpPr/>
      </xdr:nvSpPr>
      <xdr:spPr>
        <a:xfrm>
          <a:off x="21272500" y="1091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54864</xdr:rowOff>
    </xdr:from>
    <xdr:to>
      <xdr:col>116</xdr:col>
      <xdr:colOff>63500</xdr:colOff>
      <xdr:row>63</xdr:row>
      <xdr:rowOff>166878</xdr:rowOff>
    </xdr:to>
    <xdr:cxnSp macro="">
      <xdr:nvCxnSpPr>
        <xdr:cNvPr id="616" name="直線コネクタ 615"/>
        <xdr:cNvCxnSpPr/>
      </xdr:nvCxnSpPr>
      <xdr:spPr>
        <a:xfrm flipV="1">
          <a:off x="21323300" y="10684764"/>
          <a:ext cx="8382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61214</xdr:rowOff>
    </xdr:from>
    <xdr:to>
      <xdr:col>107</xdr:col>
      <xdr:colOff>101600</xdr:colOff>
      <xdr:row>63</xdr:row>
      <xdr:rowOff>162814</xdr:rowOff>
    </xdr:to>
    <xdr:sp macro="" textlink="">
      <xdr:nvSpPr>
        <xdr:cNvPr id="617" name="楕円 616"/>
        <xdr:cNvSpPr/>
      </xdr:nvSpPr>
      <xdr:spPr>
        <a:xfrm>
          <a:off x="20383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112014</xdr:rowOff>
    </xdr:from>
    <xdr:to>
      <xdr:col>111</xdr:col>
      <xdr:colOff>177800</xdr:colOff>
      <xdr:row>63</xdr:row>
      <xdr:rowOff>166878</xdr:rowOff>
    </xdr:to>
    <xdr:cxnSp macro="">
      <xdr:nvCxnSpPr>
        <xdr:cNvPr id="618" name="直線コネクタ 617"/>
        <xdr:cNvCxnSpPr/>
      </xdr:nvCxnSpPr>
      <xdr:spPr>
        <a:xfrm>
          <a:off x="20434300" y="109133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619" name="n_1aveValue【保健センター・保健所】&#10;一人当たり面積"/>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20" name="n_2aveValue【保健センター・保健所】&#10;一人当たり面積"/>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83329</xdr:rowOff>
    </xdr:from>
    <xdr:ext cx="469744" cy="259045"/>
    <xdr:sp macro="" textlink="">
      <xdr:nvSpPr>
        <xdr:cNvPr id="621" name="n_3aveValue【保健センター・保健所】&#10;一人当たり面積"/>
        <xdr:cNvSpPr txBox="1"/>
      </xdr:nvSpPr>
      <xdr:spPr>
        <a:xfrm>
          <a:off x="19310427" y="1054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37355</xdr:rowOff>
    </xdr:from>
    <xdr:ext cx="469744" cy="259045"/>
    <xdr:sp macro="" textlink="">
      <xdr:nvSpPr>
        <xdr:cNvPr id="622" name="n_1mainValue【保健センター・保健所】&#10;一人当たり面積"/>
        <xdr:cNvSpPr txBox="1"/>
      </xdr:nvSpPr>
      <xdr:spPr>
        <a:xfrm>
          <a:off x="21075727" y="1101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153941</xdr:rowOff>
    </xdr:from>
    <xdr:ext cx="469744" cy="259045"/>
    <xdr:sp macro="" textlink="">
      <xdr:nvSpPr>
        <xdr:cNvPr id="623" name="n_2mainValue【保健センター・保健所】&#10;一人当たり面積"/>
        <xdr:cNvSpPr txBox="1"/>
      </xdr:nvSpPr>
      <xdr:spPr>
        <a:xfrm>
          <a:off x="201994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5" name="テキスト ボックス 63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5" name="テキスト ボックス 64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7" name="テキスト ボックス 64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649" name="直線コネクタ 648"/>
        <xdr:cNvCxnSpPr/>
      </xdr:nvCxnSpPr>
      <xdr:spPr>
        <a:xfrm flipV="1">
          <a:off x="16318864" y="13407934"/>
          <a:ext cx="0" cy="128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50"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51" name="直線コネクタ 650"/>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652" name="【消防施設】&#10;有形固定資産減価償却率最大値テキスト"/>
        <xdr:cNvSpPr txBox="1"/>
      </xdr:nvSpPr>
      <xdr:spPr>
        <a:xfrm>
          <a:off x="16357600"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653" name="直線コネクタ 652"/>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35940</xdr:rowOff>
    </xdr:from>
    <xdr:ext cx="405111" cy="259045"/>
    <xdr:sp macro="" textlink="">
      <xdr:nvSpPr>
        <xdr:cNvPr id="654" name="【消防施設】&#10;有形固定資産減価償却率平均値テキスト"/>
        <xdr:cNvSpPr txBox="1"/>
      </xdr:nvSpPr>
      <xdr:spPr>
        <a:xfrm>
          <a:off x="16357600" y="13751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655" name="フローチャート: 判断 654"/>
        <xdr:cNvSpPr/>
      </xdr:nvSpPr>
      <xdr:spPr>
        <a:xfrm>
          <a:off x="16268700" y="1377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656" name="フローチャート: 判断 655"/>
        <xdr:cNvSpPr/>
      </xdr:nvSpPr>
      <xdr:spPr>
        <a:xfrm>
          <a:off x="15430500"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657" name="フローチャート: 判断 656"/>
        <xdr:cNvSpPr/>
      </xdr:nvSpPr>
      <xdr:spPr>
        <a:xfrm>
          <a:off x="14541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658" name="フローチャート: 判断 657"/>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139156</xdr:rowOff>
    </xdr:from>
    <xdr:to>
      <xdr:col>85</xdr:col>
      <xdr:colOff>177800</xdr:colOff>
      <xdr:row>79</xdr:row>
      <xdr:rowOff>69306</xdr:rowOff>
    </xdr:to>
    <xdr:sp macro="" textlink="">
      <xdr:nvSpPr>
        <xdr:cNvPr id="664" name="楕円 663"/>
        <xdr:cNvSpPr/>
      </xdr:nvSpPr>
      <xdr:spPr>
        <a:xfrm>
          <a:off x="16268700" y="135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162033</xdr:rowOff>
    </xdr:from>
    <xdr:ext cx="405111" cy="259045"/>
    <xdr:sp macro="" textlink="">
      <xdr:nvSpPr>
        <xdr:cNvPr id="665" name="【消防施設】&#10;有形固定資産減価償却率該当値テキスト"/>
        <xdr:cNvSpPr txBox="1"/>
      </xdr:nvSpPr>
      <xdr:spPr>
        <a:xfrm>
          <a:off x="16357600" y="133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99968</xdr:rowOff>
    </xdr:from>
    <xdr:to>
      <xdr:col>81</xdr:col>
      <xdr:colOff>101600</xdr:colOff>
      <xdr:row>79</xdr:row>
      <xdr:rowOff>30118</xdr:rowOff>
    </xdr:to>
    <xdr:sp macro="" textlink="">
      <xdr:nvSpPr>
        <xdr:cNvPr id="666" name="楕円 665"/>
        <xdr:cNvSpPr/>
      </xdr:nvSpPr>
      <xdr:spPr>
        <a:xfrm>
          <a:off x="15430500" y="1347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150768</xdr:rowOff>
    </xdr:from>
    <xdr:to>
      <xdr:col>85</xdr:col>
      <xdr:colOff>127000</xdr:colOff>
      <xdr:row>79</xdr:row>
      <xdr:rowOff>18506</xdr:rowOff>
    </xdr:to>
    <xdr:cxnSp macro="">
      <xdr:nvCxnSpPr>
        <xdr:cNvPr id="667" name="直線コネクタ 666"/>
        <xdr:cNvCxnSpPr/>
      </xdr:nvCxnSpPr>
      <xdr:spPr>
        <a:xfrm>
          <a:off x="15481300" y="13523868"/>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127726</xdr:rowOff>
    </xdr:from>
    <xdr:to>
      <xdr:col>76</xdr:col>
      <xdr:colOff>165100</xdr:colOff>
      <xdr:row>79</xdr:row>
      <xdr:rowOff>57876</xdr:rowOff>
    </xdr:to>
    <xdr:sp macro="" textlink="">
      <xdr:nvSpPr>
        <xdr:cNvPr id="668" name="楕円 667"/>
        <xdr:cNvSpPr/>
      </xdr:nvSpPr>
      <xdr:spPr>
        <a:xfrm>
          <a:off x="14541500" y="1350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150768</xdr:rowOff>
    </xdr:from>
    <xdr:to>
      <xdr:col>81</xdr:col>
      <xdr:colOff>50800</xdr:colOff>
      <xdr:row>79</xdr:row>
      <xdr:rowOff>7076</xdr:rowOff>
    </xdr:to>
    <xdr:cxnSp macro="">
      <xdr:nvCxnSpPr>
        <xdr:cNvPr id="669" name="直線コネクタ 668"/>
        <xdr:cNvCxnSpPr/>
      </xdr:nvCxnSpPr>
      <xdr:spPr>
        <a:xfrm flipV="1">
          <a:off x="14592300" y="13523868"/>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9814</xdr:rowOff>
    </xdr:from>
    <xdr:ext cx="405111" cy="259045"/>
    <xdr:sp macro="" textlink="">
      <xdr:nvSpPr>
        <xdr:cNvPr id="670" name="n_1aveValue【消防施設】&#10;有形固定資産減価償却率"/>
        <xdr:cNvSpPr txBox="1"/>
      </xdr:nvSpPr>
      <xdr:spPr>
        <a:xfrm>
          <a:off x="15266044" y="1389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11447</xdr:rowOff>
    </xdr:from>
    <xdr:ext cx="405111" cy="259045"/>
    <xdr:sp macro="" textlink="">
      <xdr:nvSpPr>
        <xdr:cNvPr id="671" name="n_2aveValue【消防施設】&#10;有形固定資産減価償却率"/>
        <xdr:cNvSpPr txBox="1"/>
      </xdr:nvSpPr>
      <xdr:spPr>
        <a:xfrm>
          <a:off x="143897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672" name="n_3aveValue【消防施設】&#10;有形固定資産減価償却率"/>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46645</xdr:rowOff>
    </xdr:from>
    <xdr:ext cx="405111" cy="259045"/>
    <xdr:sp macro="" textlink="">
      <xdr:nvSpPr>
        <xdr:cNvPr id="673" name="n_1mainValue【消防施設】&#10;有形固定資産減価償却率"/>
        <xdr:cNvSpPr txBox="1"/>
      </xdr:nvSpPr>
      <xdr:spPr>
        <a:xfrm>
          <a:off x="15266044" y="1324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74403</xdr:rowOff>
    </xdr:from>
    <xdr:ext cx="405111" cy="259045"/>
    <xdr:sp macro="" textlink="">
      <xdr:nvSpPr>
        <xdr:cNvPr id="674" name="n_2mainValue【消防施設】&#10;有形固定資産減価償却率"/>
        <xdr:cNvSpPr txBox="1"/>
      </xdr:nvSpPr>
      <xdr:spPr>
        <a:xfrm>
          <a:off x="14389744" y="1327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5" name="直線コネクタ 68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6" name="テキスト ボックス 68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7" name="直線コネクタ 68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8" name="テキスト ボックス 68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9" name="直線コネクタ 68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0" name="テキスト ボックス 68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1" name="直線コネクタ 69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2" name="テキスト ボックス 69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696" name="直線コネクタ 695"/>
        <xdr:cNvCxnSpPr/>
      </xdr:nvCxnSpPr>
      <xdr:spPr>
        <a:xfrm flipV="1">
          <a:off x="22160864" y="13667232"/>
          <a:ext cx="0" cy="11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97"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98" name="直線コネクタ 697"/>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699" name="【消防施設】&#10;一人当たり面積最大値テキスト"/>
        <xdr:cNvSpPr txBox="1"/>
      </xdr:nvSpPr>
      <xdr:spPr>
        <a:xfrm>
          <a:off x="22199600" y="134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700" name="直線コネクタ 699"/>
        <xdr:cNvCxnSpPr/>
      </xdr:nvCxnSpPr>
      <xdr:spPr>
        <a:xfrm>
          <a:off x="22072600" y="1366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701" name="【消防施設】&#10;一人当たり面積平均値テキスト"/>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02" name="フローチャート: 判断 701"/>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03" name="フローチャート: 判断 702"/>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04" name="フローチャート: 判断 703"/>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705" name="フローチャート: 判断 704"/>
        <xdr:cNvSpPr/>
      </xdr:nvSpPr>
      <xdr:spPr>
        <a:xfrm>
          <a:off x="19494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81026</xdr:rowOff>
    </xdr:from>
    <xdr:to>
      <xdr:col>116</xdr:col>
      <xdr:colOff>114300</xdr:colOff>
      <xdr:row>86</xdr:row>
      <xdr:rowOff>11176</xdr:rowOff>
    </xdr:to>
    <xdr:sp macro="" textlink="">
      <xdr:nvSpPr>
        <xdr:cNvPr id="711" name="楕円 710"/>
        <xdr:cNvSpPr/>
      </xdr:nvSpPr>
      <xdr:spPr>
        <a:xfrm>
          <a:off x="221107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167403</xdr:rowOff>
    </xdr:from>
    <xdr:ext cx="469744" cy="259045"/>
    <xdr:sp macro="" textlink="">
      <xdr:nvSpPr>
        <xdr:cNvPr id="712" name="【消防施設】&#10;一人当たり面積該当値テキスト"/>
        <xdr:cNvSpPr txBox="1"/>
      </xdr:nvSpPr>
      <xdr:spPr>
        <a:xfrm>
          <a:off x="22199600" y="1456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76454</xdr:rowOff>
    </xdr:from>
    <xdr:to>
      <xdr:col>112</xdr:col>
      <xdr:colOff>38100</xdr:colOff>
      <xdr:row>86</xdr:row>
      <xdr:rowOff>6604</xdr:rowOff>
    </xdr:to>
    <xdr:sp macro="" textlink="">
      <xdr:nvSpPr>
        <xdr:cNvPr id="713" name="楕円 712"/>
        <xdr:cNvSpPr/>
      </xdr:nvSpPr>
      <xdr:spPr>
        <a:xfrm>
          <a:off x="21272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127254</xdr:rowOff>
    </xdr:from>
    <xdr:to>
      <xdr:col>116</xdr:col>
      <xdr:colOff>63500</xdr:colOff>
      <xdr:row>85</xdr:row>
      <xdr:rowOff>131826</xdr:rowOff>
    </xdr:to>
    <xdr:cxnSp macro="">
      <xdr:nvCxnSpPr>
        <xdr:cNvPr id="714" name="直線コネクタ 713"/>
        <xdr:cNvCxnSpPr/>
      </xdr:nvCxnSpPr>
      <xdr:spPr>
        <a:xfrm>
          <a:off x="21323300" y="147005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76454</xdr:rowOff>
    </xdr:from>
    <xdr:to>
      <xdr:col>107</xdr:col>
      <xdr:colOff>101600</xdr:colOff>
      <xdr:row>86</xdr:row>
      <xdr:rowOff>6604</xdr:rowOff>
    </xdr:to>
    <xdr:sp macro="" textlink="">
      <xdr:nvSpPr>
        <xdr:cNvPr id="715" name="楕円 714"/>
        <xdr:cNvSpPr/>
      </xdr:nvSpPr>
      <xdr:spPr>
        <a:xfrm>
          <a:off x="20383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127254</xdr:rowOff>
    </xdr:from>
    <xdr:to>
      <xdr:col>111</xdr:col>
      <xdr:colOff>177800</xdr:colOff>
      <xdr:row>85</xdr:row>
      <xdr:rowOff>127254</xdr:rowOff>
    </xdr:to>
    <xdr:cxnSp macro="">
      <xdr:nvCxnSpPr>
        <xdr:cNvPr id="716" name="直線コネクタ 715"/>
        <xdr:cNvCxnSpPr/>
      </xdr:nvCxnSpPr>
      <xdr:spPr>
        <a:xfrm>
          <a:off x="20434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717" name="n_1aveValue【消防施設】&#10;一人当たり面積"/>
        <xdr:cNvSpPr txBox="1"/>
      </xdr:nvSpPr>
      <xdr:spPr>
        <a:xfrm>
          <a:off x="210757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718" name="n_2aveValue【消防施設】&#10;一人当たり面積"/>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75709</xdr:rowOff>
    </xdr:from>
    <xdr:ext cx="469744" cy="259045"/>
    <xdr:sp macro="" textlink="">
      <xdr:nvSpPr>
        <xdr:cNvPr id="719" name="n_3aveValue【消防施設】&#10;一人当たり面積"/>
        <xdr:cNvSpPr txBox="1"/>
      </xdr:nvSpPr>
      <xdr:spPr>
        <a:xfrm>
          <a:off x="19310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169181</xdr:rowOff>
    </xdr:from>
    <xdr:ext cx="469744" cy="259045"/>
    <xdr:sp macro="" textlink="">
      <xdr:nvSpPr>
        <xdr:cNvPr id="720" name="n_1mainValue【消防施設】&#10;一人当たり面積"/>
        <xdr:cNvSpPr txBox="1"/>
      </xdr:nvSpPr>
      <xdr:spPr>
        <a:xfrm>
          <a:off x="210757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169181</xdr:rowOff>
    </xdr:from>
    <xdr:ext cx="469744" cy="259045"/>
    <xdr:sp macro="" textlink="">
      <xdr:nvSpPr>
        <xdr:cNvPr id="721" name="n_2mainValue【消防施設】&#10;一人当たり面積"/>
        <xdr:cNvSpPr txBox="1"/>
      </xdr:nvSpPr>
      <xdr:spPr>
        <a:xfrm>
          <a:off x="20199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2" name="正方形/長方形 7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3" name="正方形/長方形 7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4" name="正方形/長方形 7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5" name="正方形/長方形 7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6" name="正方形/長方形 7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7" name="正方形/長方形 7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8" name="正方形/長方形 7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9" name="正方形/長方形 7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0" name="テキスト ボックス 7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1" name="直線コネクタ 7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32" name="直線コネクタ 73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33" name="テキスト ボックス 73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4" name="直線コネクタ 73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5" name="テキスト ボックス 73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6" name="直線コネクタ 73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7" name="テキスト ボックス 73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8" name="直線コネクタ 73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9" name="テキスト ボックス 73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0" name="直線コネクタ 73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1" name="テキスト ボックス 74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2" name="直線コネクタ 74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43" name="テキスト ボックス 74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4" name="直線コネクタ 7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5" name="テキスト ボックス 74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747" name="直線コネクタ 746"/>
        <xdr:cNvCxnSpPr/>
      </xdr:nvCxnSpPr>
      <xdr:spPr>
        <a:xfrm flipV="1">
          <a:off x="16318864" y="171346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748" name="【庁舎】&#10;有形固定資産減価償却率最小値テキスト"/>
        <xdr:cNvSpPr txBox="1"/>
      </xdr:nvSpPr>
      <xdr:spPr>
        <a:xfrm>
          <a:off x="16357600" y="1865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749" name="直線コネクタ 748"/>
        <xdr:cNvCxnSpPr/>
      </xdr:nvCxnSpPr>
      <xdr:spPr>
        <a:xfrm>
          <a:off x="16230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750" name="【庁舎】&#10;有形固定資産減価償却率最大値テキスト"/>
        <xdr:cNvSpPr txBox="1"/>
      </xdr:nvSpPr>
      <xdr:spPr>
        <a:xfrm>
          <a:off x="16357600" y="169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51" name="直線コネクタ 750"/>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134456</xdr:rowOff>
    </xdr:from>
    <xdr:ext cx="405111" cy="259045"/>
    <xdr:sp macro="" textlink="">
      <xdr:nvSpPr>
        <xdr:cNvPr id="752" name="【庁舎】&#10;有形固定資産減価償却率平均値テキスト"/>
        <xdr:cNvSpPr txBox="1"/>
      </xdr:nvSpPr>
      <xdr:spPr>
        <a:xfrm>
          <a:off x="16357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53" name="フローチャート: 判断 752"/>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54" name="フローチャート: 判断 753"/>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755" name="フローチャート: 判断 754"/>
        <xdr:cNvSpPr/>
      </xdr:nvSpPr>
      <xdr:spPr>
        <a:xfrm>
          <a:off x="14541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18869</xdr:rowOff>
    </xdr:from>
    <xdr:to>
      <xdr:col>72</xdr:col>
      <xdr:colOff>38100</xdr:colOff>
      <xdr:row>103</xdr:row>
      <xdr:rowOff>120469</xdr:rowOff>
    </xdr:to>
    <xdr:sp macro="" textlink="">
      <xdr:nvSpPr>
        <xdr:cNvPr id="756" name="フローチャート: 判断 755"/>
        <xdr:cNvSpPr/>
      </xdr:nvSpPr>
      <xdr:spPr>
        <a:xfrm>
          <a:off x="13652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7" name="テキスト ボックス 7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8" name="テキスト ボックス 7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9" name="テキスト ボックス 7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0" name="テキスト ボックス 7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1" name="テキスト ボックス 7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12337</xdr:rowOff>
    </xdr:from>
    <xdr:to>
      <xdr:col>85</xdr:col>
      <xdr:colOff>177800</xdr:colOff>
      <xdr:row>100</xdr:row>
      <xdr:rowOff>113937</xdr:rowOff>
    </xdr:to>
    <xdr:sp macro="" textlink="">
      <xdr:nvSpPr>
        <xdr:cNvPr id="762" name="楕円 761"/>
        <xdr:cNvSpPr/>
      </xdr:nvSpPr>
      <xdr:spPr>
        <a:xfrm>
          <a:off x="16268700" y="171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98714</xdr:rowOff>
    </xdr:from>
    <xdr:ext cx="405111" cy="259045"/>
    <xdr:sp macro="" textlink="">
      <xdr:nvSpPr>
        <xdr:cNvPr id="763" name="【庁舎】&#10;有形固定資産減価償却率該当値テキスト"/>
        <xdr:cNvSpPr txBox="1"/>
      </xdr:nvSpPr>
      <xdr:spPr>
        <a:xfrm>
          <a:off x="16357600" y="1707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128270</xdr:rowOff>
    </xdr:from>
    <xdr:to>
      <xdr:col>81</xdr:col>
      <xdr:colOff>101600</xdr:colOff>
      <xdr:row>104</xdr:row>
      <xdr:rowOff>58420</xdr:rowOff>
    </xdr:to>
    <xdr:sp macro="" textlink="">
      <xdr:nvSpPr>
        <xdr:cNvPr id="764" name="楕円 763"/>
        <xdr:cNvSpPr/>
      </xdr:nvSpPr>
      <xdr:spPr>
        <a:xfrm>
          <a:off x="15430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63137</xdr:rowOff>
    </xdr:from>
    <xdr:to>
      <xdr:col>85</xdr:col>
      <xdr:colOff>127000</xdr:colOff>
      <xdr:row>104</xdr:row>
      <xdr:rowOff>7620</xdr:rowOff>
    </xdr:to>
    <xdr:cxnSp macro="">
      <xdr:nvCxnSpPr>
        <xdr:cNvPr id="765" name="直線コネクタ 764"/>
        <xdr:cNvCxnSpPr/>
      </xdr:nvCxnSpPr>
      <xdr:spPr>
        <a:xfrm flipV="1">
          <a:off x="15481300" y="17208137"/>
          <a:ext cx="838200" cy="63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156029</xdr:rowOff>
    </xdr:from>
    <xdr:to>
      <xdr:col>76</xdr:col>
      <xdr:colOff>165100</xdr:colOff>
      <xdr:row>104</xdr:row>
      <xdr:rowOff>86179</xdr:rowOff>
    </xdr:to>
    <xdr:sp macro="" textlink="">
      <xdr:nvSpPr>
        <xdr:cNvPr id="766" name="楕円 765"/>
        <xdr:cNvSpPr/>
      </xdr:nvSpPr>
      <xdr:spPr>
        <a:xfrm>
          <a:off x="14541500"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xdr:rowOff>
    </xdr:from>
    <xdr:to>
      <xdr:col>81</xdr:col>
      <xdr:colOff>50800</xdr:colOff>
      <xdr:row>104</xdr:row>
      <xdr:rowOff>35379</xdr:rowOff>
    </xdr:to>
    <xdr:cxnSp macro="">
      <xdr:nvCxnSpPr>
        <xdr:cNvPr id="767" name="直線コネクタ 766"/>
        <xdr:cNvCxnSpPr/>
      </xdr:nvCxnSpPr>
      <xdr:spPr>
        <a:xfrm flipV="1">
          <a:off x="14592300" y="1783842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macro="" textlink="">
      <xdr:nvSpPr>
        <xdr:cNvPr id="768" name="n_1aveValue【庁舎】&#10;有形固定資産減価償却率"/>
        <xdr:cNvSpPr txBox="1"/>
      </xdr:nvSpPr>
      <xdr:spPr>
        <a:xfrm>
          <a:off x="15266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79846</xdr:rowOff>
    </xdr:from>
    <xdr:ext cx="405111" cy="259045"/>
    <xdr:sp macro="" textlink="">
      <xdr:nvSpPr>
        <xdr:cNvPr id="769" name="n_2aveValue【庁舎】&#10;有形固定資産減価償却率"/>
        <xdr:cNvSpPr txBox="1"/>
      </xdr:nvSpPr>
      <xdr:spPr>
        <a:xfrm>
          <a:off x="143897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136996</xdr:rowOff>
    </xdr:from>
    <xdr:ext cx="405111" cy="259045"/>
    <xdr:sp macro="" textlink="">
      <xdr:nvSpPr>
        <xdr:cNvPr id="770" name="n_3aveValue【庁舎】&#10;有形固定資産減価償却率"/>
        <xdr:cNvSpPr txBox="1"/>
      </xdr:nvSpPr>
      <xdr:spPr>
        <a:xfrm>
          <a:off x="13500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74947</xdr:rowOff>
    </xdr:from>
    <xdr:ext cx="405111" cy="259045"/>
    <xdr:sp macro="" textlink="">
      <xdr:nvSpPr>
        <xdr:cNvPr id="771" name="n_1mainValue【庁舎】&#10;有形固定資産減価償却率"/>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77306</xdr:rowOff>
    </xdr:from>
    <xdr:ext cx="405111" cy="259045"/>
    <xdr:sp macro="" textlink="">
      <xdr:nvSpPr>
        <xdr:cNvPr id="772" name="n_2mainValue【庁舎】&#10;有形固定資産減価償却率"/>
        <xdr:cNvSpPr txBox="1"/>
      </xdr:nvSpPr>
      <xdr:spPr>
        <a:xfrm>
          <a:off x="143897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3" name="正方形/長方形 77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4" name="正方形/長方形 77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5" name="正方形/長方形 77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6" name="正方形/長方形 77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7" name="正方形/長方形 77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8" name="正方形/長方形 77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9" name="正方形/長方形 77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0" name="正方形/長方形 77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1" name="テキスト ボックス 78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2" name="直線コネクタ 78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3" name="直線コネクタ 78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4" name="テキスト ボックス 78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5" name="直線コネクタ 78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6" name="テキスト ボックス 78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7" name="直線コネクタ 78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8" name="テキスト ボックス 78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9" name="直線コネクタ 78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0" name="テキスト ボックス 78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1" name="直線コネクタ 79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2" name="テキスト ボックス 79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3" name="直線コネクタ 79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4" name="テキスト ボックス 79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5" name="直線コネクタ 79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6" name="テキスト ボックス 79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798" name="直線コネクタ 797"/>
        <xdr:cNvCxnSpPr/>
      </xdr:nvCxnSpPr>
      <xdr:spPr>
        <a:xfrm flipV="1">
          <a:off x="22160864" y="172277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99"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00" name="直線コネクタ 799"/>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801"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02" name="直線コネクタ 801"/>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115225</xdr:rowOff>
    </xdr:from>
    <xdr:ext cx="469744" cy="259045"/>
    <xdr:sp macro="" textlink="">
      <xdr:nvSpPr>
        <xdr:cNvPr id="803" name="【庁舎】&#10;一人当たり面積平均値テキスト"/>
        <xdr:cNvSpPr txBox="1"/>
      </xdr:nvSpPr>
      <xdr:spPr>
        <a:xfrm>
          <a:off x="22199600" y="1794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804" name="フローチャート: 判断 803"/>
        <xdr:cNvSpPr/>
      </xdr:nvSpPr>
      <xdr:spPr>
        <a:xfrm>
          <a:off x="221107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805" name="フローチャート: 判断 804"/>
        <xdr:cNvSpPr/>
      </xdr:nvSpPr>
      <xdr:spPr>
        <a:xfrm>
          <a:off x="21272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806" name="フローチャート: 判断 805"/>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07" name="フローチャート: 判断 806"/>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8" name="テキスト ボックス 80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9" name="テキスト ボックス 80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0" name="テキスト ボックス 80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1" name="テキスト ボックス 81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2" name="テキスト ボックス 81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813" name="楕円 812"/>
        <xdr:cNvSpPr/>
      </xdr:nvSpPr>
      <xdr:spPr>
        <a:xfrm>
          <a:off x="221107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98533</xdr:rowOff>
    </xdr:from>
    <xdr:ext cx="469744" cy="259045"/>
    <xdr:sp macro="" textlink="">
      <xdr:nvSpPr>
        <xdr:cNvPr id="814" name="【庁舎】&#10;一人当たり面積該当値テキスト"/>
        <xdr:cNvSpPr txBox="1"/>
      </xdr:nvSpPr>
      <xdr:spPr>
        <a:xfrm>
          <a:off x="22199600" y="182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92348</xdr:rowOff>
    </xdr:from>
    <xdr:to>
      <xdr:col>112</xdr:col>
      <xdr:colOff>38100</xdr:colOff>
      <xdr:row>106</xdr:row>
      <xdr:rowOff>22498</xdr:rowOff>
    </xdr:to>
    <xdr:sp macro="" textlink="">
      <xdr:nvSpPr>
        <xdr:cNvPr id="815" name="楕円 814"/>
        <xdr:cNvSpPr/>
      </xdr:nvSpPr>
      <xdr:spPr>
        <a:xfrm>
          <a:off x="21272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143148</xdr:rowOff>
    </xdr:from>
    <xdr:to>
      <xdr:col>116</xdr:col>
      <xdr:colOff>63500</xdr:colOff>
      <xdr:row>106</xdr:row>
      <xdr:rowOff>170906</xdr:rowOff>
    </xdr:to>
    <xdr:cxnSp macro="">
      <xdr:nvCxnSpPr>
        <xdr:cNvPr id="816" name="直線コネクタ 815"/>
        <xdr:cNvCxnSpPr/>
      </xdr:nvCxnSpPr>
      <xdr:spPr>
        <a:xfrm>
          <a:off x="21323300" y="18145398"/>
          <a:ext cx="83820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98879</xdr:rowOff>
    </xdr:from>
    <xdr:to>
      <xdr:col>107</xdr:col>
      <xdr:colOff>101600</xdr:colOff>
      <xdr:row>106</xdr:row>
      <xdr:rowOff>29029</xdr:rowOff>
    </xdr:to>
    <xdr:sp macro="" textlink="">
      <xdr:nvSpPr>
        <xdr:cNvPr id="817" name="楕円 816"/>
        <xdr:cNvSpPr/>
      </xdr:nvSpPr>
      <xdr:spPr>
        <a:xfrm>
          <a:off x="20383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143148</xdr:rowOff>
    </xdr:from>
    <xdr:to>
      <xdr:col>111</xdr:col>
      <xdr:colOff>177800</xdr:colOff>
      <xdr:row>105</xdr:row>
      <xdr:rowOff>149679</xdr:rowOff>
    </xdr:to>
    <xdr:cxnSp macro="">
      <xdr:nvCxnSpPr>
        <xdr:cNvPr id="818" name="直線コネクタ 817"/>
        <xdr:cNvCxnSpPr/>
      </xdr:nvCxnSpPr>
      <xdr:spPr>
        <a:xfrm flipV="1">
          <a:off x="20434300" y="1814539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23421</xdr:rowOff>
    </xdr:from>
    <xdr:ext cx="469744" cy="259045"/>
    <xdr:sp macro="" textlink="">
      <xdr:nvSpPr>
        <xdr:cNvPr id="819" name="n_1aveValue【庁舎】&#10;一人当たり面積"/>
        <xdr:cNvSpPr txBox="1"/>
      </xdr:nvSpPr>
      <xdr:spPr>
        <a:xfrm>
          <a:off x="210757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39750</xdr:rowOff>
    </xdr:from>
    <xdr:ext cx="469744" cy="259045"/>
    <xdr:sp macro="" textlink="">
      <xdr:nvSpPr>
        <xdr:cNvPr id="820" name="n_2aveValue【庁舎】&#10;一人当たり面積"/>
        <xdr:cNvSpPr txBox="1"/>
      </xdr:nvSpPr>
      <xdr:spPr>
        <a:xfrm>
          <a:off x="20199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21" name="n_3aveValue【庁舎】&#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39025</xdr:rowOff>
    </xdr:from>
    <xdr:ext cx="469744" cy="259045"/>
    <xdr:sp macro="" textlink="">
      <xdr:nvSpPr>
        <xdr:cNvPr id="822" name="n_1mainValue【庁舎】&#10;一人当たり面積"/>
        <xdr:cNvSpPr txBox="1"/>
      </xdr:nvSpPr>
      <xdr:spPr>
        <a:xfrm>
          <a:off x="210757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45556</xdr:rowOff>
    </xdr:from>
    <xdr:ext cx="469744" cy="259045"/>
    <xdr:sp macro="" textlink="">
      <xdr:nvSpPr>
        <xdr:cNvPr id="823" name="n_2mainValue【庁舎】&#10;一人当たり面積"/>
        <xdr:cNvSpPr txBox="1"/>
      </xdr:nvSpPr>
      <xdr:spPr>
        <a:xfrm>
          <a:off x="20199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4" name="正方形/長方形 82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5" name="正方形/長方形 8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6" name="テキスト ボックス 82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一般廃棄物処理施設、体育館・プール、福祉施設、消防施設、市民会館、庁舎が類似団体平均より高い水準にあり、保健センター・保健所が低く、図書館がほぼ同水準となっている。庁舎については、平成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年度より新庁舎建設事業に着手しているため減少が見込まれるが、その他の施設については、人口減少や一人当たり面積等を考慮し、公共施設等総合管理計画に基づき、計画的な更新、統廃合に努めていく。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57,357
56,718
98.91
23,447,420
23,028,529
384,746
12,389,786
21,133,776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この数年の数値はほぼ横ばいで推移しているが、平成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0.54</a:t>
          </a:r>
          <a:r>
            <a:rPr kumimoji="1" lang="ja-JP" altLang="ja-JP" sz="1100">
              <a:solidFill>
                <a:schemeClr val="dk1"/>
              </a:solidFill>
              <a:effectLst/>
              <a:latin typeface="+mn-lt"/>
              <a:ea typeface="+mn-ea"/>
              <a:cs typeface="+mn-cs"/>
            </a:rPr>
            <a:t>と、人口の減少や高齢者人口の増加に加え、市内に大きな法人がないこと等により、財政基盤が弱く、類似団体平均を下回っている。そのため、第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次行財政改革（平成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次行財政改革（平成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年度）に引き続き、新たな行財政改革アクションプラン</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着実に実施</a:t>
          </a:r>
          <a:r>
            <a:rPr kumimoji="1" lang="ja-JP" altLang="ja-JP" sz="1100">
              <a:solidFill>
                <a:schemeClr val="dk1"/>
              </a:solidFill>
              <a:effectLst/>
              <a:latin typeface="+mn-lt"/>
              <a:ea typeface="+mn-ea"/>
              <a:cs typeface="+mn-cs"/>
            </a:rPr>
            <a:t>し、財政の健全化に努めていると</a:t>
          </a:r>
          <a:r>
            <a:rPr kumimoji="1" lang="ja-JP" altLang="en-US" sz="1100">
              <a:solidFill>
                <a:schemeClr val="dk1"/>
              </a:solidFill>
              <a:effectLst/>
              <a:latin typeface="+mn-lt"/>
              <a:ea typeface="+mn-ea"/>
              <a:cs typeface="+mn-cs"/>
            </a:rPr>
            <a:t>こ</a:t>
          </a:r>
          <a:r>
            <a:rPr kumimoji="1" lang="ja-JP" altLang="ja-JP" sz="1100">
              <a:solidFill>
                <a:schemeClr val="dk1"/>
              </a:solidFill>
              <a:effectLst/>
              <a:latin typeface="+mn-lt"/>
              <a:ea typeface="+mn-ea"/>
              <a:cs typeface="+mn-cs"/>
            </a:rPr>
            <a:t>ろである。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155575</xdr:rowOff>
    </xdr:to>
    <xdr:cxnSp macro="">
      <xdr:nvCxnSpPr>
        <xdr:cNvPr id="69" name="直線コネクタ 68"/>
        <xdr:cNvCxnSpPr/>
      </xdr:nvCxnSpPr>
      <xdr:spPr>
        <a:xfrm flipV="1">
          <a:off x="4114800" y="75078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43</xdr:row>
      <xdr:rowOff>155575</xdr:rowOff>
    </xdr:to>
    <xdr:cxnSp macro="">
      <xdr:nvCxnSpPr>
        <xdr:cNvPr id="72" name="直線コネクタ 71"/>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74" name="テキスト ボックス 73"/>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44</xdr:row>
      <xdr:rowOff>4233</xdr:rowOff>
    </xdr:to>
    <xdr:cxnSp macro="">
      <xdr:nvCxnSpPr>
        <xdr:cNvPr id="75" name="直線コネクタ 74"/>
        <xdr:cNvCxnSpPr/>
      </xdr:nvCxnSpPr>
      <xdr:spPr>
        <a:xfrm flipV="1">
          <a:off x="2336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24342</xdr:rowOff>
    </xdr:to>
    <xdr:cxnSp macro="">
      <xdr:nvCxnSpPr>
        <xdr:cNvPr id="78" name="直線コネクタ 77"/>
        <xdr:cNvCxnSpPr/>
      </xdr:nvCxnSpPr>
      <xdr:spPr>
        <a:xfrm flipV="1">
          <a:off x="1447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80" name="テキスト ボックス 79"/>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0" name="楕円 89"/>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1" name="テキスト ボックス 90"/>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6" name="楕円 95"/>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7" name="テキスト ボックス 96"/>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年度においては前年度より改善されたものの、依然として類似団体平均を大きく上回っており、硬直的な財政状況であることに変化はない。改善となった要因として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、歳出面で</a:t>
          </a:r>
          <a:r>
            <a:rPr kumimoji="1" lang="ja-JP" altLang="en-US" sz="1100">
              <a:solidFill>
                <a:schemeClr val="dk1"/>
              </a:solidFill>
              <a:effectLst/>
              <a:latin typeface="+mn-lt"/>
              <a:ea typeface="+mn-ea"/>
              <a:cs typeface="+mn-cs"/>
            </a:rPr>
            <a:t>ごみ処理施設建設にかかる起債が完済したことで、公債費が減少したことである。しかしながら、</a:t>
          </a:r>
          <a:r>
            <a:rPr kumimoji="1" lang="ja-JP" altLang="ja-JP" sz="1100">
              <a:solidFill>
                <a:schemeClr val="dk1"/>
              </a:solidFill>
              <a:effectLst/>
              <a:latin typeface="+mn-lt"/>
              <a:ea typeface="+mn-ea"/>
              <a:cs typeface="+mn-cs"/>
            </a:rPr>
            <a:t>依存財源に左右される状態は変わらず、主体的な改善とは言い難い状況である。</a:t>
          </a:r>
          <a:endParaRPr lang="ja-JP" altLang="ja-JP" sz="1400">
            <a:effectLst/>
          </a:endParaRPr>
        </a:p>
        <a:p>
          <a:pPr>
            <a:lnSpc>
              <a:spcPts val="1500"/>
            </a:lnSpc>
          </a:pPr>
          <a:r>
            <a:rPr kumimoji="1" lang="ja-JP" altLang="ja-JP" sz="1100">
              <a:solidFill>
                <a:schemeClr val="dk1"/>
              </a:solidFill>
              <a:effectLst/>
              <a:latin typeface="+mn-lt"/>
              <a:ea typeface="+mn-ea"/>
              <a:cs typeface="+mn-cs"/>
            </a:rPr>
            <a:t>　そのため、新たな行財政改革アクションプランに基づき、定員管理計画の確実な実施及び更なる職員数の抑制等、人件費及びその他の経費の徹底した削減に取り組むとともに、税の収納率向上対策による自主財源確保に努めるなど、引き続き行財政改革に取り組んでい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17526</xdr:rowOff>
    </xdr:from>
    <xdr:to>
      <xdr:col>23</xdr:col>
      <xdr:colOff>133350</xdr:colOff>
      <xdr:row>65</xdr:row>
      <xdr:rowOff>65786</xdr:rowOff>
    </xdr:to>
    <xdr:cxnSp macro="">
      <xdr:nvCxnSpPr>
        <xdr:cNvPr id="130" name="直線コネクタ 129"/>
        <xdr:cNvCxnSpPr/>
      </xdr:nvCxnSpPr>
      <xdr:spPr>
        <a:xfrm flipV="1">
          <a:off x="4114800" y="1116177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68089</xdr:rowOff>
    </xdr:from>
    <xdr:ext cx="762000" cy="259045"/>
    <xdr:sp macro="" textlink="">
      <xdr:nvSpPr>
        <xdr:cNvPr id="131" name="財政構造の弾力性平均値テキスト"/>
        <xdr:cNvSpPr txBox="1"/>
      </xdr:nvSpPr>
      <xdr:spPr>
        <a:xfrm>
          <a:off x="5041900" y="10526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65786</xdr:rowOff>
    </xdr:from>
    <xdr:to>
      <xdr:col>19</xdr:col>
      <xdr:colOff>133350</xdr:colOff>
      <xdr:row>65</xdr:row>
      <xdr:rowOff>118872</xdr:rowOff>
    </xdr:to>
    <xdr:cxnSp macro="">
      <xdr:nvCxnSpPr>
        <xdr:cNvPr id="133" name="直線コネクタ 132"/>
        <xdr:cNvCxnSpPr/>
      </xdr:nvCxnSpPr>
      <xdr:spPr>
        <a:xfrm flipV="1">
          <a:off x="3225800" y="1121003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5" name="テキスト ボックス 134"/>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20066</xdr:rowOff>
    </xdr:from>
    <xdr:to>
      <xdr:col>15</xdr:col>
      <xdr:colOff>82550</xdr:colOff>
      <xdr:row>65</xdr:row>
      <xdr:rowOff>118872</xdr:rowOff>
    </xdr:to>
    <xdr:cxnSp macro="">
      <xdr:nvCxnSpPr>
        <xdr:cNvPr id="136" name="直線コネクタ 135"/>
        <xdr:cNvCxnSpPr/>
      </xdr:nvCxnSpPr>
      <xdr:spPr>
        <a:xfrm>
          <a:off x="2336800" y="10992866"/>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168165</xdr:rowOff>
    </xdr:from>
    <xdr:ext cx="762000" cy="259045"/>
    <xdr:sp macro="" textlink="">
      <xdr:nvSpPr>
        <xdr:cNvPr id="138" name="テキスト ボックス 137"/>
        <xdr:cNvSpPr txBox="1"/>
      </xdr:nvSpPr>
      <xdr:spPr>
        <a:xfrm>
          <a:off x="2844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20066</xdr:rowOff>
    </xdr:from>
    <xdr:to>
      <xdr:col>11</xdr:col>
      <xdr:colOff>31750</xdr:colOff>
      <xdr:row>65</xdr:row>
      <xdr:rowOff>109220</xdr:rowOff>
    </xdr:to>
    <xdr:cxnSp macro="">
      <xdr:nvCxnSpPr>
        <xdr:cNvPr id="139" name="直線コネクタ 138"/>
        <xdr:cNvCxnSpPr/>
      </xdr:nvCxnSpPr>
      <xdr:spPr>
        <a:xfrm flipV="1">
          <a:off x="1447800" y="10992866"/>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126492</xdr:rowOff>
    </xdr:from>
    <xdr:to>
      <xdr:col>11</xdr:col>
      <xdr:colOff>82550</xdr:colOff>
      <xdr:row>62</xdr:row>
      <xdr:rowOff>56642</xdr:rowOff>
    </xdr:to>
    <xdr:sp macro="" textlink="">
      <xdr:nvSpPr>
        <xdr:cNvPr id="140" name="フローチャート: 判断 139"/>
        <xdr:cNvSpPr/>
      </xdr:nvSpPr>
      <xdr:spPr>
        <a:xfrm>
          <a:off x="2286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66819</xdr:rowOff>
    </xdr:from>
    <xdr:ext cx="762000" cy="259045"/>
    <xdr:sp macro="" textlink="">
      <xdr:nvSpPr>
        <xdr:cNvPr id="141" name="テキスト ボックス 140"/>
        <xdr:cNvSpPr txBox="1"/>
      </xdr:nvSpPr>
      <xdr:spPr>
        <a:xfrm>
          <a:off x="1955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2" name="フローチャート: 判断 141"/>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43" name="テキスト ボックス 142"/>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49" name="楕円 148"/>
        <xdr:cNvSpPr/>
      </xdr:nvSpPr>
      <xdr:spPr>
        <a:xfrm>
          <a:off x="49022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34053</xdr:rowOff>
    </xdr:from>
    <xdr:ext cx="762000" cy="259045"/>
    <xdr:sp macro="" textlink="">
      <xdr:nvSpPr>
        <xdr:cNvPr id="150" name="財政構造の弾力性該当値テキスト"/>
        <xdr:cNvSpPr txBox="1"/>
      </xdr:nvSpPr>
      <xdr:spPr>
        <a:xfrm>
          <a:off x="5041900" y="11006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14986</xdr:rowOff>
    </xdr:from>
    <xdr:to>
      <xdr:col>19</xdr:col>
      <xdr:colOff>184150</xdr:colOff>
      <xdr:row>65</xdr:row>
      <xdr:rowOff>116586</xdr:rowOff>
    </xdr:to>
    <xdr:sp macro="" textlink="">
      <xdr:nvSpPr>
        <xdr:cNvPr id="151" name="楕円 150"/>
        <xdr:cNvSpPr/>
      </xdr:nvSpPr>
      <xdr:spPr>
        <a:xfrm>
          <a:off x="4064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101363</xdr:rowOff>
    </xdr:from>
    <xdr:ext cx="736600" cy="259045"/>
    <xdr:sp macro="" textlink="">
      <xdr:nvSpPr>
        <xdr:cNvPr id="152" name="テキスト ボックス 151"/>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68072</xdr:rowOff>
    </xdr:from>
    <xdr:to>
      <xdr:col>15</xdr:col>
      <xdr:colOff>133350</xdr:colOff>
      <xdr:row>65</xdr:row>
      <xdr:rowOff>169672</xdr:rowOff>
    </xdr:to>
    <xdr:sp macro="" textlink="">
      <xdr:nvSpPr>
        <xdr:cNvPr id="153" name="楕円 152"/>
        <xdr:cNvSpPr/>
      </xdr:nvSpPr>
      <xdr:spPr>
        <a:xfrm>
          <a:off x="3175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154449</xdr:rowOff>
    </xdr:from>
    <xdr:ext cx="762000" cy="259045"/>
    <xdr:sp macro="" textlink="">
      <xdr:nvSpPr>
        <xdr:cNvPr id="154" name="テキスト ボックス 153"/>
        <xdr:cNvSpPr txBox="1"/>
      </xdr:nvSpPr>
      <xdr:spPr>
        <a:xfrm>
          <a:off x="2844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140716</xdr:rowOff>
    </xdr:from>
    <xdr:to>
      <xdr:col>11</xdr:col>
      <xdr:colOff>82550</xdr:colOff>
      <xdr:row>64</xdr:row>
      <xdr:rowOff>70866</xdr:rowOff>
    </xdr:to>
    <xdr:sp macro="" textlink="">
      <xdr:nvSpPr>
        <xdr:cNvPr id="155" name="楕円 154"/>
        <xdr:cNvSpPr/>
      </xdr:nvSpPr>
      <xdr:spPr>
        <a:xfrm>
          <a:off x="2286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55643</xdr:rowOff>
    </xdr:from>
    <xdr:ext cx="762000" cy="259045"/>
    <xdr:sp macro="" textlink="">
      <xdr:nvSpPr>
        <xdr:cNvPr id="156" name="テキスト ボックス 155"/>
        <xdr:cNvSpPr txBox="1"/>
      </xdr:nvSpPr>
      <xdr:spPr>
        <a:xfrm>
          <a:off x="1955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57" name="楕円 156"/>
        <xdr:cNvSpPr/>
      </xdr:nvSpPr>
      <xdr:spPr>
        <a:xfrm>
          <a:off x="1397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58" name="テキスト ボックス 157"/>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[140,420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年度は前年度に引き続き、類似団体平均を上回っている。本市においては、し尿処理やごみ処理等の単独実施や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箇所の公立保育所の運営が、慢性的に人件費・物件費を押し上げる要因となっている。また、平成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退職者数の増加により人件費を、新学校給食センターの運営</a:t>
          </a:r>
          <a:r>
            <a:rPr kumimoji="1" lang="ja-JP" altLang="ja-JP" sz="1100">
              <a:solidFill>
                <a:schemeClr val="dk1"/>
              </a:solidFill>
              <a:effectLst/>
              <a:latin typeface="+mn-lt"/>
              <a:ea typeface="+mn-ea"/>
              <a:cs typeface="+mn-cs"/>
            </a:rPr>
            <a:t>経費が物件費をさらに押し上げている。</a:t>
          </a:r>
          <a:endParaRPr lang="ja-JP" altLang="ja-JP" sz="1400">
            <a:effectLst/>
          </a:endParaRPr>
        </a:p>
        <a:p>
          <a:pPr>
            <a:lnSpc>
              <a:spcPts val="1500"/>
            </a:lnSpc>
          </a:pPr>
          <a:r>
            <a:rPr kumimoji="1" lang="ja-JP" altLang="ja-JP" sz="1100">
              <a:solidFill>
                <a:schemeClr val="dk1"/>
              </a:solidFill>
              <a:effectLst/>
              <a:latin typeface="+mn-lt"/>
              <a:ea typeface="+mn-ea"/>
              <a:cs typeface="+mn-cs"/>
            </a:rPr>
            <a:t>　人件費については、新たな行財政改革アクションプランに基づき、定員管理計画の確実な実施及び更なる職員数の抑制を行うとともに、物件費等についても徹底した経費の削減に取り組んでいる。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23848</xdr:rowOff>
    </xdr:from>
    <xdr:to>
      <xdr:col>23</xdr:col>
      <xdr:colOff>133350</xdr:colOff>
      <xdr:row>86</xdr:row>
      <xdr:rowOff>134041</xdr:rowOff>
    </xdr:to>
    <xdr:cxnSp macro="">
      <xdr:nvCxnSpPr>
        <xdr:cNvPr id="193" name="直線コネクタ 192"/>
        <xdr:cNvCxnSpPr/>
      </xdr:nvCxnSpPr>
      <xdr:spPr>
        <a:xfrm>
          <a:off x="4114800" y="14768548"/>
          <a:ext cx="838200" cy="11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27176</xdr:rowOff>
    </xdr:from>
    <xdr:ext cx="762000" cy="259045"/>
    <xdr:sp macro="" textlink="">
      <xdr:nvSpPr>
        <xdr:cNvPr id="194" name="人件費・物件費等の状況平均値テキスト"/>
        <xdr:cNvSpPr txBox="1"/>
      </xdr:nvSpPr>
      <xdr:spPr>
        <a:xfrm>
          <a:off x="5041900" y="14257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115602</xdr:rowOff>
    </xdr:from>
    <xdr:to>
      <xdr:col>19</xdr:col>
      <xdr:colOff>133350</xdr:colOff>
      <xdr:row>86</xdr:row>
      <xdr:rowOff>23848</xdr:rowOff>
    </xdr:to>
    <xdr:cxnSp macro="">
      <xdr:nvCxnSpPr>
        <xdr:cNvPr id="196" name="直線コネクタ 195"/>
        <xdr:cNvCxnSpPr/>
      </xdr:nvCxnSpPr>
      <xdr:spPr>
        <a:xfrm>
          <a:off x="3225800" y="14688852"/>
          <a:ext cx="889000" cy="7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108901</xdr:rowOff>
    </xdr:from>
    <xdr:ext cx="736600" cy="259045"/>
    <xdr:sp macro="" textlink="">
      <xdr:nvSpPr>
        <xdr:cNvPr id="198" name="テキスト ボックス 197"/>
        <xdr:cNvSpPr txBox="1"/>
      </xdr:nvSpPr>
      <xdr:spPr>
        <a:xfrm>
          <a:off x="3733800" y="1416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111688</xdr:rowOff>
    </xdr:from>
    <xdr:to>
      <xdr:col>15</xdr:col>
      <xdr:colOff>82550</xdr:colOff>
      <xdr:row>85</xdr:row>
      <xdr:rowOff>115602</xdr:rowOff>
    </xdr:to>
    <xdr:cxnSp macro="">
      <xdr:nvCxnSpPr>
        <xdr:cNvPr id="199" name="直線コネクタ 198"/>
        <xdr:cNvCxnSpPr/>
      </xdr:nvCxnSpPr>
      <xdr:spPr>
        <a:xfrm>
          <a:off x="2336800" y="14684938"/>
          <a:ext cx="889000" cy="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101996</xdr:rowOff>
    </xdr:from>
    <xdr:ext cx="762000" cy="259045"/>
    <xdr:sp macro="" textlink="">
      <xdr:nvSpPr>
        <xdr:cNvPr id="201" name="テキスト ボックス 200"/>
        <xdr:cNvSpPr txBox="1"/>
      </xdr:nvSpPr>
      <xdr:spPr>
        <a:xfrm>
          <a:off x="2844800" y="141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73240</xdr:rowOff>
    </xdr:from>
    <xdr:to>
      <xdr:col>11</xdr:col>
      <xdr:colOff>31750</xdr:colOff>
      <xdr:row>85</xdr:row>
      <xdr:rowOff>111688</xdr:rowOff>
    </xdr:to>
    <xdr:cxnSp macro="">
      <xdr:nvCxnSpPr>
        <xdr:cNvPr id="202" name="直線コネクタ 201"/>
        <xdr:cNvCxnSpPr/>
      </xdr:nvCxnSpPr>
      <xdr:spPr>
        <a:xfrm>
          <a:off x="1447800" y="14646490"/>
          <a:ext cx="889000" cy="3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136373</xdr:rowOff>
    </xdr:from>
    <xdr:to>
      <xdr:col>11</xdr:col>
      <xdr:colOff>82550</xdr:colOff>
      <xdr:row>84</xdr:row>
      <xdr:rowOff>66523</xdr:rowOff>
    </xdr:to>
    <xdr:sp macro="" textlink="">
      <xdr:nvSpPr>
        <xdr:cNvPr id="203" name="フローチャート: 判断 202"/>
        <xdr:cNvSpPr/>
      </xdr:nvSpPr>
      <xdr:spPr>
        <a:xfrm>
          <a:off x="2286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76700</xdr:rowOff>
    </xdr:from>
    <xdr:ext cx="762000" cy="259045"/>
    <xdr:sp macro="" textlink="">
      <xdr:nvSpPr>
        <xdr:cNvPr id="204" name="テキスト ボックス 203"/>
        <xdr:cNvSpPr txBox="1"/>
      </xdr:nvSpPr>
      <xdr:spPr>
        <a:xfrm>
          <a:off x="1955800" y="1413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17272</xdr:rowOff>
    </xdr:from>
    <xdr:to>
      <xdr:col>7</xdr:col>
      <xdr:colOff>31750</xdr:colOff>
      <xdr:row>84</xdr:row>
      <xdr:rowOff>118872</xdr:rowOff>
    </xdr:to>
    <xdr:sp macro="" textlink="">
      <xdr:nvSpPr>
        <xdr:cNvPr id="205" name="フローチャート: 判断 204"/>
        <xdr:cNvSpPr/>
      </xdr:nvSpPr>
      <xdr:spPr>
        <a:xfrm>
          <a:off x="1397000" y="144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129049</xdr:rowOff>
    </xdr:from>
    <xdr:ext cx="762000" cy="259045"/>
    <xdr:sp macro="" textlink="">
      <xdr:nvSpPr>
        <xdr:cNvPr id="206" name="テキスト ボックス 205"/>
        <xdr:cNvSpPr txBox="1"/>
      </xdr:nvSpPr>
      <xdr:spPr>
        <a:xfrm>
          <a:off x="1066800" y="1418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83241</xdr:rowOff>
    </xdr:from>
    <xdr:to>
      <xdr:col>23</xdr:col>
      <xdr:colOff>184150</xdr:colOff>
      <xdr:row>87</xdr:row>
      <xdr:rowOff>13391</xdr:rowOff>
    </xdr:to>
    <xdr:sp macro="" textlink="">
      <xdr:nvSpPr>
        <xdr:cNvPr id="212" name="楕円 211"/>
        <xdr:cNvSpPr/>
      </xdr:nvSpPr>
      <xdr:spPr>
        <a:xfrm>
          <a:off x="4902200" y="1482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55318</xdr:rowOff>
    </xdr:from>
    <xdr:ext cx="762000" cy="259045"/>
    <xdr:sp macro="" textlink="">
      <xdr:nvSpPr>
        <xdr:cNvPr id="213" name="人件費・物件費等の状況該当値テキスト"/>
        <xdr:cNvSpPr txBox="1"/>
      </xdr:nvSpPr>
      <xdr:spPr>
        <a:xfrm>
          <a:off x="5041900" y="14800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144498</xdr:rowOff>
    </xdr:from>
    <xdr:to>
      <xdr:col>19</xdr:col>
      <xdr:colOff>184150</xdr:colOff>
      <xdr:row>86</xdr:row>
      <xdr:rowOff>74648</xdr:rowOff>
    </xdr:to>
    <xdr:sp macro="" textlink="">
      <xdr:nvSpPr>
        <xdr:cNvPr id="214" name="楕円 213"/>
        <xdr:cNvSpPr/>
      </xdr:nvSpPr>
      <xdr:spPr>
        <a:xfrm>
          <a:off x="4064000" y="147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59425</xdr:rowOff>
    </xdr:from>
    <xdr:ext cx="736600" cy="259045"/>
    <xdr:sp macro="" textlink="">
      <xdr:nvSpPr>
        <xdr:cNvPr id="215" name="テキスト ボックス 214"/>
        <xdr:cNvSpPr txBox="1"/>
      </xdr:nvSpPr>
      <xdr:spPr>
        <a:xfrm>
          <a:off x="3733800" y="1480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64802</xdr:rowOff>
    </xdr:from>
    <xdr:to>
      <xdr:col>15</xdr:col>
      <xdr:colOff>133350</xdr:colOff>
      <xdr:row>85</xdr:row>
      <xdr:rowOff>166402</xdr:rowOff>
    </xdr:to>
    <xdr:sp macro="" textlink="">
      <xdr:nvSpPr>
        <xdr:cNvPr id="216" name="楕円 215"/>
        <xdr:cNvSpPr/>
      </xdr:nvSpPr>
      <xdr:spPr>
        <a:xfrm>
          <a:off x="3175000" y="1463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151179</xdr:rowOff>
    </xdr:from>
    <xdr:ext cx="762000" cy="259045"/>
    <xdr:sp macro="" textlink="">
      <xdr:nvSpPr>
        <xdr:cNvPr id="217" name="テキスト ボックス 216"/>
        <xdr:cNvSpPr txBox="1"/>
      </xdr:nvSpPr>
      <xdr:spPr>
        <a:xfrm>
          <a:off x="2844800" y="1472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60888</xdr:rowOff>
    </xdr:from>
    <xdr:to>
      <xdr:col>11</xdr:col>
      <xdr:colOff>82550</xdr:colOff>
      <xdr:row>85</xdr:row>
      <xdr:rowOff>162488</xdr:rowOff>
    </xdr:to>
    <xdr:sp macro="" textlink="">
      <xdr:nvSpPr>
        <xdr:cNvPr id="218" name="楕円 217"/>
        <xdr:cNvSpPr/>
      </xdr:nvSpPr>
      <xdr:spPr>
        <a:xfrm>
          <a:off x="2286000" y="1463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147265</xdr:rowOff>
    </xdr:from>
    <xdr:ext cx="762000" cy="259045"/>
    <xdr:sp macro="" textlink="">
      <xdr:nvSpPr>
        <xdr:cNvPr id="219" name="テキスト ボックス 218"/>
        <xdr:cNvSpPr txBox="1"/>
      </xdr:nvSpPr>
      <xdr:spPr>
        <a:xfrm>
          <a:off x="1955800" y="1472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22440</xdr:rowOff>
    </xdr:from>
    <xdr:to>
      <xdr:col>7</xdr:col>
      <xdr:colOff>31750</xdr:colOff>
      <xdr:row>85</xdr:row>
      <xdr:rowOff>124040</xdr:rowOff>
    </xdr:to>
    <xdr:sp macro="" textlink="">
      <xdr:nvSpPr>
        <xdr:cNvPr id="220" name="楕円 219"/>
        <xdr:cNvSpPr/>
      </xdr:nvSpPr>
      <xdr:spPr>
        <a:xfrm>
          <a:off x="1397000" y="1459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108817</xdr:rowOff>
    </xdr:from>
    <xdr:ext cx="762000" cy="259045"/>
    <xdr:sp macro="" textlink="">
      <xdr:nvSpPr>
        <xdr:cNvPr id="221" name="テキスト ボックス 220"/>
        <xdr:cNvSpPr txBox="1"/>
      </xdr:nvSpPr>
      <xdr:spPr>
        <a:xfrm>
          <a:off x="1066800" y="1468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年度においても前年度同様、類似団体平均をやや上回っているものの、平成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年度以降は国の給与とほぼ同水準で推移している。</a:t>
          </a:r>
          <a:endParaRPr lang="ja-JP" altLang="ja-JP" sz="1400">
            <a:effectLst/>
          </a:endParaRPr>
        </a:p>
        <a:p>
          <a:r>
            <a:rPr kumimoji="1" lang="ja-JP" altLang="ja-JP" sz="1100">
              <a:solidFill>
                <a:schemeClr val="dk1"/>
              </a:solidFill>
              <a:effectLst/>
              <a:latin typeface="+mn-lt"/>
              <a:ea typeface="+mn-ea"/>
              <a:cs typeface="+mn-cs"/>
            </a:rPr>
            <a:t>　今後も引き続き給与の適正化を図り、指数の抑制に努めていく。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17236</xdr:rowOff>
    </xdr:from>
    <xdr:to>
      <xdr:col>81</xdr:col>
      <xdr:colOff>44450</xdr:colOff>
      <xdr:row>88</xdr:row>
      <xdr:rowOff>155121</xdr:rowOff>
    </xdr:to>
    <xdr:cxnSp macro="">
      <xdr:nvCxnSpPr>
        <xdr:cNvPr id="257" name="直線コネクタ 256"/>
        <xdr:cNvCxnSpPr/>
      </xdr:nvCxnSpPr>
      <xdr:spPr>
        <a:xfrm flipV="1">
          <a:off x="16179800" y="15104836"/>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84563</xdr:rowOff>
    </xdr:from>
    <xdr:ext cx="762000" cy="259045"/>
    <xdr:sp macro="" textlink="">
      <xdr:nvSpPr>
        <xdr:cNvPr id="258" name="給与水準   （国との比較）平均値テキスト"/>
        <xdr:cNvSpPr txBox="1"/>
      </xdr:nvSpPr>
      <xdr:spPr>
        <a:xfrm>
          <a:off x="17106900" y="14657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51707</xdr:rowOff>
    </xdr:from>
    <xdr:to>
      <xdr:col>77</xdr:col>
      <xdr:colOff>44450</xdr:colOff>
      <xdr:row>88</xdr:row>
      <xdr:rowOff>155121</xdr:rowOff>
    </xdr:to>
    <xdr:cxnSp macro="">
      <xdr:nvCxnSpPr>
        <xdr:cNvPr id="260" name="直線コネクタ 259"/>
        <xdr:cNvCxnSpPr/>
      </xdr:nvCxnSpPr>
      <xdr:spPr>
        <a:xfrm>
          <a:off x="15290800" y="151393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2" name="テキスト ボックス 261"/>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154214</xdr:rowOff>
    </xdr:from>
    <xdr:to>
      <xdr:col>72</xdr:col>
      <xdr:colOff>203200</xdr:colOff>
      <xdr:row>88</xdr:row>
      <xdr:rowOff>51707</xdr:rowOff>
    </xdr:to>
    <xdr:cxnSp macro="">
      <xdr:nvCxnSpPr>
        <xdr:cNvPr id="263" name="直線コネクタ 262"/>
        <xdr:cNvCxnSpPr/>
      </xdr:nvCxnSpPr>
      <xdr:spPr>
        <a:xfrm>
          <a:off x="14401800" y="150703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5" name="テキスト ボックス 264"/>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154214</xdr:rowOff>
    </xdr:to>
    <xdr:cxnSp macro="">
      <xdr:nvCxnSpPr>
        <xdr:cNvPr id="266" name="直線コネクタ 265"/>
        <xdr:cNvCxnSpPr/>
      </xdr:nvCxnSpPr>
      <xdr:spPr>
        <a:xfrm>
          <a:off x="13512800" y="150014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7" name="フローチャート: 判断 266"/>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68" name="テキスト ボックス 267"/>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137886</xdr:rowOff>
    </xdr:from>
    <xdr:to>
      <xdr:col>81</xdr:col>
      <xdr:colOff>95250</xdr:colOff>
      <xdr:row>88</xdr:row>
      <xdr:rowOff>68036</xdr:rowOff>
    </xdr:to>
    <xdr:sp macro="" textlink="">
      <xdr:nvSpPr>
        <xdr:cNvPr id="276" name="楕円 275"/>
        <xdr:cNvSpPr/>
      </xdr:nvSpPr>
      <xdr:spPr>
        <a:xfrm>
          <a:off x="169672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109963</xdr:rowOff>
    </xdr:from>
    <xdr:ext cx="762000" cy="259045"/>
    <xdr:sp macro="" textlink="">
      <xdr:nvSpPr>
        <xdr:cNvPr id="277" name="給与水準   （国との比較）該当値テキスト"/>
        <xdr:cNvSpPr txBox="1"/>
      </xdr:nvSpPr>
      <xdr:spPr>
        <a:xfrm>
          <a:off x="17106900" y="150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104321</xdr:rowOff>
    </xdr:from>
    <xdr:to>
      <xdr:col>77</xdr:col>
      <xdr:colOff>95250</xdr:colOff>
      <xdr:row>89</xdr:row>
      <xdr:rowOff>34471</xdr:rowOff>
    </xdr:to>
    <xdr:sp macro="" textlink="">
      <xdr:nvSpPr>
        <xdr:cNvPr id="278" name="楕円 277"/>
        <xdr:cNvSpPr/>
      </xdr:nvSpPr>
      <xdr:spPr>
        <a:xfrm>
          <a:off x="16129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19248</xdr:rowOff>
    </xdr:from>
    <xdr:ext cx="736600" cy="259045"/>
    <xdr:sp macro="" textlink="">
      <xdr:nvSpPr>
        <xdr:cNvPr id="279" name="テキスト ボックス 278"/>
        <xdr:cNvSpPr txBox="1"/>
      </xdr:nvSpPr>
      <xdr:spPr>
        <a:xfrm>
          <a:off x="15798800" y="15278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907</xdr:rowOff>
    </xdr:from>
    <xdr:to>
      <xdr:col>73</xdr:col>
      <xdr:colOff>44450</xdr:colOff>
      <xdr:row>88</xdr:row>
      <xdr:rowOff>102507</xdr:rowOff>
    </xdr:to>
    <xdr:sp macro="" textlink="">
      <xdr:nvSpPr>
        <xdr:cNvPr id="280" name="楕円 279"/>
        <xdr:cNvSpPr/>
      </xdr:nvSpPr>
      <xdr:spPr>
        <a:xfrm>
          <a:off x="15240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87284</xdr:rowOff>
    </xdr:from>
    <xdr:ext cx="762000" cy="259045"/>
    <xdr:sp macro="" textlink="">
      <xdr:nvSpPr>
        <xdr:cNvPr id="281" name="テキスト ボックス 280"/>
        <xdr:cNvSpPr txBox="1"/>
      </xdr:nvSpPr>
      <xdr:spPr>
        <a:xfrm>
          <a:off x="14909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103414</xdr:rowOff>
    </xdr:from>
    <xdr:to>
      <xdr:col>68</xdr:col>
      <xdr:colOff>203200</xdr:colOff>
      <xdr:row>88</xdr:row>
      <xdr:rowOff>33564</xdr:rowOff>
    </xdr:to>
    <xdr:sp macro="" textlink="">
      <xdr:nvSpPr>
        <xdr:cNvPr id="282" name="楕円 281"/>
        <xdr:cNvSpPr/>
      </xdr:nvSpPr>
      <xdr:spPr>
        <a:xfrm>
          <a:off x="14351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18341</xdr:rowOff>
    </xdr:from>
    <xdr:ext cx="762000" cy="259045"/>
    <xdr:sp macro="" textlink="">
      <xdr:nvSpPr>
        <xdr:cNvPr id="283" name="テキスト ボックス 282"/>
        <xdr:cNvSpPr txBox="1"/>
      </xdr:nvSpPr>
      <xdr:spPr>
        <a:xfrm>
          <a:off x="14020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4" name="楕円 283"/>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5" name="テキスト ボックス 284"/>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年度においても前年度と同様、類似団体平均を上回っている。本市においては、し尿処理やごみ処理等を単独で行っており、公立保育所も</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箇所運営していることが、職員数が多い要因となっている。また、近年は人口の減少傾向に歯止めがかからない状況も要因の一つに挙げられる。</a:t>
          </a:r>
          <a:endParaRPr lang="ja-JP" altLang="ja-JP" sz="1400">
            <a:effectLst/>
          </a:endParaRPr>
        </a:p>
        <a:p>
          <a:r>
            <a:rPr kumimoji="1" lang="ja-JP" altLang="ja-JP" sz="1100">
              <a:solidFill>
                <a:schemeClr val="dk1"/>
              </a:solidFill>
              <a:effectLst/>
              <a:latin typeface="+mn-lt"/>
              <a:ea typeface="+mn-ea"/>
              <a:cs typeface="+mn-cs"/>
            </a:rPr>
            <a:t>　このため、新たな行財政改革アクションプランに基づき、定員管理計画の確実な実施及び更なる職員数の抑制を行い、定員管理の適正化に努めているところである。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94721</xdr:rowOff>
    </xdr:from>
    <xdr:to>
      <xdr:col>81</xdr:col>
      <xdr:colOff>44450</xdr:colOff>
      <xdr:row>62</xdr:row>
      <xdr:rowOff>98743</xdr:rowOff>
    </xdr:to>
    <xdr:cxnSp macro="">
      <xdr:nvCxnSpPr>
        <xdr:cNvPr id="320" name="直線コネクタ 319"/>
        <xdr:cNvCxnSpPr/>
      </xdr:nvCxnSpPr>
      <xdr:spPr>
        <a:xfrm>
          <a:off x="16179800" y="10724621"/>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117809</xdr:rowOff>
    </xdr:from>
    <xdr:ext cx="762000" cy="259045"/>
    <xdr:sp macro="" textlink="">
      <xdr:nvSpPr>
        <xdr:cNvPr id="321" name="定員管理の状況平均値テキスト"/>
        <xdr:cNvSpPr txBox="1"/>
      </xdr:nvSpPr>
      <xdr:spPr>
        <a:xfrm>
          <a:off x="17106900" y="10233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58526</xdr:rowOff>
    </xdr:from>
    <xdr:to>
      <xdr:col>77</xdr:col>
      <xdr:colOff>44450</xdr:colOff>
      <xdr:row>62</xdr:row>
      <xdr:rowOff>94721</xdr:rowOff>
    </xdr:to>
    <xdr:cxnSp macro="">
      <xdr:nvCxnSpPr>
        <xdr:cNvPr id="323" name="直線コネクタ 322"/>
        <xdr:cNvCxnSpPr/>
      </xdr:nvCxnSpPr>
      <xdr:spPr>
        <a:xfrm>
          <a:off x="15290800" y="1068842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25" name="テキスト ボックス 324"/>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34396</xdr:rowOff>
    </xdr:from>
    <xdr:to>
      <xdr:col>72</xdr:col>
      <xdr:colOff>203200</xdr:colOff>
      <xdr:row>62</xdr:row>
      <xdr:rowOff>58526</xdr:rowOff>
    </xdr:to>
    <xdr:cxnSp macro="">
      <xdr:nvCxnSpPr>
        <xdr:cNvPr id="326" name="直線コネクタ 325"/>
        <xdr:cNvCxnSpPr/>
      </xdr:nvCxnSpPr>
      <xdr:spPr>
        <a:xfrm>
          <a:off x="14401800" y="1066429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8" name="テキスト ボックス 327"/>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4233</xdr:rowOff>
    </xdr:from>
    <xdr:to>
      <xdr:col>68</xdr:col>
      <xdr:colOff>152400</xdr:colOff>
      <xdr:row>62</xdr:row>
      <xdr:rowOff>34396</xdr:rowOff>
    </xdr:to>
    <xdr:cxnSp macro="">
      <xdr:nvCxnSpPr>
        <xdr:cNvPr id="329" name="直線コネクタ 328"/>
        <xdr:cNvCxnSpPr/>
      </xdr:nvCxnSpPr>
      <xdr:spPr>
        <a:xfrm>
          <a:off x="13512800" y="1063413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30" name="フローチャート: 判断 329"/>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19490</xdr:rowOff>
    </xdr:from>
    <xdr:ext cx="762000" cy="259045"/>
    <xdr:sp macro="" textlink="">
      <xdr:nvSpPr>
        <xdr:cNvPr id="331" name="テキスト ボックス 330"/>
        <xdr:cNvSpPr txBox="1"/>
      </xdr:nvSpPr>
      <xdr:spPr>
        <a:xfrm>
          <a:off x="14020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18309</xdr:rowOff>
    </xdr:from>
    <xdr:to>
      <xdr:col>64</xdr:col>
      <xdr:colOff>152400</xdr:colOff>
      <xdr:row>61</xdr:row>
      <xdr:rowOff>119909</xdr:rowOff>
    </xdr:to>
    <xdr:sp macro="" textlink="">
      <xdr:nvSpPr>
        <xdr:cNvPr id="332" name="フローチャート: 判断 331"/>
        <xdr:cNvSpPr/>
      </xdr:nvSpPr>
      <xdr:spPr>
        <a:xfrm>
          <a:off x="13462000" y="1047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130086</xdr:rowOff>
    </xdr:from>
    <xdr:ext cx="762000" cy="259045"/>
    <xdr:sp macro="" textlink="">
      <xdr:nvSpPr>
        <xdr:cNvPr id="333" name="テキスト ボックス 332"/>
        <xdr:cNvSpPr txBox="1"/>
      </xdr:nvSpPr>
      <xdr:spPr>
        <a:xfrm>
          <a:off x="13131800" y="1024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47943</xdr:rowOff>
    </xdr:from>
    <xdr:to>
      <xdr:col>81</xdr:col>
      <xdr:colOff>95250</xdr:colOff>
      <xdr:row>62</xdr:row>
      <xdr:rowOff>149543</xdr:rowOff>
    </xdr:to>
    <xdr:sp macro="" textlink="">
      <xdr:nvSpPr>
        <xdr:cNvPr id="339" name="楕円 338"/>
        <xdr:cNvSpPr/>
      </xdr:nvSpPr>
      <xdr:spPr>
        <a:xfrm>
          <a:off x="169672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20020</xdr:rowOff>
    </xdr:from>
    <xdr:ext cx="762000" cy="259045"/>
    <xdr:sp macro="" textlink="">
      <xdr:nvSpPr>
        <xdr:cNvPr id="340" name="定員管理の状況該当値テキスト"/>
        <xdr:cNvSpPr txBox="1"/>
      </xdr:nvSpPr>
      <xdr:spPr>
        <a:xfrm>
          <a:off x="17106900" y="106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43921</xdr:rowOff>
    </xdr:from>
    <xdr:to>
      <xdr:col>77</xdr:col>
      <xdr:colOff>95250</xdr:colOff>
      <xdr:row>62</xdr:row>
      <xdr:rowOff>145521</xdr:rowOff>
    </xdr:to>
    <xdr:sp macro="" textlink="">
      <xdr:nvSpPr>
        <xdr:cNvPr id="341" name="楕円 340"/>
        <xdr:cNvSpPr/>
      </xdr:nvSpPr>
      <xdr:spPr>
        <a:xfrm>
          <a:off x="16129000" y="1067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130298</xdr:rowOff>
    </xdr:from>
    <xdr:ext cx="736600" cy="259045"/>
    <xdr:sp macro="" textlink="">
      <xdr:nvSpPr>
        <xdr:cNvPr id="342" name="テキスト ボックス 341"/>
        <xdr:cNvSpPr txBox="1"/>
      </xdr:nvSpPr>
      <xdr:spPr>
        <a:xfrm>
          <a:off x="15798800" y="10760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7726</xdr:rowOff>
    </xdr:from>
    <xdr:to>
      <xdr:col>73</xdr:col>
      <xdr:colOff>44450</xdr:colOff>
      <xdr:row>62</xdr:row>
      <xdr:rowOff>109326</xdr:rowOff>
    </xdr:to>
    <xdr:sp macro="" textlink="">
      <xdr:nvSpPr>
        <xdr:cNvPr id="343" name="楕円 342"/>
        <xdr:cNvSpPr/>
      </xdr:nvSpPr>
      <xdr:spPr>
        <a:xfrm>
          <a:off x="15240000" y="106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94103</xdr:rowOff>
    </xdr:from>
    <xdr:ext cx="762000" cy="259045"/>
    <xdr:sp macro="" textlink="">
      <xdr:nvSpPr>
        <xdr:cNvPr id="344" name="テキスト ボックス 343"/>
        <xdr:cNvSpPr txBox="1"/>
      </xdr:nvSpPr>
      <xdr:spPr>
        <a:xfrm>
          <a:off x="14909800" y="1072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155046</xdr:rowOff>
    </xdr:from>
    <xdr:to>
      <xdr:col>68</xdr:col>
      <xdr:colOff>203200</xdr:colOff>
      <xdr:row>62</xdr:row>
      <xdr:rowOff>85196</xdr:rowOff>
    </xdr:to>
    <xdr:sp macro="" textlink="">
      <xdr:nvSpPr>
        <xdr:cNvPr id="345" name="楕円 344"/>
        <xdr:cNvSpPr/>
      </xdr:nvSpPr>
      <xdr:spPr>
        <a:xfrm>
          <a:off x="14351000" y="1061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69973</xdr:rowOff>
    </xdr:from>
    <xdr:ext cx="762000" cy="259045"/>
    <xdr:sp macro="" textlink="">
      <xdr:nvSpPr>
        <xdr:cNvPr id="346" name="テキスト ボックス 345"/>
        <xdr:cNvSpPr txBox="1"/>
      </xdr:nvSpPr>
      <xdr:spPr>
        <a:xfrm>
          <a:off x="14020800" y="1069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124883</xdr:rowOff>
    </xdr:from>
    <xdr:to>
      <xdr:col>64</xdr:col>
      <xdr:colOff>152400</xdr:colOff>
      <xdr:row>62</xdr:row>
      <xdr:rowOff>55033</xdr:rowOff>
    </xdr:to>
    <xdr:sp macro="" textlink="">
      <xdr:nvSpPr>
        <xdr:cNvPr id="347" name="楕円 346"/>
        <xdr:cNvSpPr/>
      </xdr:nvSpPr>
      <xdr:spPr>
        <a:xfrm>
          <a:off x="13462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39810</xdr:rowOff>
    </xdr:from>
    <xdr:ext cx="762000" cy="259045"/>
    <xdr:sp macro="" textlink="">
      <xdr:nvSpPr>
        <xdr:cNvPr id="348" name="テキスト ボックス 347"/>
        <xdr:cNvSpPr txBox="1"/>
      </xdr:nvSpPr>
      <xdr:spPr>
        <a:xfrm>
          <a:off x="13131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年度決算において</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％と、平成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年度からは改善しているが、今後は施設の老朽化に伴う</a:t>
          </a:r>
          <a:r>
            <a:rPr kumimoji="1" lang="ja-JP" altLang="en-US" sz="1100">
              <a:solidFill>
                <a:schemeClr val="dk1"/>
              </a:solidFill>
              <a:effectLst/>
              <a:latin typeface="+mn-lt"/>
              <a:ea typeface="+mn-ea"/>
              <a:cs typeface="+mn-cs"/>
            </a:rPr>
            <a:t>建替えや</a:t>
          </a:r>
          <a:r>
            <a:rPr kumimoji="1" lang="ja-JP" altLang="ja-JP" sz="1100">
              <a:solidFill>
                <a:schemeClr val="dk1"/>
              </a:solidFill>
              <a:effectLst/>
              <a:latin typeface="+mn-lt"/>
              <a:ea typeface="+mn-ea"/>
              <a:cs typeface="+mn-cs"/>
            </a:rPr>
            <a:t>耐震化、統廃合などの建設事業にかかる起債も見込まれるため、中長期的な見通しのもと計画的に事業を行い、起債の発行を抑制することで、比率の改善に努めていく。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85852</xdr:rowOff>
    </xdr:from>
    <xdr:to>
      <xdr:col>81</xdr:col>
      <xdr:colOff>44450</xdr:colOff>
      <xdr:row>41</xdr:row>
      <xdr:rowOff>90678</xdr:rowOff>
    </xdr:to>
    <xdr:cxnSp macro="">
      <xdr:nvCxnSpPr>
        <xdr:cNvPr id="379" name="直線コネクタ 378"/>
        <xdr:cNvCxnSpPr/>
      </xdr:nvCxnSpPr>
      <xdr:spPr>
        <a:xfrm flipV="1">
          <a:off x="16179800" y="711530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0"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90678</xdr:rowOff>
    </xdr:from>
    <xdr:to>
      <xdr:col>77</xdr:col>
      <xdr:colOff>44450</xdr:colOff>
      <xdr:row>41</xdr:row>
      <xdr:rowOff>158242</xdr:rowOff>
    </xdr:to>
    <xdr:cxnSp macro="">
      <xdr:nvCxnSpPr>
        <xdr:cNvPr id="382" name="直線コネクタ 381"/>
        <xdr:cNvCxnSpPr/>
      </xdr:nvCxnSpPr>
      <xdr:spPr>
        <a:xfrm flipV="1">
          <a:off x="15290800" y="712012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4" name="テキスト ボックス 383"/>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158242</xdr:rowOff>
    </xdr:from>
    <xdr:to>
      <xdr:col>72</xdr:col>
      <xdr:colOff>203200</xdr:colOff>
      <xdr:row>42</xdr:row>
      <xdr:rowOff>6096</xdr:rowOff>
    </xdr:to>
    <xdr:cxnSp macro="">
      <xdr:nvCxnSpPr>
        <xdr:cNvPr id="385" name="直線コネクタ 384"/>
        <xdr:cNvCxnSpPr/>
      </xdr:nvCxnSpPr>
      <xdr:spPr>
        <a:xfrm flipV="1">
          <a:off x="14401800" y="71876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387" name="テキスト ボックス 386"/>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6096</xdr:rowOff>
    </xdr:from>
    <xdr:to>
      <xdr:col>68</xdr:col>
      <xdr:colOff>152400</xdr:colOff>
      <xdr:row>42</xdr:row>
      <xdr:rowOff>6096</xdr:rowOff>
    </xdr:to>
    <xdr:cxnSp macro="">
      <xdr:nvCxnSpPr>
        <xdr:cNvPr id="388" name="直線コネクタ 387"/>
        <xdr:cNvCxnSpPr/>
      </xdr:nvCxnSpPr>
      <xdr:spPr>
        <a:xfrm>
          <a:off x="13512800" y="7206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9" name="フローチャート: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0" name="テキスト ボックス 389"/>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112268</xdr:rowOff>
    </xdr:from>
    <xdr:to>
      <xdr:col>64</xdr:col>
      <xdr:colOff>152400</xdr:colOff>
      <xdr:row>42</xdr:row>
      <xdr:rowOff>42418</xdr:rowOff>
    </xdr:to>
    <xdr:sp macro="" textlink="">
      <xdr:nvSpPr>
        <xdr:cNvPr id="391" name="フローチャート: 判断 390"/>
        <xdr:cNvSpPr/>
      </xdr:nvSpPr>
      <xdr:spPr>
        <a:xfrm>
          <a:off x="13462000" y="714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52595</xdr:rowOff>
    </xdr:from>
    <xdr:ext cx="762000" cy="259045"/>
    <xdr:sp macro="" textlink="">
      <xdr:nvSpPr>
        <xdr:cNvPr id="392" name="テキスト ボックス 391"/>
        <xdr:cNvSpPr txBox="1"/>
      </xdr:nvSpPr>
      <xdr:spPr>
        <a:xfrm>
          <a:off x="13131800" y="691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98" name="楕円 397"/>
        <xdr:cNvSpPr/>
      </xdr:nvSpPr>
      <xdr:spPr>
        <a:xfrm>
          <a:off x="169672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7129</xdr:rowOff>
    </xdr:from>
    <xdr:ext cx="762000" cy="259045"/>
    <xdr:sp macro="" textlink="">
      <xdr:nvSpPr>
        <xdr:cNvPr id="399" name="公債費負担の状況該当値テキスト"/>
        <xdr:cNvSpPr txBox="1"/>
      </xdr:nvSpPr>
      <xdr:spPr>
        <a:xfrm>
          <a:off x="17106900" y="703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39878</xdr:rowOff>
    </xdr:from>
    <xdr:to>
      <xdr:col>77</xdr:col>
      <xdr:colOff>95250</xdr:colOff>
      <xdr:row>41</xdr:row>
      <xdr:rowOff>141478</xdr:rowOff>
    </xdr:to>
    <xdr:sp macro="" textlink="">
      <xdr:nvSpPr>
        <xdr:cNvPr id="400" name="楕円 399"/>
        <xdr:cNvSpPr/>
      </xdr:nvSpPr>
      <xdr:spPr>
        <a:xfrm>
          <a:off x="16129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401" name="テキスト ボックス 400"/>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107442</xdr:rowOff>
    </xdr:from>
    <xdr:to>
      <xdr:col>73</xdr:col>
      <xdr:colOff>44450</xdr:colOff>
      <xdr:row>42</xdr:row>
      <xdr:rowOff>37592</xdr:rowOff>
    </xdr:to>
    <xdr:sp macro="" textlink="">
      <xdr:nvSpPr>
        <xdr:cNvPr id="402" name="楕円 401"/>
        <xdr:cNvSpPr/>
      </xdr:nvSpPr>
      <xdr:spPr>
        <a:xfrm>
          <a:off x="15240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22369</xdr:rowOff>
    </xdr:from>
    <xdr:ext cx="762000" cy="259045"/>
    <xdr:sp macro="" textlink="">
      <xdr:nvSpPr>
        <xdr:cNvPr id="403" name="テキスト ボックス 402"/>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126746</xdr:rowOff>
    </xdr:from>
    <xdr:to>
      <xdr:col>68</xdr:col>
      <xdr:colOff>203200</xdr:colOff>
      <xdr:row>42</xdr:row>
      <xdr:rowOff>56896</xdr:rowOff>
    </xdr:to>
    <xdr:sp macro="" textlink="">
      <xdr:nvSpPr>
        <xdr:cNvPr id="404" name="楕円 403"/>
        <xdr:cNvSpPr/>
      </xdr:nvSpPr>
      <xdr:spPr>
        <a:xfrm>
          <a:off x="14351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41673</xdr:rowOff>
    </xdr:from>
    <xdr:ext cx="762000" cy="259045"/>
    <xdr:sp macro="" textlink="">
      <xdr:nvSpPr>
        <xdr:cNvPr id="405" name="テキスト ボックス 404"/>
        <xdr:cNvSpPr txBox="1"/>
      </xdr:nvSpPr>
      <xdr:spPr>
        <a:xfrm>
          <a:off x="14020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126746</xdr:rowOff>
    </xdr:from>
    <xdr:to>
      <xdr:col>64</xdr:col>
      <xdr:colOff>152400</xdr:colOff>
      <xdr:row>42</xdr:row>
      <xdr:rowOff>56896</xdr:rowOff>
    </xdr:to>
    <xdr:sp macro="" textlink="">
      <xdr:nvSpPr>
        <xdr:cNvPr id="406" name="楕円 405"/>
        <xdr:cNvSpPr/>
      </xdr:nvSpPr>
      <xdr:spPr>
        <a:xfrm>
          <a:off x="13462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41673</xdr:rowOff>
    </xdr:from>
    <xdr:ext cx="762000" cy="259045"/>
    <xdr:sp macro="" textlink="">
      <xdr:nvSpPr>
        <xdr:cNvPr id="407" name="テキスト ボックス 406"/>
        <xdr:cNvSpPr txBox="1"/>
      </xdr:nvSpPr>
      <xdr:spPr>
        <a:xfrm>
          <a:off x="13131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ついては、前年度とほぼ横ばいの数値となっており、依然として類似団体平均を大きく上回っている。その主な要因としては、地方債残高は着実に減少しているものの、それ以上に奈良県広域消防組合の起債に伴う負担増や、基金残高や都市計画税収の減少が影響していることが挙げられる。</a:t>
          </a:r>
          <a:endParaRPr lang="ja-JP" altLang="ja-JP">
            <a:effectLst/>
          </a:endParaRPr>
        </a:p>
        <a:p>
          <a:r>
            <a:rPr kumimoji="1" lang="ja-JP" altLang="ja-JP" sz="1100">
              <a:solidFill>
                <a:schemeClr val="dk1"/>
              </a:solidFill>
              <a:effectLst/>
              <a:latin typeface="+mn-lt"/>
              <a:ea typeface="+mn-ea"/>
              <a:cs typeface="+mn-cs"/>
            </a:rPr>
            <a:t>　今後は、施設の老朽化に伴う更新や統廃合などの建設事業にかかる起債も見込まれるため、中長期的な見通しのもと計画的に事業を行い、起債の発行を抑制することで、比率の改善に努めていく。</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102769</xdr:rowOff>
    </xdr:from>
    <xdr:to>
      <xdr:col>81</xdr:col>
      <xdr:colOff>44450</xdr:colOff>
      <xdr:row>19</xdr:row>
      <xdr:rowOff>113386</xdr:rowOff>
    </xdr:to>
    <xdr:cxnSp macro="">
      <xdr:nvCxnSpPr>
        <xdr:cNvPr id="439" name="直線コネクタ 438"/>
        <xdr:cNvCxnSpPr/>
      </xdr:nvCxnSpPr>
      <xdr:spPr>
        <a:xfrm>
          <a:off x="16179800" y="3360319"/>
          <a:ext cx="8382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78655</xdr:rowOff>
    </xdr:from>
    <xdr:ext cx="762000" cy="259045"/>
    <xdr:sp macro="" textlink="">
      <xdr:nvSpPr>
        <xdr:cNvPr id="440" name="将来負担の状況平均値テキスト"/>
        <xdr:cNvSpPr txBox="1"/>
      </xdr:nvSpPr>
      <xdr:spPr>
        <a:xfrm>
          <a:off x="17106900" y="2478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1" name="フローチャート: 判断 440"/>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141021</xdr:rowOff>
    </xdr:from>
    <xdr:to>
      <xdr:col>77</xdr:col>
      <xdr:colOff>44450</xdr:colOff>
      <xdr:row>19</xdr:row>
      <xdr:rowOff>102769</xdr:rowOff>
    </xdr:to>
    <xdr:cxnSp macro="">
      <xdr:nvCxnSpPr>
        <xdr:cNvPr id="442" name="直線コネクタ 441"/>
        <xdr:cNvCxnSpPr/>
      </xdr:nvCxnSpPr>
      <xdr:spPr>
        <a:xfrm>
          <a:off x="15290800" y="3227121"/>
          <a:ext cx="889000" cy="13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3" name="フローチャート: 判断 442"/>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4" name="テキスト ボックス 443"/>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134264</xdr:rowOff>
    </xdr:from>
    <xdr:to>
      <xdr:col>72</xdr:col>
      <xdr:colOff>203200</xdr:colOff>
      <xdr:row>18</xdr:row>
      <xdr:rowOff>141021</xdr:rowOff>
    </xdr:to>
    <xdr:cxnSp macro="">
      <xdr:nvCxnSpPr>
        <xdr:cNvPr id="445" name="直線コネクタ 444"/>
        <xdr:cNvCxnSpPr/>
      </xdr:nvCxnSpPr>
      <xdr:spPr>
        <a:xfrm>
          <a:off x="14401800" y="3220364"/>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169266</xdr:rowOff>
    </xdr:from>
    <xdr:to>
      <xdr:col>73</xdr:col>
      <xdr:colOff>44450</xdr:colOff>
      <xdr:row>16</xdr:row>
      <xdr:rowOff>99416</xdr:rowOff>
    </xdr:to>
    <xdr:sp macro="" textlink="">
      <xdr:nvSpPr>
        <xdr:cNvPr id="446" name="フローチャート: 判断 445"/>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109593</xdr:rowOff>
    </xdr:from>
    <xdr:ext cx="762000" cy="259045"/>
    <xdr:sp macro="" textlink="">
      <xdr:nvSpPr>
        <xdr:cNvPr id="447" name="テキスト ボックス 446"/>
        <xdr:cNvSpPr txBox="1"/>
      </xdr:nvSpPr>
      <xdr:spPr>
        <a:xfrm>
          <a:off x="14909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134264</xdr:rowOff>
    </xdr:from>
    <xdr:to>
      <xdr:col>68</xdr:col>
      <xdr:colOff>152400</xdr:colOff>
      <xdr:row>19</xdr:row>
      <xdr:rowOff>43891</xdr:rowOff>
    </xdr:to>
    <xdr:cxnSp macro="">
      <xdr:nvCxnSpPr>
        <xdr:cNvPr id="448" name="直線コネクタ 447"/>
        <xdr:cNvCxnSpPr/>
      </xdr:nvCxnSpPr>
      <xdr:spPr>
        <a:xfrm flipV="1">
          <a:off x="13512800" y="3220364"/>
          <a:ext cx="889000" cy="8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152857</xdr:rowOff>
    </xdr:from>
    <xdr:to>
      <xdr:col>68</xdr:col>
      <xdr:colOff>203200</xdr:colOff>
      <xdr:row>16</xdr:row>
      <xdr:rowOff>83007</xdr:rowOff>
    </xdr:to>
    <xdr:sp macro="" textlink="">
      <xdr:nvSpPr>
        <xdr:cNvPr id="449" name="フローチャート: 判断 448"/>
        <xdr:cNvSpPr/>
      </xdr:nvSpPr>
      <xdr:spPr>
        <a:xfrm>
          <a:off x="14351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93184</xdr:rowOff>
    </xdr:from>
    <xdr:ext cx="762000" cy="259045"/>
    <xdr:sp macro="" textlink="">
      <xdr:nvSpPr>
        <xdr:cNvPr id="450" name="テキスト ボックス 449"/>
        <xdr:cNvSpPr txBox="1"/>
      </xdr:nvSpPr>
      <xdr:spPr>
        <a:xfrm>
          <a:off x="14020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77318</xdr:rowOff>
    </xdr:from>
    <xdr:to>
      <xdr:col>64</xdr:col>
      <xdr:colOff>152400</xdr:colOff>
      <xdr:row>18</xdr:row>
      <xdr:rowOff>7468</xdr:rowOff>
    </xdr:to>
    <xdr:sp macro="" textlink="">
      <xdr:nvSpPr>
        <xdr:cNvPr id="451" name="フローチャート: 判断 450"/>
        <xdr:cNvSpPr/>
      </xdr:nvSpPr>
      <xdr:spPr>
        <a:xfrm>
          <a:off x="13462000" y="299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17645</xdr:rowOff>
    </xdr:from>
    <xdr:ext cx="762000" cy="259045"/>
    <xdr:sp macro="" textlink="">
      <xdr:nvSpPr>
        <xdr:cNvPr id="452" name="テキスト ボックス 451"/>
        <xdr:cNvSpPr txBox="1"/>
      </xdr:nvSpPr>
      <xdr:spPr>
        <a:xfrm>
          <a:off x="13131800" y="27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62586</xdr:rowOff>
    </xdr:from>
    <xdr:to>
      <xdr:col>81</xdr:col>
      <xdr:colOff>95250</xdr:colOff>
      <xdr:row>19</xdr:row>
      <xdr:rowOff>164186</xdr:rowOff>
    </xdr:to>
    <xdr:sp macro="" textlink="">
      <xdr:nvSpPr>
        <xdr:cNvPr id="458" name="楕円 457"/>
        <xdr:cNvSpPr/>
      </xdr:nvSpPr>
      <xdr:spPr>
        <a:xfrm>
          <a:off x="16967200" y="332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34663</xdr:rowOff>
    </xdr:from>
    <xdr:ext cx="762000" cy="259045"/>
    <xdr:sp macro="" textlink="">
      <xdr:nvSpPr>
        <xdr:cNvPr id="459" name="将来負担の状況該当値テキスト"/>
        <xdr:cNvSpPr txBox="1"/>
      </xdr:nvSpPr>
      <xdr:spPr>
        <a:xfrm>
          <a:off x="17106900" y="329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51969</xdr:rowOff>
    </xdr:from>
    <xdr:to>
      <xdr:col>77</xdr:col>
      <xdr:colOff>95250</xdr:colOff>
      <xdr:row>19</xdr:row>
      <xdr:rowOff>153569</xdr:rowOff>
    </xdr:to>
    <xdr:sp macro="" textlink="">
      <xdr:nvSpPr>
        <xdr:cNvPr id="460" name="楕円 459"/>
        <xdr:cNvSpPr/>
      </xdr:nvSpPr>
      <xdr:spPr>
        <a:xfrm>
          <a:off x="16129000" y="330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138346</xdr:rowOff>
    </xdr:from>
    <xdr:ext cx="736600" cy="259045"/>
    <xdr:sp macro="" textlink="">
      <xdr:nvSpPr>
        <xdr:cNvPr id="461" name="テキスト ボックス 460"/>
        <xdr:cNvSpPr txBox="1"/>
      </xdr:nvSpPr>
      <xdr:spPr>
        <a:xfrm>
          <a:off x="15798800" y="3395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90221</xdr:rowOff>
    </xdr:from>
    <xdr:to>
      <xdr:col>73</xdr:col>
      <xdr:colOff>44450</xdr:colOff>
      <xdr:row>19</xdr:row>
      <xdr:rowOff>20371</xdr:rowOff>
    </xdr:to>
    <xdr:sp macro="" textlink="">
      <xdr:nvSpPr>
        <xdr:cNvPr id="462" name="楕円 461"/>
        <xdr:cNvSpPr/>
      </xdr:nvSpPr>
      <xdr:spPr>
        <a:xfrm>
          <a:off x="15240000" y="317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5148</xdr:rowOff>
    </xdr:from>
    <xdr:ext cx="762000" cy="259045"/>
    <xdr:sp macro="" textlink="">
      <xdr:nvSpPr>
        <xdr:cNvPr id="463" name="テキスト ボックス 462"/>
        <xdr:cNvSpPr txBox="1"/>
      </xdr:nvSpPr>
      <xdr:spPr>
        <a:xfrm>
          <a:off x="14909800" y="326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83464</xdr:rowOff>
    </xdr:from>
    <xdr:to>
      <xdr:col>68</xdr:col>
      <xdr:colOff>203200</xdr:colOff>
      <xdr:row>19</xdr:row>
      <xdr:rowOff>13615</xdr:rowOff>
    </xdr:to>
    <xdr:sp macro="" textlink="">
      <xdr:nvSpPr>
        <xdr:cNvPr id="464" name="楕円 463"/>
        <xdr:cNvSpPr/>
      </xdr:nvSpPr>
      <xdr:spPr>
        <a:xfrm>
          <a:off x="14351000" y="31695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169841</xdr:rowOff>
    </xdr:from>
    <xdr:ext cx="762000" cy="259045"/>
    <xdr:sp macro="" textlink="">
      <xdr:nvSpPr>
        <xdr:cNvPr id="465" name="テキスト ボックス 464"/>
        <xdr:cNvSpPr txBox="1"/>
      </xdr:nvSpPr>
      <xdr:spPr>
        <a:xfrm>
          <a:off x="14020800" y="325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164541</xdr:rowOff>
    </xdr:from>
    <xdr:to>
      <xdr:col>64</xdr:col>
      <xdr:colOff>152400</xdr:colOff>
      <xdr:row>19</xdr:row>
      <xdr:rowOff>94691</xdr:rowOff>
    </xdr:to>
    <xdr:sp macro="" textlink="">
      <xdr:nvSpPr>
        <xdr:cNvPr id="466" name="楕円 465"/>
        <xdr:cNvSpPr/>
      </xdr:nvSpPr>
      <xdr:spPr>
        <a:xfrm>
          <a:off x="13462000" y="325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79468</xdr:rowOff>
    </xdr:from>
    <xdr:ext cx="762000" cy="259045"/>
    <xdr:sp macro="" textlink="">
      <xdr:nvSpPr>
        <xdr:cNvPr id="467" name="テキスト ボックス 466"/>
        <xdr:cNvSpPr txBox="1"/>
      </xdr:nvSpPr>
      <xdr:spPr>
        <a:xfrm>
          <a:off x="13131800" y="333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57,357
56,718
98.91
23,447,420
23,028,529
384,746
12,389,786
21,133,776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年度からは常備消防の広域化により数値は低下し、類似団体平均とほぼ同水準で推移していたが、平成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はやや上昇している。これは、当年度の定年退職者数が極端に多かったためであり、平成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年度はほぼ類似団体平均と同水準に落ち着いた。</a:t>
          </a:r>
          <a:endParaRPr lang="ja-JP" altLang="ja-JP" sz="1400">
            <a:effectLst/>
          </a:endParaRPr>
        </a:p>
        <a:p>
          <a:r>
            <a:rPr kumimoji="1" lang="ja-JP" altLang="ja-JP" sz="1100">
              <a:solidFill>
                <a:schemeClr val="dk1"/>
              </a:solidFill>
              <a:effectLst/>
              <a:latin typeface="+mn-lt"/>
              <a:ea typeface="+mn-ea"/>
              <a:cs typeface="+mn-cs"/>
            </a:rPr>
            <a:t>　今後も引き続き、定員管理の適正化に努めていく。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38</xdr:row>
      <xdr:rowOff>43180</xdr:rowOff>
    </xdr:to>
    <xdr:cxnSp macro="">
      <xdr:nvCxnSpPr>
        <xdr:cNvPr id="66" name="直線コネクタ 65"/>
        <xdr:cNvCxnSpPr/>
      </xdr:nvCxnSpPr>
      <xdr:spPr>
        <a:xfrm>
          <a:off x="3987800" y="64363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38</xdr:row>
      <xdr:rowOff>35560</xdr:rowOff>
    </xdr:to>
    <xdr:cxnSp macro="">
      <xdr:nvCxnSpPr>
        <xdr:cNvPr id="69" name="直線コネクタ 68"/>
        <xdr:cNvCxnSpPr/>
      </xdr:nvCxnSpPr>
      <xdr:spPr>
        <a:xfrm flipV="1">
          <a:off x="3098800" y="64363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38</xdr:row>
      <xdr:rowOff>35560</xdr:rowOff>
    </xdr:to>
    <xdr:cxnSp macro="">
      <xdr:nvCxnSpPr>
        <xdr:cNvPr id="72" name="直線コネクタ 71"/>
        <xdr:cNvCxnSpPr/>
      </xdr:nvCxnSpPr>
      <xdr:spPr>
        <a:xfrm>
          <a:off x="2209800" y="64135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38</xdr:row>
      <xdr:rowOff>43180</xdr:rowOff>
    </xdr:to>
    <xdr:cxnSp macro="">
      <xdr:nvCxnSpPr>
        <xdr:cNvPr id="75" name="直線コネクタ 74"/>
        <xdr:cNvCxnSpPr/>
      </xdr:nvCxnSpPr>
      <xdr:spPr>
        <a:xfrm flipV="1">
          <a:off x="1320800" y="64135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78" name="フローチャート: 判断 77"/>
        <xdr:cNvSpPr/>
      </xdr:nvSpPr>
      <xdr:spPr>
        <a:xfrm>
          <a:off x="1270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20337</xdr:rowOff>
    </xdr:from>
    <xdr:ext cx="762000" cy="259045"/>
    <xdr:sp macro="" textlink="">
      <xdr:nvSpPr>
        <xdr:cNvPr id="79" name="テキスト ボックス 78"/>
        <xdr:cNvSpPr txBox="1"/>
      </xdr:nvSpPr>
      <xdr:spPr>
        <a:xfrm>
          <a:off x="939800" y="619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163830</xdr:rowOff>
    </xdr:from>
    <xdr:to>
      <xdr:col>24</xdr:col>
      <xdr:colOff>76200</xdr:colOff>
      <xdr:row>38</xdr:row>
      <xdr:rowOff>93980</xdr:rowOff>
    </xdr:to>
    <xdr:sp macro="" textlink="">
      <xdr:nvSpPr>
        <xdr:cNvPr id="85" name="楕円 84"/>
        <xdr:cNvSpPr/>
      </xdr:nvSpPr>
      <xdr:spPr>
        <a:xfrm>
          <a:off x="47752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135907</xdr:rowOff>
    </xdr:from>
    <xdr:ext cx="762000" cy="259045"/>
    <xdr:sp macro="" textlink="">
      <xdr:nvSpPr>
        <xdr:cNvPr id="86" name="人件費該当値テキスト"/>
        <xdr:cNvSpPr txBox="1"/>
      </xdr:nvSpPr>
      <xdr:spPr>
        <a:xfrm>
          <a:off x="49149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8" name="テキスト ボックス 87"/>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9" name="楕円 88"/>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90" name="テキスト ボックス 89"/>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163830</xdr:rowOff>
    </xdr:from>
    <xdr:to>
      <xdr:col>6</xdr:col>
      <xdr:colOff>171450</xdr:colOff>
      <xdr:row>38</xdr:row>
      <xdr:rowOff>93980</xdr:rowOff>
    </xdr:to>
    <xdr:sp macro="" textlink="">
      <xdr:nvSpPr>
        <xdr:cNvPr id="93" name="楕円 92"/>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78757</xdr:rowOff>
    </xdr:from>
    <xdr:ext cx="762000" cy="259045"/>
    <xdr:sp macro="" textlink="">
      <xdr:nvSpPr>
        <xdr:cNvPr id="94" name="テキスト ボックス 93"/>
        <xdr:cNvSpPr txBox="1"/>
      </xdr:nvSpPr>
      <xdr:spPr>
        <a:xfrm>
          <a:off x="939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00"/>
            </a:lnSpc>
          </a:pPr>
          <a:r>
            <a:rPr kumimoji="1" lang="ja-JP" altLang="ja-JP" sz="1100">
              <a:solidFill>
                <a:schemeClr val="dk1"/>
              </a:solidFill>
              <a:effectLst/>
              <a:latin typeface="+mn-lt"/>
              <a:ea typeface="+mn-ea"/>
              <a:cs typeface="+mn-cs"/>
            </a:rPr>
            <a:t>　数値は近年上昇傾向にあり、類似団体平均を大きく上回っているが、慢性的に数値が高くなっている主な要因としては、各施設の運営経費（需用費や指定管理料）やごみ焼却炉等の管理運営委託にかかる経費が考えられる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年度からは後者の管理運営経費の一部をより適切な性質に振り替えたため、数値が減少している。</a:t>
          </a:r>
          <a:r>
            <a:rPr kumimoji="1" lang="ja-JP" altLang="en-US" sz="1100">
              <a:solidFill>
                <a:schemeClr val="dk1"/>
              </a:solidFill>
              <a:effectLst/>
              <a:latin typeface="+mn-lt"/>
              <a:ea typeface="+mn-ea"/>
              <a:cs typeface="+mn-cs"/>
            </a:rPr>
            <a:t>また、平成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年度からは、</a:t>
          </a:r>
          <a:r>
            <a:rPr kumimoji="1" lang="ja-JP" altLang="ja-JP" sz="1100">
              <a:solidFill>
                <a:schemeClr val="dk1"/>
              </a:solidFill>
              <a:effectLst/>
              <a:latin typeface="+mn-lt"/>
              <a:ea typeface="+mn-ea"/>
              <a:cs typeface="+mn-cs"/>
            </a:rPr>
            <a:t>新学校給食センターの運営経費が物件費をさらに押し上げている。</a:t>
          </a:r>
          <a:endParaRPr lang="ja-JP" altLang="ja-JP" sz="1400">
            <a:effectLst/>
          </a:endParaRPr>
        </a:p>
        <a:p>
          <a:pPr>
            <a:lnSpc>
              <a:spcPts val="1300"/>
            </a:lnSpc>
          </a:pPr>
          <a:r>
            <a:rPr kumimoji="1" lang="ja-JP" altLang="ja-JP" sz="1100">
              <a:solidFill>
                <a:schemeClr val="dk1"/>
              </a:solidFill>
              <a:effectLst/>
              <a:latin typeface="+mn-lt"/>
              <a:ea typeface="+mn-ea"/>
              <a:cs typeface="+mn-cs"/>
            </a:rPr>
            <a:t>　物件費についても行財政改革に基づき、引き続き徹底した経費削減に取り組んでいるところである。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108712</xdr:rowOff>
    </xdr:to>
    <xdr:cxnSp macro="">
      <xdr:nvCxnSpPr>
        <xdr:cNvPr id="125" name="直線コネクタ 124"/>
        <xdr:cNvCxnSpPr/>
      </xdr:nvCxnSpPr>
      <xdr:spPr>
        <a:xfrm>
          <a:off x="15671800" y="312166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79011</xdr:rowOff>
    </xdr:from>
    <xdr:ext cx="762000" cy="259045"/>
    <xdr:sp macro="" textlink="">
      <xdr:nvSpPr>
        <xdr:cNvPr id="126" name="物件費平均値テキスト"/>
        <xdr:cNvSpPr txBox="1"/>
      </xdr:nvSpPr>
      <xdr:spPr>
        <a:xfrm>
          <a:off x="16598900" y="2650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17272</xdr:rowOff>
    </xdr:from>
    <xdr:to>
      <xdr:col>78</xdr:col>
      <xdr:colOff>69850</xdr:colOff>
      <xdr:row>18</xdr:row>
      <xdr:rowOff>35560</xdr:rowOff>
    </xdr:to>
    <xdr:cxnSp macro="">
      <xdr:nvCxnSpPr>
        <xdr:cNvPr id="128" name="直線コネクタ 127"/>
        <xdr:cNvCxnSpPr/>
      </xdr:nvCxnSpPr>
      <xdr:spPr>
        <a:xfrm>
          <a:off x="14782800" y="31033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155973</xdr:rowOff>
    </xdr:from>
    <xdr:ext cx="736600" cy="259045"/>
    <xdr:sp macro="" textlink="">
      <xdr:nvSpPr>
        <xdr:cNvPr id="130" name="テキスト ボックス 129"/>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133858</xdr:rowOff>
    </xdr:from>
    <xdr:to>
      <xdr:col>73</xdr:col>
      <xdr:colOff>180975</xdr:colOff>
      <xdr:row>18</xdr:row>
      <xdr:rowOff>17272</xdr:rowOff>
    </xdr:to>
    <xdr:cxnSp macro="">
      <xdr:nvCxnSpPr>
        <xdr:cNvPr id="131" name="直線コネクタ 130"/>
        <xdr:cNvCxnSpPr/>
      </xdr:nvCxnSpPr>
      <xdr:spPr>
        <a:xfrm>
          <a:off x="13893800" y="30485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33" name="テキスト ボックス 132"/>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133858</xdr:rowOff>
    </xdr:from>
    <xdr:to>
      <xdr:col>69</xdr:col>
      <xdr:colOff>92075</xdr:colOff>
      <xdr:row>18</xdr:row>
      <xdr:rowOff>35560</xdr:rowOff>
    </xdr:to>
    <xdr:cxnSp macro="">
      <xdr:nvCxnSpPr>
        <xdr:cNvPr id="134" name="直線コネクタ 133"/>
        <xdr:cNvCxnSpPr/>
      </xdr:nvCxnSpPr>
      <xdr:spPr>
        <a:xfrm flipV="1">
          <a:off x="13004800" y="30485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5" name="フローチャート: 判断 134"/>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91965</xdr:rowOff>
    </xdr:from>
    <xdr:ext cx="762000" cy="259045"/>
    <xdr:sp macro="" textlink="">
      <xdr:nvSpPr>
        <xdr:cNvPr id="136" name="テキスト ボックス 135"/>
        <xdr:cNvSpPr txBox="1"/>
      </xdr:nvSpPr>
      <xdr:spPr>
        <a:xfrm>
          <a:off x="13512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69342</xdr:rowOff>
    </xdr:from>
    <xdr:to>
      <xdr:col>65</xdr:col>
      <xdr:colOff>53975</xdr:colOff>
      <xdr:row>15</xdr:row>
      <xdr:rowOff>170942</xdr:rowOff>
    </xdr:to>
    <xdr:sp macro="" textlink="">
      <xdr:nvSpPr>
        <xdr:cNvPr id="137" name="フローチャート: 判断 136"/>
        <xdr:cNvSpPr/>
      </xdr:nvSpPr>
      <xdr:spPr>
        <a:xfrm>
          <a:off x="12954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9669</xdr:rowOff>
    </xdr:from>
    <xdr:ext cx="762000" cy="259045"/>
    <xdr:sp macro="" textlink="">
      <xdr:nvSpPr>
        <xdr:cNvPr id="138" name="テキスト ボックス 137"/>
        <xdr:cNvSpPr txBox="1"/>
      </xdr:nvSpPr>
      <xdr:spPr>
        <a:xfrm>
          <a:off x="12623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57912</xdr:rowOff>
    </xdr:from>
    <xdr:to>
      <xdr:col>82</xdr:col>
      <xdr:colOff>158750</xdr:colOff>
      <xdr:row>18</xdr:row>
      <xdr:rowOff>159512</xdr:rowOff>
    </xdr:to>
    <xdr:sp macro="" textlink="">
      <xdr:nvSpPr>
        <xdr:cNvPr id="144" name="楕円 143"/>
        <xdr:cNvSpPr/>
      </xdr:nvSpPr>
      <xdr:spPr>
        <a:xfrm>
          <a:off x="164592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29989</xdr:rowOff>
    </xdr:from>
    <xdr:ext cx="762000" cy="259045"/>
    <xdr:sp macro="" textlink="">
      <xdr:nvSpPr>
        <xdr:cNvPr id="145" name="物件費該当値テキスト"/>
        <xdr:cNvSpPr txBox="1"/>
      </xdr:nvSpPr>
      <xdr:spPr>
        <a:xfrm>
          <a:off x="165989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46" name="楕円 145"/>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47" name="テキスト ボックス 146"/>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137922</xdr:rowOff>
    </xdr:from>
    <xdr:to>
      <xdr:col>74</xdr:col>
      <xdr:colOff>31750</xdr:colOff>
      <xdr:row>18</xdr:row>
      <xdr:rowOff>68072</xdr:rowOff>
    </xdr:to>
    <xdr:sp macro="" textlink="">
      <xdr:nvSpPr>
        <xdr:cNvPr id="148" name="楕円 147"/>
        <xdr:cNvSpPr/>
      </xdr:nvSpPr>
      <xdr:spPr>
        <a:xfrm>
          <a:off x="14732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52849</xdr:rowOff>
    </xdr:from>
    <xdr:ext cx="762000" cy="259045"/>
    <xdr:sp macro="" textlink="">
      <xdr:nvSpPr>
        <xdr:cNvPr id="149" name="テキスト ボックス 148"/>
        <xdr:cNvSpPr txBox="1"/>
      </xdr:nvSpPr>
      <xdr:spPr>
        <a:xfrm>
          <a:off x="14401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83058</xdr:rowOff>
    </xdr:from>
    <xdr:to>
      <xdr:col>69</xdr:col>
      <xdr:colOff>142875</xdr:colOff>
      <xdr:row>18</xdr:row>
      <xdr:rowOff>13208</xdr:rowOff>
    </xdr:to>
    <xdr:sp macro="" textlink="">
      <xdr:nvSpPr>
        <xdr:cNvPr id="150" name="楕円 149"/>
        <xdr:cNvSpPr/>
      </xdr:nvSpPr>
      <xdr:spPr>
        <a:xfrm>
          <a:off x="13843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169435</xdr:rowOff>
    </xdr:from>
    <xdr:ext cx="762000" cy="259045"/>
    <xdr:sp macro="" textlink="">
      <xdr:nvSpPr>
        <xdr:cNvPr id="151" name="テキスト ボックス 150"/>
        <xdr:cNvSpPr txBox="1"/>
      </xdr:nvSpPr>
      <xdr:spPr>
        <a:xfrm>
          <a:off x="13512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52" name="楕円 151"/>
        <xdr:cNvSpPr/>
      </xdr:nvSpPr>
      <xdr:spPr>
        <a:xfrm>
          <a:off x="12954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53" name="テキスト ボックス 152"/>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扶助費は全国的に増加傾向にあり、本市も同様の傾向を示しているが、例年類似団体平均を上回っており、平成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年度よりその乖離がさらに大きくなっている。これについては、高齢者の割合、障害者福祉サービスの利用率などが類似団体よりも高く、社会保障関連経費が増加していることが主な原因と考えられる。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91622</xdr:rowOff>
    </xdr:from>
    <xdr:to>
      <xdr:col>24</xdr:col>
      <xdr:colOff>25400</xdr:colOff>
      <xdr:row>57</xdr:row>
      <xdr:rowOff>156935</xdr:rowOff>
    </xdr:to>
    <xdr:cxnSp macro="">
      <xdr:nvCxnSpPr>
        <xdr:cNvPr id="188" name="直線コネクタ 187"/>
        <xdr:cNvCxnSpPr/>
      </xdr:nvCxnSpPr>
      <xdr:spPr>
        <a:xfrm flipV="1">
          <a:off x="3987800" y="98642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87284</xdr:rowOff>
    </xdr:from>
    <xdr:ext cx="762000" cy="259045"/>
    <xdr:sp macro="" textlink="">
      <xdr:nvSpPr>
        <xdr:cNvPr id="189" name="扶助費平均値テキスト"/>
        <xdr:cNvSpPr txBox="1"/>
      </xdr:nvSpPr>
      <xdr:spPr>
        <a:xfrm>
          <a:off x="4914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156935</xdr:rowOff>
    </xdr:from>
    <xdr:to>
      <xdr:col>19</xdr:col>
      <xdr:colOff>187325</xdr:colOff>
      <xdr:row>57</xdr:row>
      <xdr:rowOff>156935</xdr:rowOff>
    </xdr:to>
    <xdr:cxnSp macro="">
      <xdr:nvCxnSpPr>
        <xdr:cNvPr id="191" name="直線コネクタ 190"/>
        <xdr:cNvCxnSpPr/>
      </xdr:nvCxnSpPr>
      <xdr:spPr>
        <a:xfrm>
          <a:off x="3098800" y="9929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21970</xdr:rowOff>
    </xdr:from>
    <xdr:ext cx="736600" cy="259045"/>
    <xdr:sp macro="" textlink="">
      <xdr:nvSpPr>
        <xdr:cNvPr id="193" name="テキスト ボックス 192"/>
        <xdr:cNvSpPr txBox="1"/>
      </xdr:nvSpPr>
      <xdr:spPr>
        <a:xfrm>
          <a:off x="3606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26307</xdr:rowOff>
    </xdr:from>
    <xdr:to>
      <xdr:col>15</xdr:col>
      <xdr:colOff>98425</xdr:colOff>
      <xdr:row>57</xdr:row>
      <xdr:rowOff>156935</xdr:rowOff>
    </xdr:to>
    <xdr:cxnSp macro="">
      <xdr:nvCxnSpPr>
        <xdr:cNvPr id="194" name="直線コネクタ 193"/>
        <xdr:cNvCxnSpPr/>
      </xdr:nvCxnSpPr>
      <xdr:spPr>
        <a:xfrm>
          <a:off x="2209800" y="97989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196" name="テキスト ボックス 195"/>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26307</xdr:rowOff>
    </xdr:to>
    <xdr:cxnSp macro="">
      <xdr:nvCxnSpPr>
        <xdr:cNvPr id="197" name="直線コネクタ 196"/>
        <xdr:cNvCxnSpPr/>
      </xdr:nvCxnSpPr>
      <xdr:spPr>
        <a:xfrm>
          <a:off x="1320800" y="9766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155122</xdr:rowOff>
    </xdr:from>
    <xdr:to>
      <xdr:col>6</xdr:col>
      <xdr:colOff>171450</xdr:colOff>
      <xdr:row>56</xdr:row>
      <xdr:rowOff>85272</xdr:rowOff>
    </xdr:to>
    <xdr:sp macro="" textlink="">
      <xdr:nvSpPr>
        <xdr:cNvPr id="200" name="フローチャート: 判断 199"/>
        <xdr:cNvSpPr/>
      </xdr:nvSpPr>
      <xdr:spPr>
        <a:xfrm>
          <a:off x="1270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95449</xdr:rowOff>
    </xdr:from>
    <xdr:ext cx="762000" cy="259045"/>
    <xdr:sp macro="" textlink="">
      <xdr:nvSpPr>
        <xdr:cNvPr id="201" name="テキスト ボックス 200"/>
        <xdr:cNvSpPr txBox="1"/>
      </xdr:nvSpPr>
      <xdr:spPr>
        <a:xfrm>
          <a:off x="939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40822</xdr:rowOff>
    </xdr:from>
    <xdr:to>
      <xdr:col>24</xdr:col>
      <xdr:colOff>76200</xdr:colOff>
      <xdr:row>57</xdr:row>
      <xdr:rowOff>142422</xdr:rowOff>
    </xdr:to>
    <xdr:sp macro="" textlink="">
      <xdr:nvSpPr>
        <xdr:cNvPr id="207" name="楕円 206"/>
        <xdr:cNvSpPr/>
      </xdr:nvSpPr>
      <xdr:spPr>
        <a:xfrm>
          <a:off x="4775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12899</xdr:rowOff>
    </xdr:from>
    <xdr:ext cx="762000" cy="259045"/>
    <xdr:sp macro="" textlink="">
      <xdr:nvSpPr>
        <xdr:cNvPr id="208" name="扶助費該当値テキスト"/>
        <xdr:cNvSpPr txBox="1"/>
      </xdr:nvSpPr>
      <xdr:spPr>
        <a:xfrm>
          <a:off x="4914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106135</xdr:rowOff>
    </xdr:from>
    <xdr:to>
      <xdr:col>20</xdr:col>
      <xdr:colOff>38100</xdr:colOff>
      <xdr:row>58</xdr:row>
      <xdr:rowOff>36285</xdr:rowOff>
    </xdr:to>
    <xdr:sp macro="" textlink="">
      <xdr:nvSpPr>
        <xdr:cNvPr id="209" name="楕円 208"/>
        <xdr:cNvSpPr/>
      </xdr:nvSpPr>
      <xdr:spPr>
        <a:xfrm>
          <a:off x="3937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21062</xdr:rowOff>
    </xdr:from>
    <xdr:ext cx="736600" cy="259045"/>
    <xdr:sp macro="" textlink="">
      <xdr:nvSpPr>
        <xdr:cNvPr id="210" name="テキスト ボックス 209"/>
        <xdr:cNvSpPr txBox="1"/>
      </xdr:nvSpPr>
      <xdr:spPr>
        <a:xfrm>
          <a:off x="3606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106135</xdr:rowOff>
    </xdr:from>
    <xdr:to>
      <xdr:col>15</xdr:col>
      <xdr:colOff>149225</xdr:colOff>
      <xdr:row>58</xdr:row>
      <xdr:rowOff>36285</xdr:rowOff>
    </xdr:to>
    <xdr:sp macro="" textlink="">
      <xdr:nvSpPr>
        <xdr:cNvPr id="211" name="楕円 210"/>
        <xdr:cNvSpPr/>
      </xdr:nvSpPr>
      <xdr:spPr>
        <a:xfrm>
          <a:off x="3048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21062</xdr:rowOff>
    </xdr:from>
    <xdr:ext cx="762000" cy="259045"/>
    <xdr:sp macro="" textlink="">
      <xdr:nvSpPr>
        <xdr:cNvPr id="212" name="テキスト ボックス 211"/>
        <xdr:cNvSpPr txBox="1"/>
      </xdr:nvSpPr>
      <xdr:spPr>
        <a:xfrm>
          <a:off x="2717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146957</xdr:rowOff>
    </xdr:from>
    <xdr:to>
      <xdr:col>11</xdr:col>
      <xdr:colOff>60325</xdr:colOff>
      <xdr:row>57</xdr:row>
      <xdr:rowOff>77107</xdr:rowOff>
    </xdr:to>
    <xdr:sp macro="" textlink="">
      <xdr:nvSpPr>
        <xdr:cNvPr id="213" name="楕円 212"/>
        <xdr:cNvSpPr/>
      </xdr:nvSpPr>
      <xdr:spPr>
        <a:xfrm>
          <a:off x="2159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61884</xdr:rowOff>
    </xdr:from>
    <xdr:ext cx="762000" cy="259045"/>
    <xdr:sp macro="" textlink="">
      <xdr:nvSpPr>
        <xdr:cNvPr id="214" name="テキスト ボックス 213"/>
        <xdr:cNvSpPr txBox="1"/>
      </xdr:nvSpPr>
      <xdr:spPr>
        <a:xfrm>
          <a:off x="1828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6" name="テキスト ボックス 215"/>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近年、数値は類似団体平均とほぼ同水準であったが、平成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年度からはやや高くなってきている。その主な要因としては、扶助費同様、社会保障関連経費の増加に伴い、介護保険や後期高齢者医療等の特別会計への繰出金の増加していることが挙げられる。</a:t>
          </a:r>
          <a:endParaRPr lang="ja-JP" altLang="ja-JP" sz="1400">
            <a:effectLst/>
          </a:endParaRPr>
        </a:p>
        <a:p>
          <a:r>
            <a:rPr kumimoji="1" lang="ja-JP" altLang="ja-JP" sz="1100">
              <a:solidFill>
                <a:schemeClr val="dk1"/>
              </a:solidFill>
              <a:effectLst/>
              <a:latin typeface="+mn-lt"/>
              <a:ea typeface="+mn-ea"/>
              <a:cs typeface="+mn-cs"/>
            </a:rPr>
            <a:t>　その他の経費についても、行財政改革に基づき、徹底した歳出削減に取り組んでいるところである。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169454</xdr:rowOff>
    </xdr:from>
    <xdr:to>
      <xdr:col>82</xdr:col>
      <xdr:colOff>107950</xdr:colOff>
      <xdr:row>57</xdr:row>
      <xdr:rowOff>63319</xdr:rowOff>
    </xdr:to>
    <xdr:cxnSp macro="">
      <xdr:nvCxnSpPr>
        <xdr:cNvPr id="251" name="直線コネクタ 250"/>
        <xdr:cNvCxnSpPr/>
      </xdr:nvCxnSpPr>
      <xdr:spPr>
        <a:xfrm>
          <a:off x="15671800" y="9770654"/>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143346</xdr:rowOff>
    </xdr:from>
    <xdr:ext cx="762000" cy="259045"/>
    <xdr:sp macro="" textlink="">
      <xdr:nvSpPr>
        <xdr:cNvPr id="252" name="その他平均値テキスト"/>
        <xdr:cNvSpPr txBox="1"/>
      </xdr:nvSpPr>
      <xdr:spPr>
        <a:xfrm>
          <a:off x="16598900" y="9401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56</xdr:row>
      <xdr:rowOff>169454</xdr:rowOff>
    </xdr:to>
    <xdr:cxnSp macro="">
      <xdr:nvCxnSpPr>
        <xdr:cNvPr id="254" name="直線コネクタ 253"/>
        <xdr:cNvCxnSpPr/>
      </xdr:nvCxnSpPr>
      <xdr:spPr>
        <a:xfrm>
          <a:off x="14782800" y="974452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80208</xdr:rowOff>
    </xdr:from>
    <xdr:ext cx="736600" cy="259045"/>
    <xdr:sp macro="" textlink="">
      <xdr:nvSpPr>
        <xdr:cNvPr id="256" name="テキスト ボックス 255"/>
        <xdr:cNvSpPr txBox="1"/>
      </xdr:nvSpPr>
      <xdr:spPr>
        <a:xfrm>
          <a:off x="15290800" y="9338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84546</xdr:rowOff>
    </xdr:from>
    <xdr:to>
      <xdr:col>73</xdr:col>
      <xdr:colOff>180975</xdr:colOff>
      <xdr:row>56</xdr:row>
      <xdr:rowOff>143328</xdr:rowOff>
    </xdr:to>
    <xdr:cxnSp macro="">
      <xdr:nvCxnSpPr>
        <xdr:cNvPr id="257" name="直線コネクタ 256"/>
        <xdr:cNvCxnSpPr/>
      </xdr:nvCxnSpPr>
      <xdr:spPr>
        <a:xfrm>
          <a:off x="13893800" y="968574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80208</xdr:rowOff>
    </xdr:from>
    <xdr:ext cx="762000" cy="259045"/>
    <xdr:sp macro="" textlink="">
      <xdr:nvSpPr>
        <xdr:cNvPr id="259" name="テキスト ボックス 258"/>
        <xdr:cNvSpPr txBox="1"/>
      </xdr:nvSpPr>
      <xdr:spPr>
        <a:xfrm>
          <a:off x="14401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84546</xdr:rowOff>
    </xdr:from>
    <xdr:to>
      <xdr:col>69</xdr:col>
      <xdr:colOff>92075</xdr:colOff>
      <xdr:row>56</xdr:row>
      <xdr:rowOff>104140</xdr:rowOff>
    </xdr:to>
    <xdr:cxnSp macro="">
      <xdr:nvCxnSpPr>
        <xdr:cNvPr id="260" name="直線コネクタ 259"/>
        <xdr:cNvCxnSpPr/>
      </xdr:nvCxnSpPr>
      <xdr:spPr>
        <a:xfrm flipV="1">
          <a:off x="13004800" y="96857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61" name="フローチャート: 判断 260"/>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93271</xdr:rowOff>
    </xdr:from>
    <xdr:ext cx="762000" cy="259045"/>
    <xdr:sp macro="" textlink="">
      <xdr:nvSpPr>
        <xdr:cNvPr id="262" name="テキスト ボックス 261"/>
        <xdr:cNvSpPr txBox="1"/>
      </xdr:nvSpPr>
      <xdr:spPr>
        <a:xfrm>
          <a:off x="13512800" y="935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70" name="楕円 269"/>
        <xdr:cNvSpPr/>
      </xdr:nvSpPr>
      <xdr:spPr>
        <a:xfrm>
          <a:off x="16459200" y="97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156046</xdr:rowOff>
    </xdr:from>
    <xdr:ext cx="762000" cy="259045"/>
    <xdr:sp macro="" textlink="">
      <xdr:nvSpPr>
        <xdr:cNvPr id="271" name="その他該当値テキスト"/>
        <xdr:cNvSpPr txBox="1"/>
      </xdr:nvSpPr>
      <xdr:spPr>
        <a:xfrm>
          <a:off x="16598900" y="975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118654</xdr:rowOff>
    </xdr:from>
    <xdr:to>
      <xdr:col>78</xdr:col>
      <xdr:colOff>120650</xdr:colOff>
      <xdr:row>57</xdr:row>
      <xdr:rowOff>48804</xdr:rowOff>
    </xdr:to>
    <xdr:sp macro="" textlink="">
      <xdr:nvSpPr>
        <xdr:cNvPr id="272" name="楕円 271"/>
        <xdr:cNvSpPr/>
      </xdr:nvSpPr>
      <xdr:spPr>
        <a:xfrm>
          <a:off x="15621000" y="971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33581</xdr:rowOff>
    </xdr:from>
    <xdr:ext cx="736600" cy="259045"/>
    <xdr:sp macro="" textlink="">
      <xdr:nvSpPr>
        <xdr:cNvPr id="273" name="テキスト ボックス 272"/>
        <xdr:cNvSpPr txBox="1"/>
      </xdr:nvSpPr>
      <xdr:spPr>
        <a:xfrm>
          <a:off x="15290800" y="980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4" name="楕円 273"/>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7455</xdr:rowOff>
    </xdr:from>
    <xdr:ext cx="762000" cy="259045"/>
    <xdr:sp macro="" textlink="">
      <xdr:nvSpPr>
        <xdr:cNvPr id="275" name="テキスト ボックス 274"/>
        <xdr:cNvSpPr txBox="1"/>
      </xdr:nvSpPr>
      <xdr:spPr>
        <a:xfrm>
          <a:off x="14401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33746</xdr:rowOff>
    </xdr:from>
    <xdr:to>
      <xdr:col>69</xdr:col>
      <xdr:colOff>142875</xdr:colOff>
      <xdr:row>56</xdr:row>
      <xdr:rowOff>135346</xdr:rowOff>
    </xdr:to>
    <xdr:sp macro="" textlink="">
      <xdr:nvSpPr>
        <xdr:cNvPr id="276" name="楕円 275"/>
        <xdr:cNvSpPr/>
      </xdr:nvSpPr>
      <xdr:spPr>
        <a:xfrm>
          <a:off x="13843000" y="963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120123</xdr:rowOff>
    </xdr:from>
    <xdr:ext cx="762000" cy="259045"/>
    <xdr:sp macro="" textlink="">
      <xdr:nvSpPr>
        <xdr:cNvPr id="277" name="テキスト ボックス 276"/>
        <xdr:cNvSpPr txBox="1"/>
      </xdr:nvSpPr>
      <xdr:spPr>
        <a:xfrm>
          <a:off x="13512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78" name="楕円 277"/>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79" name="テキスト ボックス 278"/>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近年、数値は類似団体平均を下回っているが、平成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より大幅に上昇している。例年数値が低い要因としては、本市がし尿処理やごみ処理等を単独で行っているため、一部事務組合加入に伴う負担金等が抑制されていることが挙げられる。逆に、人件費や物件費の数値が高くなっているのはこのためである。また、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年度からの上昇要因としては、常備消防の広域化により、新たに負担金が発生したことが挙げられる。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112304</xdr:rowOff>
    </xdr:to>
    <xdr:cxnSp macro="">
      <xdr:nvCxnSpPr>
        <xdr:cNvPr id="313" name="直線コネクタ 312"/>
        <xdr:cNvCxnSpPr/>
      </xdr:nvCxnSpPr>
      <xdr:spPr>
        <a:xfrm flipV="1">
          <a:off x="15671800" y="609346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142983</xdr:rowOff>
    </xdr:from>
    <xdr:ext cx="762000" cy="259045"/>
    <xdr:sp macro="" textlink="">
      <xdr:nvSpPr>
        <xdr:cNvPr id="314" name="補助費等平均値テキスト"/>
        <xdr:cNvSpPr txBox="1"/>
      </xdr:nvSpPr>
      <xdr:spPr>
        <a:xfrm>
          <a:off x="16598900" y="6315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66584</xdr:rowOff>
    </xdr:from>
    <xdr:to>
      <xdr:col>78</xdr:col>
      <xdr:colOff>69850</xdr:colOff>
      <xdr:row>35</xdr:row>
      <xdr:rowOff>112304</xdr:rowOff>
    </xdr:to>
    <xdr:cxnSp macro="">
      <xdr:nvCxnSpPr>
        <xdr:cNvPr id="316" name="直線コネクタ 315"/>
        <xdr:cNvCxnSpPr/>
      </xdr:nvCxnSpPr>
      <xdr:spPr>
        <a:xfrm>
          <a:off x="14782800" y="606733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8" name="テキスト ボックス 317"/>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53522</xdr:rowOff>
    </xdr:from>
    <xdr:to>
      <xdr:col>73</xdr:col>
      <xdr:colOff>180975</xdr:colOff>
      <xdr:row>35</xdr:row>
      <xdr:rowOff>66584</xdr:rowOff>
    </xdr:to>
    <xdr:cxnSp macro="">
      <xdr:nvCxnSpPr>
        <xdr:cNvPr id="319" name="直線コネクタ 318"/>
        <xdr:cNvCxnSpPr/>
      </xdr:nvCxnSpPr>
      <xdr:spPr>
        <a:xfrm>
          <a:off x="13893800" y="605427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53176</xdr:rowOff>
    </xdr:from>
    <xdr:ext cx="762000" cy="259045"/>
    <xdr:sp macro="" textlink="">
      <xdr:nvSpPr>
        <xdr:cNvPr id="321" name="テキスト ボックス 320"/>
        <xdr:cNvSpPr txBox="1"/>
      </xdr:nvSpPr>
      <xdr:spPr>
        <a:xfrm>
          <a:off x="14401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53522</xdr:rowOff>
    </xdr:from>
    <xdr:to>
      <xdr:col>69</xdr:col>
      <xdr:colOff>92075</xdr:colOff>
      <xdr:row>35</xdr:row>
      <xdr:rowOff>105773</xdr:rowOff>
    </xdr:to>
    <xdr:cxnSp macro="">
      <xdr:nvCxnSpPr>
        <xdr:cNvPr id="322" name="直線コネクタ 321"/>
        <xdr:cNvCxnSpPr/>
      </xdr:nvCxnSpPr>
      <xdr:spPr>
        <a:xfrm flipV="1">
          <a:off x="13004800" y="605427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105592</xdr:rowOff>
    </xdr:from>
    <xdr:to>
      <xdr:col>69</xdr:col>
      <xdr:colOff>142875</xdr:colOff>
      <xdr:row>37</xdr:row>
      <xdr:rowOff>35742</xdr:rowOff>
    </xdr:to>
    <xdr:sp macro="" textlink="">
      <xdr:nvSpPr>
        <xdr:cNvPr id="323" name="フローチャート: 判断 322"/>
        <xdr:cNvSpPr/>
      </xdr:nvSpPr>
      <xdr:spPr>
        <a:xfrm>
          <a:off x="13843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20519</xdr:rowOff>
    </xdr:from>
    <xdr:ext cx="762000" cy="259045"/>
    <xdr:sp macro="" textlink="">
      <xdr:nvSpPr>
        <xdr:cNvPr id="324" name="テキスト ボックス 323"/>
        <xdr:cNvSpPr txBox="1"/>
      </xdr:nvSpPr>
      <xdr:spPr>
        <a:xfrm>
          <a:off x="13512800" y="63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5" name="フローチャート: 判断 324"/>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6" name="テキスト ボックス 325"/>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32" name="楕円 331"/>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58437</xdr:rowOff>
    </xdr:from>
    <xdr:ext cx="762000" cy="259045"/>
    <xdr:sp macro="" textlink="">
      <xdr:nvSpPr>
        <xdr:cNvPr id="333" name="補助費等該当値テキスト"/>
        <xdr:cNvSpPr txBox="1"/>
      </xdr:nvSpPr>
      <xdr:spPr>
        <a:xfrm>
          <a:off x="16598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61504</xdr:rowOff>
    </xdr:from>
    <xdr:to>
      <xdr:col>78</xdr:col>
      <xdr:colOff>120650</xdr:colOff>
      <xdr:row>35</xdr:row>
      <xdr:rowOff>163104</xdr:rowOff>
    </xdr:to>
    <xdr:sp macro="" textlink="">
      <xdr:nvSpPr>
        <xdr:cNvPr id="334" name="楕円 333"/>
        <xdr:cNvSpPr/>
      </xdr:nvSpPr>
      <xdr:spPr>
        <a:xfrm>
          <a:off x="15621000" y="60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1831</xdr:rowOff>
    </xdr:from>
    <xdr:ext cx="736600" cy="259045"/>
    <xdr:sp macro="" textlink="">
      <xdr:nvSpPr>
        <xdr:cNvPr id="335" name="テキスト ボックス 334"/>
        <xdr:cNvSpPr txBox="1"/>
      </xdr:nvSpPr>
      <xdr:spPr>
        <a:xfrm>
          <a:off x="15290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15784</xdr:rowOff>
    </xdr:from>
    <xdr:to>
      <xdr:col>74</xdr:col>
      <xdr:colOff>31750</xdr:colOff>
      <xdr:row>35</xdr:row>
      <xdr:rowOff>117384</xdr:rowOff>
    </xdr:to>
    <xdr:sp macro="" textlink="">
      <xdr:nvSpPr>
        <xdr:cNvPr id="336" name="楕円 335"/>
        <xdr:cNvSpPr/>
      </xdr:nvSpPr>
      <xdr:spPr>
        <a:xfrm>
          <a:off x="147320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127561</xdr:rowOff>
    </xdr:from>
    <xdr:ext cx="762000" cy="259045"/>
    <xdr:sp macro="" textlink="">
      <xdr:nvSpPr>
        <xdr:cNvPr id="337" name="テキスト ボックス 336"/>
        <xdr:cNvSpPr txBox="1"/>
      </xdr:nvSpPr>
      <xdr:spPr>
        <a:xfrm>
          <a:off x="14401800" y="578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2722</xdr:rowOff>
    </xdr:from>
    <xdr:to>
      <xdr:col>69</xdr:col>
      <xdr:colOff>142875</xdr:colOff>
      <xdr:row>35</xdr:row>
      <xdr:rowOff>104322</xdr:rowOff>
    </xdr:to>
    <xdr:sp macro="" textlink="">
      <xdr:nvSpPr>
        <xdr:cNvPr id="338" name="楕円 337"/>
        <xdr:cNvSpPr/>
      </xdr:nvSpPr>
      <xdr:spPr>
        <a:xfrm>
          <a:off x="13843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114499</xdr:rowOff>
    </xdr:from>
    <xdr:ext cx="762000" cy="259045"/>
    <xdr:sp macro="" textlink="">
      <xdr:nvSpPr>
        <xdr:cNvPr id="339" name="テキスト ボックス 338"/>
        <xdr:cNvSpPr txBox="1"/>
      </xdr:nvSpPr>
      <xdr:spPr>
        <a:xfrm>
          <a:off x="13512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54973</xdr:rowOff>
    </xdr:from>
    <xdr:to>
      <xdr:col>65</xdr:col>
      <xdr:colOff>53975</xdr:colOff>
      <xdr:row>35</xdr:row>
      <xdr:rowOff>156573</xdr:rowOff>
    </xdr:to>
    <xdr:sp macro="" textlink="">
      <xdr:nvSpPr>
        <xdr:cNvPr id="340" name="楕円 339"/>
        <xdr:cNvSpPr/>
      </xdr:nvSpPr>
      <xdr:spPr>
        <a:xfrm>
          <a:off x="12954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166750</xdr:rowOff>
    </xdr:from>
    <xdr:ext cx="762000" cy="259045"/>
    <xdr:sp macro="" textlink="">
      <xdr:nvSpPr>
        <xdr:cNvPr id="341" name="テキスト ボックス 340"/>
        <xdr:cNvSpPr txBox="1"/>
      </xdr:nvSpPr>
      <xdr:spPr>
        <a:xfrm>
          <a:off x="12623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00"/>
            </a:lnSpc>
          </a:pPr>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近年、数値は類似団体平均を上回っているが、平成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年度からはその差がさらに大きくなってきている。慢性的に数値が高い理由としては、平成</a:t>
          </a:r>
          <a:r>
            <a:rPr kumimoji="1" lang="en-US" altLang="ja-JP" sz="1000">
              <a:solidFill>
                <a:schemeClr val="dk1"/>
              </a:solidFill>
              <a:effectLst/>
              <a:latin typeface="+mn-lt"/>
              <a:ea typeface="+mn-ea"/>
              <a:cs typeface="+mn-cs"/>
            </a:rPr>
            <a:t>12</a:t>
          </a:r>
          <a:r>
            <a:rPr kumimoji="1" lang="ja-JP" altLang="ja-JP" sz="1000">
              <a:solidFill>
                <a:schemeClr val="dk1"/>
              </a:solidFill>
              <a:effectLst/>
              <a:latin typeface="+mn-lt"/>
              <a:ea typeface="+mn-ea"/>
              <a:cs typeface="+mn-cs"/>
            </a:rPr>
            <a:t>年度から平成</a:t>
          </a:r>
          <a:r>
            <a:rPr kumimoji="1" lang="en-US" altLang="ja-JP" sz="1000">
              <a:solidFill>
                <a:schemeClr val="dk1"/>
              </a:solidFill>
              <a:effectLst/>
              <a:latin typeface="+mn-lt"/>
              <a:ea typeface="+mn-ea"/>
              <a:cs typeface="+mn-cs"/>
            </a:rPr>
            <a:t>14</a:t>
          </a:r>
          <a:r>
            <a:rPr kumimoji="1" lang="ja-JP" altLang="ja-JP" sz="1000">
              <a:solidFill>
                <a:schemeClr val="dk1"/>
              </a:solidFill>
              <a:effectLst/>
              <a:latin typeface="+mn-lt"/>
              <a:ea typeface="+mn-ea"/>
              <a:cs typeface="+mn-cs"/>
            </a:rPr>
            <a:t>年度にかけて実施したごみ処理施設建設に伴う起債の影響が挙げられるが、平成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年度からは土地開発公社解散に伴う第三セクター等改革推進債の償還が影響している。</a:t>
          </a:r>
          <a:r>
            <a:rPr kumimoji="1" lang="ja-JP" altLang="en-US" sz="1000">
              <a:solidFill>
                <a:schemeClr val="dk1"/>
              </a:solidFill>
              <a:effectLst/>
              <a:latin typeface="+mn-lt"/>
              <a:ea typeface="+mn-ea"/>
              <a:cs typeface="+mn-cs"/>
            </a:rPr>
            <a:t>また、平成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年度にはごみ処理施設建設に伴う起債が完済し、減少している。</a:t>
          </a:r>
          <a:endParaRPr lang="ja-JP" altLang="ja-JP" sz="1000">
            <a:effectLst/>
          </a:endParaRPr>
        </a:p>
        <a:p>
          <a:pPr>
            <a:lnSpc>
              <a:spcPts val="1300"/>
            </a:lnSpc>
          </a:pPr>
          <a:r>
            <a:rPr kumimoji="1" lang="ja-JP" altLang="ja-JP" sz="1000">
              <a:solidFill>
                <a:schemeClr val="dk1"/>
              </a:solidFill>
              <a:effectLst/>
              <a:latin typeface="+mn-lt"/>
              <a:ea typeface="+mn-ea"/>
              <a:cs typeface="+mn-cs"/>
            </a:rPr>
            <a:t>　今後も厳しい見通しとなるが、施設の老朽化に伴う更新や統廃合などの建設事業にかかる起債も見込まれるため、中長期的な見通しのもと計画的に事業を行い、起債の発行を抑制することで、比率の改善に努めていく。</a:t>
          </a:r>
          <a:endParaRPr lang="ja-JP" altLang="ja-JP" sz="10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170435</xdr:rowOff>
    </xdr:from>
    <xdr:to>
      <xdr:col>24</xdr:col>
      <xdr:colOff>25400</xdr:colOff>
      <xdr:row>78</xdr:row>
      <xdr:rowOff>159004</xdr:rowOff>
    </xdr:to>
    <xdr:cxnSp macro="">
      <xdr:nvCxnSpPr>
        <xdr:cNvPr id="371" name="直線コネクタ 370"/>
        <xdr:cNvCxnSpPr/>
      </xdr:nvCxnSpPr>
      <xdr:spPr>
        <a:xfrm flipV="1">
          <a:off x="3987800" y="13372085"/>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2"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159004</xdr:rowOff>
    </xdr:from>
    <xdr:to>
      <xdr:col>19</xdr:col>
      <xdr:colOff>187325</xdr:colOff>
      <xdr:row>79</xdr:row>
      <xdr:rowOff>28702</xdr:rowOff>
    </xdr:to>
    <xdr:cxnSp macro="">
      <xdr:nvCxnSpPr>
        <xdr:cNvPr id="374" name="直線コネクタ 373"/>
        <xdr:cNvCxnSpPr/>
      </xdr:nvCxnSpPr>
      <xdr:spPr>
        <a:xfrm flipV="1">
          <a:off x="3098800" y="135321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76" name="テキスト ボックス 375"/>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159004</xdr:rowOff>
    </xdr:from>
    <xdr:to>
      <xdr:col>15</xdr:col>
      <xdr:colOff>98425</xdr:colOff>
      <xdr:row>79</xdr:row>
      <xdr:rowOff>28702</xdr:rowOff>
    </xdr:to>
    <xdr:cxnSp macro="">
      <xdr:nvCxnSpPr>
        <xdr:cNvPr id="377" name="直線コネクタ 376"/>
        <xdr:cNvCxnSpPr/>
      </xdr:nvCxnSpPr>
      <xdr:spPr>
        <a:xfrm>
          <a:off x="2209800" y="135321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9" name="テキスト ボックス 378"/>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159004</xdr:rowOff>
    </xdr:from>
    <xdr:to>
      <xdr:col>11</xdr:col>
      <xdr:colOff>9525</xdr:colOff>
      <xdr:row>79</xdr:row>
      <xdr:rowOff>74422</xdr:rowOff>
    </xdr:to>
    <xdr:cxnSp macro="">
      <xdr:nvCxnSpPr>
        <xdr:cNvPr id="380" name="直線コネクタ 379"/>
        <xdr:cNvCxnSpPr/>
      </xdr:nvCxnSpPr>
      <xdr:spPr>
        <a:xfrm flipV="1">
          <a:off x="1320800" y="135321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1" name="フローチャート: 判断 380"/>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82" name="テキスト ボックス 381"/>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83" name="フローチャート: 判断 382"/>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96538</xdr:rowOff>
    </xdr:from>
    <xdr:ext cx="762000" cy="259045"/>
    <xdr:sp macro="" textlink="">
      <xdr:nvSpPr>
        <xdr:cNvPr id="384" name="テキスト ボックス 383"/>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90" name="楕円 389"/>
        <xdr:cNvSpPr/>
      </xdr:nvSpPr>
      <xdr:spPr>
        <a:xfrm>
          <a:off x="4775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91712</xdr:rowOff>
    </xdr:from>
    <xdr:ext cx="762000" cy="259045"/>
    <xdr:sp macro="" textlink="">
      <xdr:nvSpPr>
        <xdr:cNvPr id="391" name="公債費該当値テキスト"/>
        <xdr:cNvSpPr txBox="1"/>
      </xdr:nvSpPr>
      <xdr:spPr>
        <a:xfrm>
          <a:off x="4914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108204</xdr:rowOff>
    </xdr:from>
    <xdr:to>
      <xdr:col>20</xdr:col>
      <xdr:colOff>38100</xdr:colOff>
      <xdr:row>79</xdr:row>
      <xdr:rowOff>38354</xdr:rowOff>
    </xdr:to>
    <xdr:sp macro="" textlink="">
      <xdr:nvSpPr>
        <xdr:cNvPr id="392" name="楕円 391"/>
        <xdr:cNvSpPr/>
      </xdr:nvSpPr>
      <xdr:spPr>
        <a:xfrm>
          <a:off x="3937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23131</xdr:rowOff>
    </xdr:from>
    <xdr:ext cx="736600" cy="259045"/>
    <xdr:sp macro="" textlink="">
      <xdr:nvSpPr>
        <xdr:cNvPr id="393" name="テキスト ボックス 392"/>
        <xdr:cNvSpPr txBox="1"/>
      </xdr:nvSpPr>
      <xdr:spPr>
        <a:xfrm>
          <a:off x="3606800" y="1356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149352</xdr:rowOff>
    </xdr:from>
    <xdr:to>
      <xdr:col>15</xdr:col>
      <xdr:colOff>149225</xdr:colOff>
      <xdr:row>79</xdr:row>
      <xdr:rowOff>79502</xdr:rowOff>
    </xdr:to>
    <xdr:sp macro="" textlink="">
      <xdr:nvSpPr>
        <xdr:cNvPr id="394" name="楕円 393"/>
        <xdr:cNvSpPr/>
      </xdr:nvSpPr>
      <xdr:spPr>
        <a:xfrm>
          <a:off x="3048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64279</xdr:rowOff>
    </xdr:from>
    <xdr:ext cx="762000" cy="259045"/>
    <xdr:sp macro="" textlink="">
      <xdr:nvSpPr>
        <xdr:cNvPr id="395" name="テキスト ボックス 394"/>
        <xdr:cNvSpPr txBox="1"/>
      </xdr:nvSpPr>
      <xdr:spPr>
        <a:xfrm>
          <a:off x="2717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108204</xdr:rowOff>
    </xdr:from>
    <xdr:to>
      <xdr:col>11</xdr:col>
      <xdr:colOff>60325</xdr:colOff>
      <xdr:row>79</xdr:row>
      <xdr:rowOff>38354</xdr:rowOff>
    </xdr:to>
    <xdr:sp macro="" textlink="">
      <xdr:nvSpPr>
        <xdr:cNvPr id="396" name="楕円 395"/>
        <xdr:cNvSpPr/>
      </xdr:nvSpPr>
      <xdr:spPr>
        <a:xfrm>
          <a:off x="2159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23131</xdr:rowOff>
    </xdr:from>
    <xdr:ext cx="762000" cy="259045"/>
    <xdr:sp macro="" textlink="">
      <xdr:nvSpPr>
        <xdr:cNvPr id="397" name="テキスト ボックス 396"/>
        <xdr:cNvSpPr txBox="1"/>
      </xdr:nvSpPr>
      <xdr:spPr>
        <a:xfrm>
          <a:off x="1828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23622</xdr:rowOff>
    </xdr:from>
    <xdr:to>
      <xdr:col>6</xdr:col>
      <xdr:colOff>171450</xdr:colOff>
      <xdr:row>79</xdr:row>
      <xdr:rowOff>125222</xdr:rowOff>
    </xdr:to>
    <xdr:sp macro="" textlink="">
      <xdr:nvSpPr>
        <xdr:cNvPr id="398" name="楕円 397"/>
        <xdr:cNvSpPr/>
      </xdr:nvSpPr>
      <xdr:spPr>
        <a:xfrm>
          <a:off x="1270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109999</xdr:rowOff>
    </xdr:from>
    <xdr:ext cx="762000" cy="259045"/>
    <xdr:sp macro="" textlink="">
      <xdr:nvSpPr>
        <xdr:cNvPr id="399" name="テキスト ボックス 398"/>
        <xdr:cNvSpPr txBox="1"/>
      </xdr:nvSpPr>
      <xdr:spPr>
        <a:xfrm>
          <a:off x="939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例年、数値は類似団体平均をやや上回っているが、平成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は特にその乖離が大きくなっている。慢性的に数値が高い要因としては、し尿処理、ごみ処理施設等の単独運営、</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箇所の公立保育所の運営、高齢者の割合や障害者福祉サービスの利用率が高いこと等が挙げられる。</a:t>
          </a:r>
          <a:endParaRPr lang="ja-JP" altLang="ja-JP" sz="1400">
            <a:effectLst/>
          </a:endParaRPr>
        </a:p>
        <a:p>
          <a:pPr>
            <a:lnSpc>
              <a:spcPts val="1500"/>
            </a:lnSpc>
          </a:pPr>
          <a:r>
            <a:rPr kumimoji="1" lang="ja-JP" altLang="ja-JP" sz="1100">
              <a:solidFill>
                <a:schemeClr val="dk1"/>
              </a:solidFill>
              <a:effectLst/>
              <a:latin typeface="+mn-lt"/>
              <a:ea typeface="+mn-ea"/>
              <a:cs typeface="+mn-cs"/>
            </a:rPr>
            <a:t>　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次及び新たな行財政改革プログラム・アクションプランに基づき、特に人件費・物件費については徹底した経費削減に取り組んでいく。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88137</xdr:rowOff>
    </xdr:from>
    <xdr:to>
      <xdr:col>82</xdr:col>
      <xdr:colOff>107950</xdr:colOff>
      <xdr:row>80</xdr:row>
      <xdr:rowOff>30987</xdr:rowOff>
    </xdr:to>
    <xdr:cxnSp macro="">
      <xdr:nvCxnSpPr>
        <xdr:cNvPr id="430" name="直線コネクタ 429"/>
        <xdr:cNvCxnSpPr/>
      </xdr:nvCxnSpPr>
      <xdr:spPr>
        <a:xfrm>
          <a:off x="15671800" y="1363268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31" name="公債費以外平均値テキスト"/>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88137</xdr:rowOff>
    </xdr:from>
    <xdr:to>
      <xdr:col>78</xdr:col>
      <xdr:colOff>69850</xdr:colOff>
      <xdr:row>79</xdr:row>
      <xdr:rowOff>97282</xdr:rowOff>
    </xdr:to>
    <xdr:cxnSp macro="">
      <xdr:nvCxnSpPr>
        <xdr:cNvPr id="433" name="直線コネクタ 432"/>
        <xdr:cNvCxnSpPr/>
      </xdr:nvCxnSpPr>
      <xdr:spPr>
        <a:xfrm flipV="1">
          <a:off x="14782800" y="136326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110253</xdr:rowOff>
    </xdr:from>
    <xdr:ext cx="736600" cy="259045"/>
    <xdr:sp macro="" textlink="">
      <xdr:nvSpPr>
        <xdr:cNvPr id="435" name="テキスト ボックス 434"/>
        <xdr:cNvSpPr txBox="1"/>
      </xdr:nvSpPr>
      <xdr:spPr>
        <a:xfrm>
          <a:off x="15290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53848</xdr:rowOff>
    </xdr:from>
    <xdr:to>
      <xdr:col>73</xdr:col>
      <xdr:colOff>180975</xdr:colOff>
      <xdr:row>79</xdr:row>
      <xdr:rowOff>97282</xdr:rowOff>
    </xdr:to>
    <xdr:cxnSp macro="">
      <xdr:nvCxnSpPr>
        <xdr:cNvPr id="436" name="直線コネクタ 435"/>
        <xdr:cNvCxnSpPr/>
      </xdr:nvCxnSpPr>
      <xdr:spPr>
        <a:xfrm>
          <a:off x="13893800" y="13426948"/>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87392</xdr:rowOff>
    </xdr:from>
    <xdr:ext cx="762000" cy="259045"/>
    <xdr:sp macro="" textlink="">
      <xdr:nvSpPr>
        <xdr:cNvPr id="438" name="テキスト ボックス 437"/>
        <xdr:cNvSpPr txBox="1"/>
      </xdr:nvSpPr>
      <xdr:spPr>
        <a:xfrm>
          <a:off x="14401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53848</xdr:rowOff>
    </xdr:from>
    <xdr:to>
      <xdr:col>69</xdr:col>
      <xdr:colOff>92075</xdr:colOff>
      <xdr:row>79</xdr:row>
      <xdr:rowOff>42418</xdr:rowOff>
    </xdr:to>
    <xdr:cxnSp macro="">
      <xdr:nvCxnSpPr>
        <xdr:cNvPr id="439" name="直線コネクタ 438"/>
        <xdr:cNvCxnSpPr/>
      </xdr:nvCxnSpPr>
      <xdr:spPr>
        <a:xfrm flipV="1">
          <a:off x="13004800" y="1342694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40" name="フローチャート: 判断 439"/>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27957</xdr:rowOff>
    </xdr:from>
    <xdr:ext cx="762000" cy="259045"/>
    <xdr:sp macro="" textlink="">
      <xdr:nvSpPr>
        <xdr:cNvPr id="441" name="テキスト ボックス 440"/>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42" name="フローチャート: 判断 441"/>
        <xdr:cNvSpPr/>
      </xdr:nvSpPr>
      <xdr:spPr>
        <a:xfrm>
          <a:off x="12954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142257</xdr:rowOff>
    </xdr:from>
    <xdr:ext cx="762000" cy="259045"/>
    <xdr:sp macro="" textlink="">
      <xdr:nvSpPr>
        <xdr:cNvPr id="443" name="テキスト ボックス 442"/>
        <xdr:cNvSpPr txBox="1"/>
      </xdr:nvSpPr>
      <xdr:spPr>
        <a:xfrm>
          <a:off x="12623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151637</xdr:rowOff>
    </xdr:from>
    <xdr:to>
      <xdr:col>82</xdr:col>
      <xdr:colOff>158750</xdr:colOff>
      <xdr:row>80</xdr:row>
      <xdr:rowOff>81787</xdr:rowOff>
    </xdr:to>
    <xdr:sp macro="" textlink="">
      <xdr:nvSpPr>
        <xdr:cNvPr id="449" name="楕円 448"/>
        <xdr:cNvSpPr/>
      </xdr:nvSpPr>
      <xdr:spPr>
        <a:xfrm>
          <a:off x="164592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123714</xdr:rowOff>
    </xdr:from>
    <xdr:ext cx="762000" cy="259045"/>
    <xdr:sp macro="" textlink="">
      <xdr:nvSpPr>
        <xdr:cNvPr id="450" name="公債費以外該当値テキスト"/>
        <xdr:cNvSpPr txBox="1"/>
      </xdr:nvSpPr>
      <xdr:spPr>
        <a:xfrm>
          <a:off x="165989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37337</xdr:rowOff>
    </xdr:from>
    <xdr:to>
      <xdr:col>78</xdr:col>
      <xdr:colOff>120650</xdr:colOff>
      <xdr:row>79</xdr:row>
      <xdr:rowOff>138937</xdr:rowOff>
    </xdr:to>
    <xdr:sp macro="" textlink="">
      <xdr:nvSpPr>
        <xdr:cNvPr id="451" name="楕円 450"/>
        <xdr:cNvSpPr/>
      </xdr:nvSpPr>
      <xdr:spPr>
        <a:xfrm>
          <a:off x="15621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123714</xdr:rowOff>
    </xdr:from>
    <xdr:ext cx="736600" cy="259045"/>
    <xdr:sp macro="" textlink="">
      <xdr:nvSpPr>
        <xdr:cNvPr id="452" name="テキスト ボックス 451"/>
        <xdr:cNvSpPr txBox="1"/>
      </xdr:nvSpPr>
      <xdr:spPr>
        <a:xfrm>
          <a:off x="15290800" y="1366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46482</xdr:rowOff>
    </xdr:from>
    <xdr:to>
      <xdr:col>74</xdr:col>
      <xdr:colOff>31750</xdr:colOff>
      <xdr:row>79</xdr:row>
      <xdr:rowOff>148082</xdr:rowOff>
    </xdr:to>
    <xdr:sp macro="" textlink="">
      <xdr:nvSpPr>
        <xdr:cNvPr id="453" name="楕円 452"/>
        <xdr:cNvSpPr/>
      </xdr:nvSpPr>
      <xdr:spPr>
        <a:xfrm>
          <a:off x="14732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132859</xdr:rowOff>
    </xdr:from>
    <xdr:ext cx="762000" cy="259045"/>
    <xdr:sp macro="" textlink="">
      <xdr:nvSpPr>
        <xdr:cNvPr id="454" name="テキスト ボックス 453"/>
        <xdr:cNvSpPr txBox="1"/>
      </xdr:nvSpPr>
      <xdr:spPr>
        <a:xfrm>
          <a:off x="14401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3048</xdr:rowOff>
    </xdr:from>
    <xdr:to>
      <xdr:col>69</xdr:col>
      <xdr:colOff>142875</xdr:colOff>
      <xdr:row>78</xdr:row>
      <xdr:rowOff>104648</xdr:rowOff>
    </xdr:to>
    <xdr:sp macro="" textlink="">
      <xdr:nvSpPr>
        <xdr:cNvPr id="455" name="楕円 454"/>
        <xdr:cNvSpPr/>
      </xdr:nvSpPr>
      <xdr:spPr>
        <a:xfrm>
          <a:off x="13843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56" name="テキスト ボックス 455"/>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163068</xdr:rowOff>
    </xdr:from>
    <xdr:to>
      <xdr:col>65</xdr:col>
      <xdr:colOff>53975</xdr:colOff>
      <xdr:row>79</xdr:row>
      <xdr:rowOff>93218</xdr:rowOff>
    </xdr:to>
    <xdr:sp macro="" textlink="">
      <xdr:nvSpPr>
        <xdr:cNvPr id="457" name="楕円 456"/>
        <xdr:cNvSpPr/>
      </xdr:nvSpPr>
      <xdr:spPr>
        <a:xfrm>
          <a:off x="12954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77995</xdr:rowOff>
    </xdr:from>
    <xdr:ext cx="762000" cy="259045"/>
    <xdr:sp macro="" textlink="">
      <xdr:nvSpPr>
        <xdr:cNvPr id="458" name="テキスト ボックス 457"/>
        <xdr:cNvSpPr txBox="1"/>
      </xdr:nvSpPr>
      <xdr:spPr>
        <a:xfrm>
          <a:off x="12623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125514</xdr:rowOff>
    </xdr:from>
    <xdr:to>
      <xdr:col>29</xdr:col>
      <xdr:colOff>127000</xdr:colOff>
      <xdr:row>15</xdr:row>
      <xdr:rowOff>131705</xdr:rowOff>
    </xdr:to>
    <xdr:cxnSp macro="">
      <xdr:nvCxnSpPr>
        <xdr:cNvPr id="50" name="直線コネクタ 49"/>
        <xdr:cNvCxnSpPr/>
      </xdr:nvCxnSpPr>
      <xdr:spPr bwMode="auto">
        <a:xfrm>
          <a:off x="5003800" y="2744889"/>
          <a:ext cx="647700" cy="6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144708</xdr:rowOff>
    </xdr:from>
    <xdr:ext cx="762000" cy="259045"/>
    <xdr:sp macro="" textlink="">
      <xdr:nvSpPr>
        <xdr:cNvPr id="51" name="人口1人当たり決算額の推移平均値テキスト130"/>
        <xdr:cNvSpPr txBox="1"/>
      </xdr:nvSpPr>
      <xdr:spPr>
        <a:xfrm>
          <a:off x="5740400" y="293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125514</xdr:rowOff>
    </xdr:from>
    <xdr:to>
      <xdr:col>26</xdr:col>
      <xdr:colOff>50800</xdr:colOff>
      <xdr:row>15</xdr:row>
      <xdr:rowOff>164090</xdr:rowOff>
    </xdr:to>
    <xdr:cxnSp macro="">
      <xdr:nvCxnSpPr>
        <xdr:cNvPr id="53" name="直線コネクタ 52"/>
        <xdr:cNvCxnSpPr/>
      </xdr:nvCxnSpPr>
      <xdr:spPr bwMode="auto">
        <a:xfrm flipV="1">
          <a:off x="4305300" y="2744889"/>
          <a:ext cx="698500" cy="38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97750</xdr:rowOff>
    </xdr:from>
    <xdr:ext cx="736600" cy="259045"/>
    <xdr:sp macro="" textlink="">
      <xdr:nvSpPr>
        <xdr:cNvPr id="55" name="テキスト ボックス 54"/>
        <xdr:cNvSpPr txBox="1"/>
      </xdr:nvSpPr>
      <xdr:spPr>
        <a:xfrm>
          <a:off x="4622800" y="3060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164090</xdr:rowOff>
    </xdr:from>
    <xdr:to>
      <xdr:col>22</xdr:col>
      <xdr:colOff>114300</xdr:colOff>
      <xdr:row>15</xdr:row>
      <xdr:rowOff>170282</xdr:rowOff>
    </xdr:to>
    <xdr:cxnSp macro="">
      <xdr:nvCxnSpPr>
        <xdr:cNvPr id="56" name="直線コネクタ 55"/>
        <xdr:cNvCxnSpPr/>
      </xdr:nvCxnSpPr>
      <xdr:spPr bwMode="auto">
        <a:xfrm flipV="1">
          <a:off x="3606800" y="2783465"/>
          <a:ext cx="698500" cy="6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104760</xdr:rowOff>
    </xdr:from>
    <xdr:ext cx="762000" cy="259045"/>
    <xdr:sp macro="" textlink="">
      <xdr:nvSpPr>
        <xdr:cNvPr id="58" name="テキスト ボックス 57"/>
        <xdr:cNvSpPr txBox="1"/>
      </xdr:nvSpPr>
      <xdr:spPr>
        <a:xfrm>
          <a:off x="39243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165138</xdr:rowOff>
    </xdr:from>
    <xdr:to>
      <xdr:col>18</xdr:col>
      <xdr:colOff>177800</xdr:colOff>
      <xdr:row>15</xdr:row>
      <xdr:rowOff>170282</xdr:rowOff>
    </xdr:to>
    <xdr:cxnSp macro="">
      <xdr:nvCxnSpPr>
        <xdr:cNvPr id="59" name="直線コネクタ 58"/>
        <xdr:cNvCxnSpPr/>
      </xdr:nvCxnSpPr>
      <xdr:spPr bwMode="auto">
        <a:xfrm>
          <a:off x="2908300" y="2784513"/>
          <a:ext cx="698500" cy="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25089</xdr:rowOff>
    </xdr:from>
    <xdr:to>
      <xdr:col>19</xdr:col>
      <xdr:colOff>38100</xdr:colOff>
      <xdr:row>17</xdr:row>
      <xdr:rowOff>126689</xdr:rowOff>
    </xdr:to>
    <xdr:sp macro="" textlink="">
      <xdr:nvSpPr>
        <xdr:cNvPr id="60" name="フローチャート: 判断 59"/>
        <xdr:cNvSpPr/>
      </xdr:nvSpPr>
      <xdr:spPr bwMode="auto">
        <a:xfrm>
          <a:off x="3556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111466</xdr:rowOff>
    </xdr:from>
    <xdr:ext cx="762000" cy="259045"/>
    <xdr:sp macro="" textlink="">
      <xdr:nvSpPr>
        <xdr:cNvPr id="61" name="テキスト ボックス 60"/>
        <xdr:cNvSpPr txBox="1"/>
      </xdr:nvSpPr>
      <xdr:spPr>
        <a:xfrm>
          <a:off x="32258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39834</xdr:rowOff>
    </xdr:from>
    <xdr:to>
      <xdr:col>15</xdr:col>
      <xdr:colOff>101600</xdr:colOff>
      <xdr:row>16</xdr:row>
      <xdr:rowOff>141434</xdr:rowOff>
    </xdr:to>
    <xdr:sp macro="" textlink="">
      <xdr:nvSpPr>
        <xdr:cNvPr id="62" name="フローチャート: 判断 61"/>
        <xdr:cNvSpPr/>
      </xdr:nvSpPr>
      <xdr:spPr bwMode="auto">
        <a:xfrm>
          <a:off x="2857500" y="28306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126211</xdr:rowOff>
    </xdr:from>
    <xdr:ext cx="762000" cy="259045"/>
    <xdr:sp macro="" textlink="">
      <xdr:nvSpPr>
        <xdr:cNvPr id="63" name="テキスト ボックス 62"/>
        <xdr:cNvSpPr txBox="1"/>
      </xdr:nvSpPr>
      <xdr:spPr>
        <a:xfrm>
          <a:off x="2527300" y="291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80905</xdr:rowOff>
    </xdr:from>
    <xdr:to>
      <xdr:col>29</xdr:col>
      <xdr:colOff>177800</xdr:colOff>
      <xdr:row>16</xdr:row>
      <xdr:rowOff>11055</xdr:rowOff>
    </xdr:to>
    <xdr:sp macro="" textlink="">
      <xdr:nvSpPr>
        <xdr:cNvPr id="69" name="楕円 68"/>
        <xdr:cNvSpPr/>
      </xdr:nvSpPr>
      <xdr:spPr bwMode="auto">
        <a:xfrm>
          <a:off x="5600700" y="2700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97432</xdr:rowOff>
    </xdr:from>
    <xdr:ext cx="762000" cy="259045"/>
    <xdr:sp macro="" textlink="">
      <xdr:nvSpPr>
        <xdr:cNvPr id="70" name="人口1人当たり決算額の推移該当値テキスト130"/>
        <xdr:cNvSpPr txBox="1"/>
      </xdr:nvSpPr>
      <xdr:spPr>
        <a:xfrm>
          <a:off x="5740400" y="25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74714</xdr:rowOff>
    </xdr:from>
    <xdr:to>
      <xdr:col>26</xdr:col>
      <xdr:colOff>101600</xdr:colOff>
      <xdr:row>16</xdr:row>
      <xdr:rowOff>4864</xdr:rowOff>
    </xdr:to>
    <xdr:sp macro="" textlink="">
      <xdr:nvSpPr>
        <xdr:cNvPr id="71" name="楕円 70"/>
        <xdr:cNvSpPr/>
      </xdr:nvSpPr>
      <xdr:spPr bwMode="auto">
        <a:xfrm>
          <a:off x="4953000" y="2694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15041</xdr:rowOff>
    </xdr:from>
    <xdr:ext cx="736600" cy="259045"/>
    <xdr:sp macro="" textlink="">
      <xdr:nvSpPr>
        <xdr:cNvPr id="72" name="テキスト ボックス 71"/>
        <xdr:cNvSpPr txBox="1"/>
      </xdr:nvSpPr>
      <xdr:spPr>
        <a:xfrm>
          <a:off x="4622800" y="246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113290</xdr:rowOff>
    </xdr:from>
    <xdr:to>
      <xdr:col>22</xdr:col>
      <xdr:colOff>165100</xdr:colOff>
      <xdr:row>16</xdr:row>
      <xdr:rowOff>43440</xdr:rowOff>
    </xdr:to>
    <xdr:sp macro="" textlink="">
      <xdr:nvSpPr>
        <xdr:cNvPr id="73" name="楕円 72"/>
        <xdr:cNvSpPr/>
      </xdr:nvSpPr>
      <xdr:spPr bwMode="auto">
        <a:xfrm>
          <a:off x="4254500" y="2732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53617</xdr:rowOff>
    </xdr:from>
    <xdr:ext cx="762000" cy="259045"/>
    <xdr:sp macro="" textlink="">
      <xdr:nvSpPr>
        <xdr:cNvPr id="74" name="テキスト ボックス 73"/>
        <xdr:cNvSpPr txBox="1"/>
      </xdr:nvSpPr>
      <xdr:spPr>
        <a:xfrm>
          <a:off x="3924300" y="2501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119482</xdr:rowOff>
    </xdr:from>
    <xdr:to>
      <xdr:col>19</xdr:col>
      <xdr:colOff>38100</xdr:colOff>
      <xdr:row>16</xdr:row>
      <xdr:rowOff>49632</xdr:rowOff>
    </xdr:to>
    <xdr:sp macro="" textlink="">
      <xdr:nvSpPr>
        <xdr:cNvPr id="75" name="楕円 74"/>
        <xdr:cNvSpPr/>
      </xdr:nvSpPr>
      <xdr:spPr bwMode="auto">
        <a:xfrm>
          <a:off x="3556000" y="2738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59809</xdr:rowOff>
    </xdr:from>
    <xdr:ext cx="762000" cy="259045"/>
    <xdr:sp macro="" textlink="">
      <xdr:nvSpPr>
        <xdr:cNvPr id="76" name="テキスト ボックス 75"/>
        <xdr:cNvSpPr txBox="1"/>
      </xdr:nvSpPr>
      <xdr:spPr>
        <a:xfrm>
          <a:off x="3225800" y="250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114338</xdr:rowOff>
    </xdr:from>
    <xdr:to>
      <xdr:col>15</xdr:col>
      <xdr:colOff>101600</xdr:colOff>
      <xdr:row>16</xdr:row>
      <xdr:rowOff>44488</xdr:rowOff>
    </xdr:to>
    <xdr:sp macro="" textlink="">
      <xdr:nvSpPr>
        <xdr:cNvPr id="77" name="楕円 76"/>
        <xdr:cNvSpPr/>
      </xdr:nvSpPr>
      <xdr:spPr bwMode="auto">
        <a:xfrm>
          <a:off x="2857500" y="2733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54665</xdr:rowOff>
    </xdr:from>
    <xdr:ext cx="762000" cy="259045"/>
    <xdr:sp macro="" textlink="">
      <xdr:nvSpPr>
        <xdr:cNvPr id="78" name="テキスト ボックス 77"/>
        <xdr:cNvSpPr txBox="1"/>
      </xdr:nvSpPr>
      <xdr:spPr>
        <a:xfrm>
          <a:off x="2527300" y="250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106524</xdr:rowOff>
    </xdr:from>
    <xdr:to>
      <xdr:col>29</xdr:col>
      <xdr:colOff>127000</xdr:colOff>
      <xdr:row>35</xdr:row>
      <xdr:rowOff>276439</xdr:rowOff>
    </xdr:to>
    <xdr:cxnSp macro="">
      <xdr:nvCxnSpPr>
        <xdr:cNvPr id="113" name="直線コネクタ 112"/>
        <xdr:cNvCxnSpPr/>
      </xdr:nvCxnSpPr>
      <xdr:spPr bwMode="auto">
        <a:xfrm flipV="1">
          <a:off x="5003800" y="6716874"/>
          <a:ext cx="647700" cy="169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225213</xdr:rowOff>
    </xdr:from>
    <xdr:ext cx="762000" cy="259045"/>
    <xdr:sp macro="" textlink="">
      <xdr:nvSpPr>
        <xdr:cNvPr id="114" name="人口1人当たり決算額の推移平均値テキスト445"/>
        <xdr:cNvSpPr txBox="1"/>
      </xdr:nvSpPr>
      <xdr:spPr>
        <a:xfrm>
          <a:off x="5740400" y="6835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231177</xdr:rowOff>
    </xdr:from>
    <xdr:to>
      <xdr:col>26</xdr:col>
      <xdr:colOff>50800</xdr:colOff>
      <xdr:row>35</xdr:row>
      <xdr:rowOff>276439</xdr:rowOff>
    </xdr:to>
    <xdr:cxnSp macro="">
      <xdr:nvCxnSpPr>
        <xdr:cNvPr id="116" name="直線コネクタ 115"/>
        <xdr:cNvCxnSpPr/>
      </xdr:nvCxnSpPr>
      <xdr:spPr bwMode="auto">
        <a:xfrm>
          <a:off x="4305300" y="6841527"/>
          <a:ext cx="698500" cy="45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320768</xdr:rowOff>
    </xdr:from>
    <xdr:ext cx="736600" cy="259045"/>
    <xdr:sp macro="" textlink="">
      <xdr:nvSpPr>
        <xdr:cNvPr id="118" name="テキスト ボックス 117"/>
        <xdr:cNvSpPr txBox="1"/>
      </xdr:nvSpPr>
      <xdr:spPr>
        <a:xfrm>
          <a:off x="4622800" y="693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105250</xdr:rowOff>
    </xdr:from>
    <xdr:to>
      <xdr:col>22</xdr:col>
      <xdr:colOff>114300</xdr:colOff>
      <xdr:row>35</xdr:row>
      <xdr:rowOff>231177</xdr:rowOff>
    </xdr:to>
    <xdr:cxnSp macro="">
      <xdr:nvCxnSpPr>
        <xdr:cNvPr id="119" name="直線コネクタ 118"/>
        <xdr:cNvCxnSpPr/>
      </xdr:nvCxnSpPr>
      <xdr:spPr bwMode="auto">
        <a:xfrm>
          <a:off x="3606800" y="6715600"/>
          <a:ext cx="698500" cy="125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300586</xdr:rowOff>
    </xdr:from>
    <xdr:ext cx="762000" cy="259045"/>
    <xdr:sp macro="" textlink="">
      <xdr:nvSpPr>
        <xdr:cNvPr id="121" name="テキスト ボックス 120"/>
        <xdr:cNvSpPr txBox="1"/>
      </xdr:nvSpPr>
      <xdr:spPr>
        <a:xfrm>
          <a:off x="3924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53685</xdr:rowOff>
    </xdr:from>
    <xdr:to>
      <xdr:col>18</xdr:col>
      <xdr:colOff>177800</xdr:colOff>
      <xdr:row>35</xdr:row>
      <xdr:rowOff>105250</xdr:rowOff>
    </xdr:to>
    <xdr:cxnSp macro="">
      <xdr:nvCxnSpPr>
        <xdr:cNvPr id="122" name="直線コネクタ 121"/>
        <xdr:cNvCxnSpPr/>
      </xdr:nvCxnSpPr>
      <xdr:spPr bwMode="auto">
        <a:xfrm>
          <a:off x="2908300" y="6664035"/>
          <a:ext cx="698500" cy="51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227174</xdr:rowOff>
    </xdr:from>
    <xdr:to>
      <xdr:col>19</xdr:col>
      <xdr:colOff>38100</xdr:colOff>
      <xdr:row>35</xdr:row>
      <xdr:rowOff>328774</xdr:rowOff>
    </xdr:to>
    <xdr:sp macro="" textlink="">
      <xdr:nvSpPr>
        <xdr:cNvPr id="123" name="フローチャート: 判断 122"/>
        <xdr:cNvSpPr/>
      </xdr:nvSpPr>
      <xdr:spPr bwMode="auto">
        <a:xfrm>
          <a:off x="3556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313551</xdr:rowOff>
    </xdr:from>
    <xdr:ext cx="762000" cy="259045"/>
    <xdr:sp macro="" textlink="">
      <xdr:nvSpPr>
        <xdr:cNvPr id="124" name="テキスト ボックス 123"/>
        <xdr:cNvSpPr txBox="1"/>
      </xdr:nvSpPr>
      <xdr:spPr>
        <a:xfrm>
          <a:off x="32258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60982</xdr:rowOff>
    </xdr:from>
    <xdr:to>
      <xdr:col>15</xdr:col>
      <xdr:colOff>101600</xdr:colOff>
      <xdr:row>35</xdr:row>
      <xdr:rowOff>162582</xdr:rowOff>
    </xdr:to>
    <xdr:sp macro="" textlink="">
      <xdr:nvSpPr>
        <xdr:cNvPr id="125" name="フローチャート: 判断 124"/>
        <xdr:cNvSpPr/>
      </xdr:nvSpPr>
      <xdr:spPr bwMode="auto">
        <a:xfrm>
          <a:off x="2857500" y="6671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147359</xdr:rowOff>
    </xdr:from>
    <xdr:ext cx="762000" cy="259045"/>
    <xdr:sp macro="" textlink="">
      <xdr:nvSpPr>
        <xdr:cNvPr id="126" name="テキスト ボックス 125"/>
        <xdr:cNvSpPr txBox="1"/>
      </xdr:nvSpPr>
      <xdr:spPr>
        <a:xfrm>
          <a:off x="2527300" y="675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55724</xdr:rowOff>
    </xdr:from>
    <xdr:to>
      <xdr:col>29</xdr:col>
      <xdr:colOff>177800</xdr:colOff>
      <xdr:row>35</xdr:row>
      <xdr:rowOff>157324</xdr:rowOff>
    </xdr:to>
    <xdr:sp macro="" textlink="">
      <xdr:nvSpPr>
        <xdr:cNvPr id="132" name="楕円 131"/>
        <xdr:cNvSpPr/>
      </xdr:nvSpPr>
      <xdr:spPr bwMode="auto">
        <a:xfrm>
          <a:off x="5600700" y="6666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243701</xdr:rowOff>
    </xdr:from>
    <xdr:ext cx="762000" cy="259045"/>
    <xdr:sp macro="" textlink="">
      <xdr:nvSpPr>
        <xdr:cNvPr id="133" name="人口1人当たり決算額の推移該当値テキスト445"/>
        <xdr:cNvSpPr txBox="1"/>
      </xdr:nvSpPr>
      <xdr:spPr>
        <a:xfrm>
          <a:off x="5740400" y="651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225639</xdr:rowOff>
    </xdr:from>
    <xdr:to>
      <xdr:col>26</xdr:col>
      <xdr:colOff>101600</xdr:colOff>
      <xdr:row>35</xdr:row>
      <xdr:rowOff>327239</xdr:rowOff>
    </xdr:to>
    <xdr:sp macro="" textlink="">
      <xdr:nvSpPr>
        <xdr:cNvPr id="134" name="楕円 133"/>
        <xdr:cNvSpPr/>
      </xdr:nvSpPr>
      <xdr:spPr bwMode="auto">
        <a:xfrm>
          <a:off x="4953000" y="6835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337416</xdr:rowOff>
    </xdr:from>
    <xdr:ext cx="736600" cy="259045"/>
    <xdr:sp macro="" textlink="">
      <xdr:nvSpPr>
        <xdr:cNvPr id="135" name="テキスト ボックス 134"/>
        <xdr:cNvSpPr txBox="1"/>
      </xdr:nvSpPr>
      <xdr:spPr>
        <a:xfrm>
          <a:off x="4622800" y="6604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180377</xdr:rowOff>
    </xdr:from>
    <xdr:to>
      <xdr:col>22</xdr:col>
      <xdr:colOff>165100</xdr:colOff>
      <xdr:row>35</xdr:row>
      <xdr:rowOff>281977</xdr:rowOff>
    </xdr:to>
    <xdr:sp macro="" textlink="">
      <xdr:nvSpPr>
        <xdr:cNvPr id="136" name="楕円 135"/>
        <xdr:cNvSpPr/>
      </xdr:nvSpPr>
      <xdr:spPr bwMode="auto">
        <a:xfrm>
          <a:off x="4254500" y="6790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292154</xdr:rowOff>
    </xdr:from>
    <xdr:ext cx="762000" cy="259045"/>
    <xdr:sp macro="" textlink="">
      <xdr:nvSpPr>
        <xdr:cNvPr id="137" name="テキスト ボックス 136"/>
        <xdr:cNvSpPr txBox="1"/>
      </xdr:nvSpPr>
      <xdr:spPr>
        <a:xfrm>
          <a:off x="3924300" y="655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54450</xdr:rowOff>
    </xdr:from>
    <xdr:to>
      <xdr:col>19</xdr:col>
      <xdr:colOff>38100</xdr:colOff>
      <xdr:row>35</xdr:row>
      <xdr:rowOff>156050</xdr:rowOff>
    </xdr:to>
    <xdr:sp macro="" textlink="">
      <xdr:nvSpPr>
        <xdr:cNvPr id="138" name="楕円 137"/>
        <xdr:cNvSpPr/>
      </xdr:nvSpPr>
      <xdr:spPr bwMode="auto">
        <a:xfrm>
          <a:off x="3556000" y="6664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166227</xdr:rowOff>
    </xdr:from>
    <xdr:ext cx="762000" cy="259045"/>
    <xdr:sp macro="" textlink="">
      <xdr:nvSpPr>
        <xdr:cNvPr id="139" name="テキスト ボックス 138"/>
        <xdr:cNvSpPr txBox="1"/>
      </xdr:nvSpPr>
      <xdr:spPr>
        <a:xfrm>
          <a:off x="3225800" y="64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2885</xdr:rowOff>
    </xdr:from>
    <xdr:to>
      <xdr:col>15</xdr:col>
      <xdr:colOff>101600</xdr:colOff>
      <xdr:row>35</xdr:row>
      <xdr:rowOff>104485</xdr:rowOff>
    </xdr:to>
    <xdr:sp macro="" textlink="">
      <xdr:nvSpPr>
        <xdr:cNvPr id="140" name="楕円 139"/>
        <xdr:cNvSpPr/>
      </xdr:nvSpPr>
      <xdr:spPr bwMode="auto">
        <a:xfrm>
          <a:off x="2857500" y="6613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114662</xdr:rowOff>
    </xdr:from>
    <xdr:ext cx="762000" cy="259045"/>
    <xdr:sp macro="" textlink="">
      <xdr:nvSpPr>
        <xdr:cNvPr id="141" name="テキスト ボックス 140"/>
        <xdr:cNvSpPr txBox="1"/>
      </xdr:nvSpPr>
      <xdr:spPr>
        <a:xfrm>
          <a:off x="2527300" y="638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57,357
56,718
98.91
23,447,420
23,028,529
384,746
12,389,786
21,133,776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64281</xdr:rowOff>
    </xdr:from>
    <xdr:to>
      <xdr:col>24</xdr:col>
      <xdr:colOff>63500</xdr:colOff>
      <xdr:row>36</xdr:row>
      <xdr:rowOff>140843</xdr:rowOff>
    </xdr:to>
    <xdr:cxnSp macro="">
      <xdr:nvCxnSpPr>
        <xdr:cNvPr id="61" name="直線コネクタ 60"/>
        <xdr:cNvCxnSpPr/>
      </xdr:nvCxnSpPr>
      <xdr:spPr>
        <a:xfrm flipV="1">
          <a:off x="3797300" y="6236481"/>
          <a:ext cx="838200" cy="7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159815</xdr:rowOff>
    </xdr:from>
    <xdr:ext cx="534377" cy="259045"/>
    <xdr:sp macro="" textlink="">
      <xdr:nvSpPr>
        <xdr:cNvPr id="62" name="人件費平均値テキスト"/>
        <xdr:cNvSpPr txBox="1"/>
      </xdr:nvSpPr>
      <xdr:spPr>
        <a:xfrm>
          <a:off x="4686300" y="6332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34049</xdr:rowOff>
    </xdr:from>
    <xdr:to>
      <xdr:col>19</xdr:col>
      <xdr:colOff>177800</xdr:colOff>
      <xdr:row>36</xdr:row>
      <xdr:rowOff>140843</xdr:rowOff>
    </xdr:to>
    <xdr:cxnSp macro="">
      <xdr:nvCxnSpPr>
        <xdr:cNvPr id="64" name="直線コネクタ 63"/>
        <xdr:cNvCxnSpPr/>
      </xdr:nvCxnSpPr>
      <xdr:spPr>
        <a:xfrm>
          <a:off x="2908300" y="6206249"/>
          <a:ext cx="889000" cy="10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99407</xdr:rowOff>
    </xdr:from>
    <xdr:ext cx="534377" cy="259045"/>
    <xdr:sp macro="" textlink="">
      <xdr:nvSpPr>
        <xdr:cNvPr id="66" name="テキスト ボックス 65"/>
        <xdr:cNvSpPr txBox="1"/>
      </xdr:nvSpPr>
      <xdr:spPr>
        <a:xfrm>
          <a:off x="3530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34049</xdr:rowOff>
    </xdr:from>
    <xdr:to>
      <xdr:col>15</xdr:col>
      <xdr:colOff>50800</xdr:colOff>
      <xdr:row>36</xdr:row>
      <xdr:rowOff>73406</xdr:rowOff>
    </xdr:to>
    <xdr:cxnSp macro="">
      <xdr:nvCxnSpPr>
        <xdr:cNvPr id="67" name="直線コネクタ 66"/>
        <xdr:cNvCxnSpPr/>
      </xdr:nvCxnSpPr>
      <xdr:spPr>
        <a:xfrm flipV="1">
          <a:off x="2019300" y="6206249"/>
          <a:ext cx="889000" cy="3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91844</xdr:rowOff>
    </xdr:from>
    <xdr:ext cx="534377" cy="259045"/>
    <xdr:sp macro="" textlink="">
      <xdr:nvSpPr>
        <xdr:cNvPr id="69" name="テキスト ボックス 68"/>
        <xdr:cNvSpPr txBox="1"/>
      </xdr:nvSpPr>
      <xdr:spPr>
        <a:xfrm>
          <a:off x="2641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73406</xdr:rowOff>
    </xdr:from>
    <xdr:to>
      <xdr:col>10</xdr:col>
      <xdr:colOff>114300</xdr:colOff>
      <xdr:row>36</xdr:row>
      <xdr:rowOff>83464</xdr:rowOff>
    </xdr:to>
    <xdr:cxnSp macro="">
      <xdr:nvCxnSpPr>
        <xdr:cNvPr id="70" name="直線コネクタ 69"/>
        <xdr:cNvCxnSpPr/>
      </xdr:nvCxnSpPr>
      <xdr:spPr>
        <a:xfrm flipV="1">
          <a:off x="1130300" y="6245606"/>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162966</xdr:rowOff>
    </xdr:from>
    <xdr:to>
      <xdr:col>10</xdr:col>
      <xdr:colOff>165100</xdr:colOff>
      <xdr:row>37</xdr:row>
      <xdr:rowOff>93116</xdr:rowOff>
    </xdr:to>
    <xdr:sp macro="" textlink="">
      <xdr:nvSpPr>
        <xdr:cNvPr id="71" name="フローチャート: 判断 70"/>
        <xdr:cNvSpPr/>
      </xdr:nvSpPr>
      <xdr:spPr>
        <a:xfrm>
          <a:off x="1968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84243</xdr:rowOff>
    </xdr:from>
    <xdr:ext cx="534377" cy="259045"/>
    <xdr:sp macro="" textlink="">
      <xdr:nvSpPr>
        <xdr:cNvPr id="72" name="テキスト ボックス 71"/>
        <xdr:cNvSpPr txBox="1"/>
      </xdr:nvSpPr>
      <xdr:spPr>
        <a:xfrm>
          <a:off x="1752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48285</xdr:rowOff>
    </xdr:from>
    <xdr:to>
      <xdr:col>6</xdr:col>
      <xdr:colOff>38100</xdr:colOff>
      <xdr:row>36</xdr:row>
      <xdr:rowOff>149885</xdr:rowOff>
    </xdr:to>
    <xdr:sp macro="" textlink="">
      <xdr:nvSpPr>
        <xdr:cNvPr id="73" name="フローチャート: 判断 72"/>
        <xdr:cNvSpPr/>
      </xdr:nvSpPr>
      <xdr:spPr>
        <a:xfrm>
          <a:off x="1079500" y="62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141012</xdr:rowOff>
    </xdr:from>
    <xdr:ext cx="534377" cy="259045"/>
    <xdr:sp macro="" textlink="">
      <xdr:nvSpPr>
        <xdr:cNvPr id="74" name="テキスト ボックス 73"/>
        <xdr:cNvSpPr txBox="1"/>
      </xdr:nvSpPr>
      <xdr:spPr>
        <a:xfrm>
          <a:off x="863111" y="631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13481</xdr:rowOff>
    </xdr:from>
    <xdr:to>
      <xdr:col>24</xdr:col>
      <xdr:colOff>114300</xdr:colOff>
      <xdr:row>36</xdr:row>
      <xdr:rowOff>115081</xdr:rowOff>
    </xdr:to>
    <xdr:sp macro="" textlink="">
      <xdr:nvSpPr>
        <xdr:cNvPr id="80" name="楕円 79"/>
        <xdr:cNvSpPr/>
      </xdr:nvSpPr>
      <xdr:spPr>
        <a:xfrm>
          <a:off x="4584700" y="618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36358</xdr:rowOff>
    </xdr:from>
    <xdr:ext cx="534377" cy="259045"/>
    <xdr:sp macro="" textlink="">
      <xdr:nvSpPr>
        <xdr:cNvPr id="81" name="人件費該当値テキスト"/>
        <xdr:cNvSpPr txBox="1"/>
      </xdr:nvSpPr>
      <xdr:spPr>
        <a:xfrm>
          <a:off x="4686300" y="603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90043</xdr:rowOff>
    </xdr:from>
    <xdr:to>
      <xdr:col>20</xdr:col>
      <xdr:colOff>38100</xdr:colOff>
      <xdr:row>37</xdr:row>
      <xdr:rowOff>20193</xdr:rowOff>
    </xdr:to>
    <xdr:sp macro="" textlink="">
      <xdr:nvSpPr>
        <xdr:cNvPr id="82" name="楕円 81"/>
        <xdr:cNvSpPr/>
      </xdr:nvSpPr>
      <xdr:spPr>
        <a:xfrm>
          <a:off x="3746500" y="62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36720</xdr:rowOff>
    </xdr:from>
    <xdr:ext cx="534377" cy="259045"/>
    <xdr:sp macro="" textlink="">
      <xdr:nvSpPr>
        <xdr:cNvPr id="83" name="テキスト ボックス 82"/>
        <xdr:cNvSpPr txBox="1"/>
      </xdr:nvSpPr>
      <xdr:spPr>
        <a:xfrm>
          <a:off x="3530111" y="603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154699</xdr:rowOff>
    </xdr:from>
    <xdr:to>
      <xdr:col>15</xdr:col>
      <xdr:colOff>101600</xdr:colOff>
      <xdr:row>36</xdr:row>
      <xdr:rowOff>84849</xdr:rowOff>
    </xdr:to>
    <xdr:sp macro="" textlink="">
      <xdr:nvSpPr>
        <xdr:cNvPr id="84" name="楕円 83"/>
        <xdr:cNvSpPr/>
      </xdr:nvSpPr>
      <xdr:spPr>
        <a:xfrm>
          <a:off x="2857500" y="61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101376</xdr:rowOff>
    </xdr:from>
    <xdr:ext cx="534377" cy="259045"/>
    <xdr:sp macro="" textlink="">
      <xdr:nvSpPr>
        <xdr:cNvPr id="85" name="テキスト ボックス 84"/>
        <xdr:cNvSpPr txBox="1"/>
      </xdr:nvSpPr>
      <xdr:spPr>
        <a:xfrm>
          <a:off x="2641111" y="593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22606</xdr:rowOff>
    </xdr:from>
    <xdr:to>
      <xdr:col>10</xdr:col>
      <xdr:colOff>165100</xdr:colOff>
      <xdr:row>36</xdr:row>
      <xdr:rowOff>124206</xdr:rowOff>
    </xdr:to>
    <xdr:sp macro="" textlink="">
      <xdr:nvSpPr>
        <xdr:cNvPr id="86" name="楕円 85"/>
        <xdr:cNvSpPr/>
      </xdr:nvSpPr>
      <xdr:spPr>
        <a:xfrm>
          <a:off x="1968500" y="61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140733</xdr:rowOff>
    </xdr:from>
    <xdr:ext cx="534377" cy="259045"/>
    <xdr:sp macro="" textlink="">
      <xdr:nvSpPr>
        <xdr:cNvPr id="87" name="テキスト ボックス 86"/>
        <xdr:cNvSpPr txBox="1"/>
      </xdr:nvSpPr>
      <xdr:spPr>
        <a:xfrm>
          <a:off x="1752111" y="597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32664</xdr:rowOff>
    </xdr:from>
    <xdr:to>
      <xdr:col>6</xdr:col>
      <xdr:colOff>38100</xdr:colOff>
      <xdr:row>36</xdr:row>
      <xdr:rowOff>134264</xdr:rowOff>
    </xdr:to>
    <xdr:sp macro="" textlink="">
      <xdr:nvSpPr>
        <xdr:cNvPr id="88" name="楕円 87"/>
        <xdr:cNvSpPr/>
      </xdr:nvSpPr>
      <xdr:spPr>
        <a:xfrm>
          <a:off x="1079500" y="62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150791</xdr:rowOff>
    </xdr:from>
    <xdr:ext cx="534377" cy="259045"/>
    <xdr:sp macro="" textlink="">
      <xdr:nvSpPr>
        <xdr:cNvPr id="89" name="テキスト ボックス 88"/>
        <xdr:cNvSpPr txBox="1"/>
      </xdr:nvSpPr>
      <xdr:spPr>
        <a:xfrm>
          <a:off x="863111" y="59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10747</xdr:rowOff>
    </xdr:from>
    <xdr:to>
      <xdr:col>24</xdr:col>
      <xdr:colOff>63500</xdr:colOff>
      <xdr:row>52</xdr:row>
      <xdr:rowOff>1191</xdr:rowOff>
    </xdr:to>
    <xdr:cxnSp macro="">
      <xdr:nvCxnSpPr>
        <xdr:cNvPr id="117" name="直線コネクタ 116"/>
        <xdr:cNvCxnSpPr/>
      </xdr:nvCxnSpPr>
      <xdr:spPr>
        <a:xfrm flipV="1">
          <a:off x="3797300" y="8754697"/>
          <a:ext cx="838200" cy="16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33586</xdr:rowOff>
    </xdr:from>
    <xdr:ext cx="534377" cy="259045"/>
    <xdr:sp macro="" textlink="">
      <xdr:nvSpPr>
        <xdr:cNvPr id="118" name="物件費平均値テキスト"/>
        <xdr:cNvSpPr txBox="1"/>
      </xdr:nvSpPr>
      <xdr:spPr>
        <a:xfrm>
          <a:off x="4686300" y="9291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1191</xdr:rowOff>
    </xdr:from>
    <xdr:to>
      <xdr:col>19</xdr:col>
      <xdr:colOff>177800</xdr:colOff>
      <xdr:row>52</xdr:row>
      <xdr:rowOff>141689</xdr:rowOff>
    </xdr:to>
    <xdr:cxnSp macro="">
      <xdr:nvCxnSpPr>
        <xdr:cNvPr id="120" name="直線コネクタ 119"/>
        <xdr:cNvCxnSpPr/>
      </xdr:nvCxnSpPr>
      <xdr:spPr>
        <a:xfrm flipV="1">
          <a:off x="2908300" y="8916591"/>
          <a:ext cx="889000" cy="14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896</xdr:rowOff>
    </xdr:from>
    <xdr:ext cx="534377" cy="259045"/>
    <xdr:sp macro="" textlink="">
      <xdr:nvSpPr>
        <xdr:cNvPr id="122" name="テキスト ボックス 121"/>
        <xdr:cNvSpPr txBox="1"/>
      </xdr:nvSpPr>
      <xdr:spPr>
        <a:xfrm>
          <a:off x="3530111" y="943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139357</xdr:rowOff>
    </xdr:from>
    <xdr:to>
      <xdr:col>15</xdr:col>
      <xdr:colOff>50800</xdr:colOff>
      <xdr:row>52</xdr:row>
      <xdr:rowOff>141689</xdr:rowOff>
    </xdr:to>
    <xdr:cxnSp macro="">
      <xdr:nvCxnSpPr>
        <xdr:cNvPr id="123" name="直線コネクタ 122"/>
        <xdr:cNvCxnSpPr/>
      </xdr:nvCxnSpPr>
      <xdr:spPr>
        <a:xfrm>
          <a:off x="2019300" y="9054757"/>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3822</xdr:rowOff>
    </xdr:from>
    <xdr:ext cx="534377" cy="259045"/>
    <xdr:sp macro="" textlink="">
      <xdr:nvSpPr>
        <xdr:cNvPr id="125" name="テキスト ボックス 124"/>
        <xdr:cNvSpPr txBox="1"/>
      </xdr:nvSpPr>
      <xdr:spPr>
        <a:xfrm>
          <a:off x="2641111" y="943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139357</xdr:rowOff>
    </xdr:from>
    <xdr:to>
      <xdr:col>10</xdr:col>
      <xdr:colOff>114300</xdr:colOff>
      <xdr:row>53</xdr:row>
      <xdr:rowOff>23937</xdr:rowOff>
    </xdr:to>
    <xdr:cxnSp macro="">
      <xdr:nvCxnSpPr>
        <xdr:cNvPr id="126" name="直線コネクタ 125"/>
        <xdr:cNvCxnSpPr/>
      </xdr:nvCxnSpPr>
      <xdr:spPr>
        <a:xfrm flipV="1">
          <a:off x="1130300" y="9054757"/>
          <a:ext cx="889000" cy="5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116332</xdr:rowOff>
    </xdr:from>
    <xdr:to>
      <xdr:col>10</xdr:col>
      <xdr:colOff>165100</xdr:colOff>
      <xdr:row>55</xdr:row>
      <xdr:rowOff>46482</xdr:rowOff>
    </xdr:to>
    <xdr:sp macro="" textlink="">
      <xdr:nvSpPr>
        <xdr:cNvPr id="127" name="フローチャート: 判断 126"/>
        <xdr:cNvSpPr/>
      </xdr:nvSpPr>
      <xdr:spPr>
        <a:xfrm>
          <a:off x="1968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37609</xdr:rowOff>
    </xdr:from>
    <xdr:ext cx="534377" cy="259045"/>
    <xdr:sp macro="" textlink="">
      <xdr:nvSpPr>
        <xdr:cNvPr id="128" name="テキスト ボックス 127"/>
        <xdr:cNvSpPr txBox="1"/>
      </xdr:nvSpPr>
      <xdr:spPr>
        <a:xfrm>
          <a:off x="1752111" y="946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130459</xdr:rowOff>
    </xdr:from>
    <xdr:to>
      <xdr:col>6</xdr:col>
      <xdr:colOff>38100</xdr:colOff>
      <xdr:row>55</xdr:row>
      <xdr:rowOff>60609</xdr:rowOff>
    </xdr:to>
    <xdr:sp macro="" textlink="">
      <xdr:nvSpPr>
        <xdr:cNvPr id="129" name="フローチャート: 判断 128"/>
        <xdr:cNvSpPr/>
      </xdr:nvSpPr>
      <xdr:spPr>
        <a:xfrm>
          <a:off x="1079500" y="938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51736</xdr:rowOff>
    </xdr:from>
    <xdr:ext cx="534377" cy="259045"/>
    <xdr:sp macro="" textlink="">
      <xdr:nvSpPr>
        <xdr:cNvPr id="130" name="テキスト ボックス 129"/>
        <xdr:cNvSpPr txBox="1"/>
      </xdr:nvSpPr>
      <xdr:spPr>
        <a:xfrm>
          <a:off x="863111" y="948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131397</xdr:rowOff>
    </xdr:from>
    <xdr:to>
      <xdr:col>24</xdr:col>
      <xdr:colOff>114300</xdr:colOff>
      <xdr:row>51</xdr:row>
      <xdr:rowOff>61547</xdr:rowOff>
    </xdr:to>
    <xdr:sp macro="" textlink="">
      <xdr:nvSpPr>
        <xdr:cNvPr id="136" name="楕円 135"/>
        <xdr:cNvSpPr/>
      </xdr:nvSpPr>
      <xdr:spPr>
        <a:xfrm>
          <a:off x="4584700" y="870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46324</xdr:rowOff>
    </xdr:from>
    <xdr:ext cx="534377" cy="259045"/>
    <xdr:sp macro="" textlink="">
      <xdr:nvSpPr>
        <xdr:cNvPr id="137" name="物件費該当値テキスト"/>
        <xdr:cNvSpPr txBox="1"/>
      </xdr:nvSpPr>
      <xdr:spPr>
        <a:xfrm>
          <a:off x="4686300" y="861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121841</xdr:rowOff>
    </xdr:from>
    <xdr:to>
      <xdr:col>20</xdr:col>
      <xdr:colOff>38100</xdr:colOff>
      <xdr:row>52</xdr:row>
      <xdr:rowOff>51991</xdr:rowOff>
    </xdr:to>
    <xdr:sp macro="" textlink="">
      <xdr:nvSpPr>
        <xdr:cNvPr id="138" name="楕円 137"/>
        <xdr:cNvSpPr/>
      </xdr:nvSpPr>
      <xdr:spPr>
        <a:xfrm>
          <a:off x="3746500" y="886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68518</xdr:rowOff>
    </xdr:from>
    <xdr:ext cx="534377" cy="259045"/>
    <xdr:sp macro="" textlink="">
      <xdr:nvSpPr>
        <xdr:cNvPr id="139" name="テキスト ボックス 138"/>
        <xdr:cNvSpPr txBox="1"/>
      </xdr:nvSpPr>
      <xdr:spPr>
        <a:xfrm>
          <a:off x="3530111" y="864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90889</xdr:rowOff>
    </xdr:from>
    <xdr:to>
      <xdr:col>15</xdr:col>
      <xdr:colOff>101600</xdr:colOff>
      <xdr:row>53</xdr:row>
      <xdr:rowOff>21039</xdr:rowOff>
    </xdr:to>
    <xdr:sp macro="" textlink="">
      <xdr:nvSpPr>
        <xdr:cNvPr id="140" name="楕円 139"/>
        <xdr:cNvSpPr/>
      </xdr:nvSpPr>
      <xdr:spPr>
        <a:xfrm>
          <a:off x="2857500" y="900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37566</xdr:rowOff>
    </xdr:from>
    <xdr:ext cx="534377" cy="259045"/>
    <xdr:sp macro="" textlink="">
      <xdr:nvSpPr>
        <xdr:cNvPr id="141" name="テキスト ボックス 140"/>
        <xdr:cNvSpPr txBox="1"/>
      </xdr:nvSpPr>
      <xdr:spPr>
        <a:xfrm>
          <a:off x="2641111" y="878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88557</xdr:rowOff>
    </xdr:from>
    <xdr:to>
      <xdr:col>10</xdr:col>
      <xdr:colOff>165100</xdr:colOff>
      <xdr:row>53</xdr:row>
      <xdr:rowOff>18707</xdr:rowOff>
    </xdr:to>
    <xdr:sp macro="" textlink="">
      <xdr:nvSpPr>
        <xdr:cNvPr id="142" name="楕円 141"/>
        <xdr:cNvSpPr/>
      </xdr:nvSpPr>
      <xdr:spPr>
        <a:xfrm>
          <a:off x="1968500" y="900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35234</xdr:rowOff>
    </xdr:from>
    <xdr:ext cx="534377" cy="259045"/>
    <xdr:sp macro="" textlink="">
      <xdr:nvSpPr>
        <xdr:cNvPr id="143" name="テキスト ボックス 142"/>
        <xdr:cNvSpPr txBox="1"/>
      </xdr:nvSpPr>
      <xdr:spPr>
        <a:xfrm>
          <a:off x="1752111" y="877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144587</xdr:rowOff>
    </xdr:from>
    <xdr:to>
      <xdr:col>6</xdr:col>
      <xdr:colOff>38100</xdr:colOff>
      <xdr:row>53</xdr:row>
      <xdr:rowOff>74737</xdr:rowOff>
    </xdr:to>
    <xdr:sp macro="" textlink="">
      <xdr:nvSpPr>
        <xdr:cNvPr id="144" name="楕円 143"/>
        <xdr:cNvSpPr/>
      </xdr:nvSpPr>
      <xdr:spPr>
        <a:xfrm>
          <a:off x="1079500" y="905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91264</xdr:rowOff>
    </xdr:from>
    <xdr:ext cx="534377" cy="259045"/>
    <xdr:sp macro="" textlink="">
      <xdr:nvSpPr>
        <xdr:cNvPr id="145" name="テキスト ボックス 144"/>
        <xdr:cNvSpPr txBox="1"/>
      </xdr:nvSpPr>
      <xdr:spPr>
        <a:xfrm>
          <a:off x="863111" y="883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58319</xdr:rowOff>
    </xdr:from>
    <xdr:to>
      <xdr:col>24</xdr:col>
      <xdr:colOff>63500</xdr:colOff>
      <xdr:row>78</xdr:row>
      <xdr:rowOff>59919</xdr:rowOff>
    </xdr:to>
    <xdr:cxnSp macro="">
      <xdr:nvCxnSpPr>
        <xdr:cNvPr id="172" name="直線コネクタ 171"/>
        <xdr:cNvCxnSpPr/>
      </xdr:nvCxnSpPr>
      <xdr:spPr>
        <a:xfrm flipV="1">
          <a:off x="3797300" y="13431419"/>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112920</xdr:rowOff>
    </xdr:from>
    <xdr:ext cx="469744" cy="259045"/>
    <xdr:sp macro="" textlink="">
      <xdr:nvSpPr>
        <xdr:cNvPr id="173" name="維持補修費平均値テキスト"/>
        <xdr:cNvSpPr txBox="1"/>
      </xdr:nvSpPr>
      <xdr:spPr>
        <a:xfrm>
          <a:off x="4686300" y="1314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40762</xdr:rowOff>
    </xdr:from>
    <xdr:to>
      <xdr:col>19</xdr:col>
      <xdr:colOff>177800</xdr:colOff>
      <xdr:row>78</xdr:row>
      <xdr:rowOff>59919</xdr:rowOff>
    </xdr:to>
    <xdr:cxnSp macro="">
      <xdr:nvCxnSpPr>
        <xdr:cNvPr id="175" name="直線コネクタ 174"/>
        <xdr:cNvCxnSpPr/>
      </xdr:nvCxnSpPr>
      <xdr:spPr>
        <a:xfrm>
          <a:off x="2908300" y="13413862"/>
          <a:ext cx="8890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30410</xdr:rowOff>
    </xdr:from>
    <xdr:ext cx="469744" cy="259045"/>
    <xdr:sp macro="" textlink="">
      <xdr:nvSpPr>
        <xdr:cNvPr id="177" name="テキスト ボックス 176"/>
        <xdr:cNvSpPr txBox="1"/>
      </xdr:nvSpPr>
      <xdr:spPr>
        <a:xfrm>
          <a:off x="3562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40762</xdr:rowOff>
    </xdr:from>
    <xdr:to>
      <xdr:col>15</xdr:col>
      <xdr:colOff>50800</xdr:colOff>
      <xdr:row>78</xdr:row>
      <xdr:rowOff>47437</xdr:rowOff>
    </xdr:to>
    <xdr:cxnSp macro="">
      <xdr:nvCxnSpPr>
        <xdr:cNvPr id="178" name="直線コネクタ 177"/>
        <xdr:cNvCxnSpPr/>
      </xdr:nvCxnSpPr>
      <xdr:spPr>
        <a:xfrm flipV="1">
          <a:off x="2019300" y="13413862"/>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45042</xdr:rowOff>
    </xdr:from>
    <xdr:ext cx="469744" cy="259045"/>
    <xdr:sp macro="" textlink="">
      <xdr:nvSpPr>
        <xdr:cNvPr id="180" name="テキスト ボックス 179"/>
        <xdr:cNvSpPr txBox="1"/>
      </xdr:nvSpPr>
      <xdr:spPr>
        <a:xfrm>
          <a:off x="2673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47437</xdr:rowOff>
    </xdr:from>
    <xdr:to>
      <xdr:col>10</xdr:col>
      <xdr:colOff>114300</xdr:colOff>
      <xdr:row>78</xdr:row>
      <xdr:rowOff>56445</xdr:rowOff>
    </xdr:to>
    <xdr:cxnSp macro="">
      <xdr:nvCxnSpPr>
        <xdr:cNvPr id="181" name="直線コネクタ 180"/>
        <xdr:cNvCxnSpPr/>
      </xdr:nvCxnSpPr>
      <xdr:spPr>
        <a:xfrm flipV="1">
          <a:off x="1130300" y="13420537"/>
          <a:ext cx="889000" cy="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106228</xdr:rowOff>
    </xdr:from>
    <xdr:to>
      <xdr:col>10</xdr:col>
      <xdr:colOff>165100</xdr:colOff>
      <xdr:row>78</xdr:row>
      <xdr:rowOff>36378</xdr:rowOff>
    </xdr:to>
    <xdr:sp macro="" textlink="">
      <xdr:nvSpPr>
        <xdr:cNvPr id="182" name="フローチャート: 判断 181"/>
        <xdr:cNvSpPr/>
      </xdr:nvSpPr>
      <xdr:spPr>
        <a:xfrm>
          <a:off x="1968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52905</xdr:rowOff>
    </xdr:from>
    <xdr:ext cx="469744" cy="259045"/>
    <xdr:sp macro="" textlink="">
      <xdr:nvSpPr>
        <xdr:cNvPr id="183" name="テキスト ボックス 182"/>
        <xdr:cNvSpPr txBox="1"/>
      </xdr:nvSpPr>
      <xdr:spPr>
        <a:xfrm>
          <a:off x="1784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91963</xdr:rowOff>
    </xdr:from>
    <xdr:to>
      <xdr:col>6</xdr:col>
      <xdr:colOff>38100</xdr:colOff>
      <xdr:row>78</xdr:row>
      <xdr:rowOff>22113</xdr:rowOff>
    </xdr:to>
    <xdr:sp macro="" textlink="">
      <xdr:nvSpPr>
        <xdr:cNvPr id="184" name="フローチャート: 判断 183"/>
        <xdr:cNvSpPr/>
      </xdr:nvSpPr>
      <xdr:spPr>
        <a:xfrm>
          <a:off x="1079500" y="1329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38640</xdr:rowOff>
    </xdr:from>
    <xdr:ext cx="469744" cy="259045"/>
    <xdr:sp macro="" textlink="">
      <xdr:nvSpPr>
        <xdr:cNvPr id="185" name="テキスト ボックス 184"/>
        <xdr:cNvSpPr txBox="1"/>
      </xdr:nvSpPr>
      <xdr:spPr>
        <a:xfrm>
          <a:off x="895428" y="1306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7519</xdr:rowOff>
    </xdr:from>
    <xdr:to>
      <xdr:col>24</xdr:col>
      <xdr:colOff>114300</xdr:colOff>
      <xdr:row>78</xdr:row>
      <xdr:rowOff>109119</xdr:rowOff>
    </xdr:to>
    <xdr:sp macro="" textlink="">
      <xdr:nvSpPr>
        <xdr:cNvPr id="191" name="楕円 190"/>
        <xdr:cNvSpPr/>
      </xdr:nvSpPr>
      <xdr:spPr>
        <a:xfrm>
          <a:off x="4584700" y="1338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93896</xdr:rowOff>
    </xdr:from>
    <xdr:ext cx="469744" cy="259045"/>
    <xdr:sp macro="" textlink="">
      <xdr:nvSpPr>
        <xdr:cNvPr id="192" name="維持補修費該当値テキスト"/>
        <xdr:cNvSpPr txBox="1"/>
      </xdr:nvSpPr>
      <xdr:spPr>
        <a:xfrm>
          <a:off x="4686300" y="1329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9119</xdr:rowOff>
    </xdr:from>
    <xdr:to>
      <xdr:col>20</xdr:col>
      <xdr:colOff>38100</xdr:colOff>
      <xdr:row>78</xdr:row>
      <xdr:rowOff>110719</xdr:rowOff>
    </xdr:to>
    <xdr:sp macro="" textlink="">
      <xdr:nvSpPr>
        <xdr:cNvPr id="193" name="楕円 192"/>
        <xdr:cNvSpPr/>
      </xdr:nvSpPr>
      <xdr:spPr>
        <a:xfrm>
          <a:off x="3746500" y="1338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101846</xdr:rowOff>
    </xdr:from>
    <xdr:ext cx="469744" cy="259045"/>
    <xdr:sp macro="" textlink="">
      <xdr:nvSpPr>
        <xdr:cNvPr id="194" name="テキスト ボックス 193"/>
        <xdr:cNvSpPr txBox="1"/>
      </xdr:nvSpPr>
      <xdr:spPr>
        <a:xfrm>
          <a:off x="3562428" y="1347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161412</xdr:rowOff>
    </xdr:from>
    <xdr:to>
      <xdr:col>15</xdr:col>
      <xdr:colOff>101600</xdr:colOff>
      <xdr:row>78</xdr:row>
      <xdr:rowOff>91562</xdr:rowOff>
    </xdr:to>
    <xdr:sp macro="" textlink="">
      <xdr:nvSpPr>
        <xdr:cNvPr id="195" name="楕円 194"/>
        <xdr:cNvSpPr/>
      </xdr:nvSpPr>
      <xdr:spPr>
        <a:xfrm>
          <a:off x="2857500" y="1336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82689</xdr:rowOff>
    </xdr:from>
    <xdr:ext cx="469744" cy="259045"/>
    <xdr:sp macro="" textlink="">
      <xdr:nvSpPr>
        <xdr:cNvPr id="196" name="テキスト ボックス 195"/>
        <xdr:cNvSpPr txBox="1"/>
      </xdr:nvSpPr>
      <xdr:spPr>
        <a:xfrm>
          <a:off x="2673428" y="134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168087</xdr:rowOff>
    </xdr:from>
    <xdr:to>
      <xdr:col>10</xdr:col>
      <xdr:colOff>165100</xdr:colOff>
      <xdr:row>78</xdr:row>
      <xdr:rowOff>98237</xdr:rowOff>
    </xdr:to>
    <xdr:sp macro="" textlink="">
      <xdr:nvSpPr>
        <xdr:cNvPr id="197" name="楕円 196"/>
        <xdr:cNvSpPr/>
      </xdr:nvSpPr>
      <xdr:spPr>
        <a:xfrm>
          <a:off x="1968500" y="1336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89364</xdr:rowOff>
    </xdr:from>
    <xdr:ext cx="469744" cy="259045"/>
    <xdr:sp macro="" textlink="">
      <xdr:nvSpPr>
        <xdr:cNvPr id="198" name="テキスト ボックス 197"/>
        <xdr:cNvSpPr txBox="1"/>
      </xdr:nvSpPr>
      <xdr:spPr>
        <a:xfrm>
          <a:off x="1784428" y="1346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5645</xdr:rowOff>
    </xdr:from>
    <xdr:to>
      <xdr:col>6</xdr:col>
      <xdr:colOff>38100</xdr:colOff>
      <xdr:row>78</xdr:row>
      <xdr:rowOff>107245</xdr:rowOff>
    </xdr:to>
    <xdr:sp macro="" textlink="">
      <xdr:nvSpPr>
        <xdr:cNvPr id="199" name="楕円 198"/>
        <xdr:cNvSpPr/>
      </xdr:nvSpPr>
      <xdr:spPr>
        <a:xfrm>
          <a:off x="1079500" y="1337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98372</xdr:rowOff>
    </xdr:from>
    <xdr:ext cx="469744" cy="259045"/>
    <xdr:sp macro="" textlink="">
      <xdr:nvSpPr>
        <xdr:cNvPr id="200" name="テキスト ボックス 199"/>
        <xdr:cNvSpPr txBox="1"/>
      </xdr:nvSpPr>
      <xdr:spPr>
        <a:xfrm>
          <a:off x="895428" y="1347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35168</xdr:rowOff>
    </xdr:from>
    <xdr:to>
      <xdr:col>24</xdr:col>
      <xdr:colOff>63500</xdr:colOff>
      <xdr:row>95</xdr:row>
      <xdr:rowOff>44024</xdr:rowOff>
    </xdr:to>
    <xdr:cxnSp macro="">
      <xdr:nvCxnSpPr>
        <xdr:cNvPr id="228" name="直線コネクタ 227"/>
        <xdr:cNvCxnSpPr/>
      </xdr:nvCxnSpPr>
      <xdr:spPr>
        <a:xfrm flipV="1">
          <a:off x="3797300" y="16322918"/>
          <a:ext cx="838200" cy="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110059</xdr:rowOff>
    </xdr:from>
    <xdr:ext cx="534377" cy="259045"/>
    <xdr:sp macro="" textlink="">
      <xdr:nvSpPr>
        <xdr:cNvPr id="229" name="扶助費平均値テキスト"/>
        <xdr:cNvSpPr txBox="1"/>
      </xdr:nvSpPr>
      <xdr:spPr>
        <a:xfrm>
          <a:off x="4686300" y="16397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44024</xdr:rowOff>
    </xdr:from>
    <xdr:to>
      <xdr:col>19</xdr:col>
      <xdr:colOff>177800</xdr:colOff>
      <xdr:row>95</xdr:row>
      <xdr:rowOff>47636</xdr:rowOff>
    </xdr:to>
    <xdr:cxnSp macro="">
      <xdr:nvCxnSpPr>
        <xdr:cNvPr id="231" name="直線コネクタ 230"/>
        <xdr:cNvCxnSpPr/>
      </xdr:nvCxnSpPr>
      <xdr:spPr>
        <a:xfrm flipV="1">
          <a:off x="2908300" y="16331774"/>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50136</xdr:rowOff>
    </xdr:from>
    <xdr:ext cx="534377" cy="259045"/>
    <xdr:sp macro="" textlink="">
      <xdr:nvSpPr>
        <xdr:cNvPr id="233" name="テキスト ボックス 232"/>
        <xdr:cNvSpPr txBox="1"/>
      </xdr:nvSpPr>
      <xdr:spPr>
        <a:xfrm>
          <a:off x="3530111" y="1650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47636</xdr:rowOff>
    </xdr:from>
    <xdr:to>
      <xdr:col>15</xdr:col>
      <xdr:colOff>50800</xdr:colOff>
      <xdr:row>95</xdr:row>
      <xdr:rowOff>146954</xdr:rowOff>
    </xdr:to>
    <xdr:cxnSp macro="">
      <xdr:nvCxnSpPr>
        <xdr:cNvPr id="234" name="直線コネクタ 233"/>
        <xdr:cNvCxnSpPr/>
      </xdr:nvCxnSpPr>
      <xdr:spPr>
        <a:xfrm flipV="1">
          <a:off x="2019300" y="16335386"/>
          <a:ext cx="889000" cy="9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86011</xdr:rowOff>
    </xdr:from>
    <xdr:ext cx="534377" cy="259045"/>
    <xdr:sp macro="" textlink="">
      <xdr:nvSpPr>
        <xdr:cNvPr id="236" name="テキスト ボックス 235"/>
        <xdr:cNvSpPr txBox="1"/>
      </xdr:nvSpPr>
      <xdr:spPr>
        <a:xfrm>
          <a:off x="2641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146954</xdr:rowOff>
    </xdr:from>
    <xdr:to>
      <xdr:col>10</xdr:col>
      <xdr:colOff>114300</xdr:colOff>
      <xdr:row>96</xdr:row>
      <xdr:rowOff>3043</xdr:rowOff>
    </xdr:to>
    <xdr:cxnSp macro="">
      <xdr:nvCxnSpPr>
        <xdr:cNvPr id="237" name="直線コネクタ 236"/>
        <xdr:cNvCxnSpPr/>
      </xdr:nvCxnSpPr>
      <xdr:spPr>
        <a:xfrm flipV="1">
          <a:off x="1130300" y="16434704"/>
          <a:ext cx="889000" cy="2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40467</xdr:rowOff>
    </xdr:from>
    <xdr:to>
      <xdr:col>10</xdr:col>
      <xdr:colOff>165100</xdr:colOff>
      <xdr:row>96</xdr:row>
      <xdr:rowOff>142067</xdr:rowOff>
    </xdr:to>
    <xdr:sp macro="" textlink="">
      <xdr:nvSpPr>
        <xdr:cNvPr id="238" name="フローチャート: 判断 237"/>
        <xdr:cNvSpPr/>
      </xdr:nvSpPr>
      <xdr:spPr>
        <a:xfrm>
          <a:off x="1968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133194</xdr:rowOff>
    </xdr:from>
    <xdr:ext cx="534377" cy="259045"/>
    <xdr:sp macro="" textlink="">
      <xdr:nvSpPr>
        <xdr:cNvPr id="239" name="テキスト ボックス 238"/>
        <xdr:cNvSpPr txBox="1"/>
      </xdr:nvSpPr>
      <xdr:spPr>
        <a:xfrm>
          <a:off x="1752111" y="165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92939</xdr:rowOff>
    </xdr:from>
    <xdr:to>
      <xdr:col>6</xdr:col>
      <xdr:colOff>38100</xdr:colOff>
      <xdr:row>96</xdr:row>
      <xdr:rowOff>23089</xdr:rowOff>
    </xdr:to>
    <xdr:sp macro="" textlink="">
      <xdr:nvSpPr>
        <xdr:cNvPr id="240" name="フローチャート: 判断 239"/>
        <xdr:cNvSpPr/>
      </xdr:nvSpPr>
      <xdr:spPr>
        <a:xfrm>
          <a:off x="1079500" y="1638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39616</xdr:rowOff>
    </xdr:from>
    <xdr:ext cx="534377" cy="259045"/>
    <xdr:sp macro="" textlink="">
      <xdr:nvSpPr>
        <xdr:cNvPr id="241" name="テキスト ボックス 240"/>
        <xdr:cNvSpPr txBox="1"/>
      </xdr:nvSpPr>
      <xdr:spPr>
        <a:xfrm>
          <a:off x="863111" y="1615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155818</xdr:rowOff>
    </xdr:from>
    <xdr:to>
      <xdr:col>24</xdr:col>
      <xdr:colOff>114300</xdr:colOff>
      <xdr:row>95</xdr:row>
      <xdr:rowOff>85968</xdr:rowOff>
    </xdr:to>
    <xdr:sp macro="" textlink="">
      <xdr:nvSpPr>
        <xdr:cNvPr id="247" name="楕円 246"/>
        <xdr:cNvSpPr/>
      </xdr:nvSpPr>
      <xdr:spPr>
        <a:xfrm>
          <a:off x="4584700" y="1627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7245</xdr:rowOff>
    </xdr:from>
    <xdr:ext cx="599010" cy="259045"/>
    <xdr:sp macro="" textlink="">
      <xdr:nvSpPr>
        <xdr:cNvPr id="248" name="扶助費該当値テキスト"/>
        <xdr:cNvSpPr txBox="1"/>
      </xdr:nvSpPr>
      <xdr:spPr>
        <a:xfrm>
          <a:off x="4686300" y="16123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164674</xdr:rowOff>
    </xdr:from>
    <xdr:to>
      <xdr:col>20</xdr:col>
      <xdr:colOff>38100</xdr:colOff>
      <xdr:row>95</xdr:row>
      <xdr:rowOff>94824</xdr:rowOff>
    </xdr:to>
    <xdr:sp macro="" textlink="">
      <xdr:nvSpPr>
        <xdr:cNvPr id="249" name="楕円 248"/>
        <xdr:cNvSpPr/>
      </xdr:nvSpPr>
      <xdr:spPr>
        <a:xfrm>
          <a:off x="3746500" y="162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111351</xdr:rowOff>
    </xdr:from>
    <xdr:ext cx="599010" cy="259045"/>
    <xdr:sp macro="" textlink="">
      <xdr:nvSpPr>
        <xdr:cNvPr id="250" name="テキスト ボックス 249"/>
        <xdr:cNvSpPr txBox="1"/>
      </xdr:nvSpPr>
      <xdr:spPr>
        <a:xfrm>
          <a:off x="3497795" y="1605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168286</xdr:rowOff>
    </xdr:from>
    <xdr:to>
      <xdr:col>15</xdr:col>
      <xdr:colOff>101600</xdr:colOff>
      <xdr:row>95</xdr:row>
      <xdr:rowOff>98436</xdr:rowOff>
    </xdr:to>
    <xdr:sp macro="" textlink="">
      <xdr:nvSpPr>
        <xdr:cNvPr id="251" name="楕円 250"/>
        <xdr:cNvSpPr/>
      </xdr:nvSpPr>
      <xdr:spPr>
        <a:xfrm>
          <a:off x="2857500" y="1628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114963</xdr:rowOff>
    </xdr:from>
    <xdr:ext cx="534377" cy="259045"/>
    <xdr:sp macro="" textlink="">
      <xdr:nvSpPr>
        <xdr:cNvPr id="252" name="テキスト ボックス 251"/>
        <xdr:cNvSpPr txBox="1"/>
      </xdr:nvSpPr>
      <xdr:spPr>
        <a:xfrm>
          <a:off x="2641111" y="160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96154</xdr:rowOff>
    </xdr:from>
    <xdr:to>
      <xdr:col>10</xdr:col>
      <xdr:colOff>165100</xdr:colOff>
      <xdr:row>96</xdr:row>
      <xdr:rowOff>26304</xdr:rowOff>
    </xdr:to>
    <xdr:sp macro="" textlink="">
      <xdr:nvSpPr>
        <xdr:cNvPr id="253" name="楕円 252"/>
        <xdr:cNvSpPr/>
      </xdr:nvSpPr>
      <xdr:spPr>
        <a:xfrm>
          <a:off x="1968500" y="1638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42831</xdr:rowOff>
    </xdr:from>
    <xdr:ext cx="534377" cy="259045"/>
    <xdr:sp macro="" textlink="">
      <xdr:nvSpPr>
        <xdr:cNvPr id="254" name="テキスト ボックス 253"/>
        <xdr:cNvSpPr txBox="1"/>
      </xdr:nvSpPr>
      <xdr:spPr>
        <a:xfrm>
          <a:off x="1752111" y="1615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123693</xdr:rowOff>
    </xdr:from>
    <xdr:to>
      <xdr:col>6</xdr:col>
      <xdr:colOff>38100</xdr:colOff>
      <xdr:row>96</xdr:row>
      <xdr:rowOff>53843</xdr:rowOff>
    </xdr:to>
    <xdr:sp macro="" textlink="">
      <xdr:nvSpPr>
        <xdr:cNvPr id="255" name="楕円 254"/>
        <xdr:cNvSpPr/>
      </xdr:nvSpPr>
      <xdr:spPr>
        <a:xfrm>
          <a:off x="1079500" y="164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44970</xdr:rowOff>
    </xdr:from>
    <xdr:ext cx="534377" cy="259045"/>
    <xdr:sp macro="" textlink="">
      <xdr:nvSpPr>
        <xdr:cNvPr id="256" name="テキスト ボックス 255"/>
        <xdr:cNvSpPr txBox="1"/>
      </xdr:nvSpPr>
      <xdr:spPr>
        <a:xfrm>
          <a:off x="863111" y="1650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128441</xdr:rowOff>
    </xdr:from>
    <xdr:to>
      <xdr:col>55</xdr:col>
      <xdr:colOff>0</xdr:colOff>
      <xdr:row>37</xdr:row>
      <xdr:rowOff>128984</xdr:rowOff>
    </xdr:to>
    <xdr:cxnSp macro="">
      <xdr:nvCxnSpPr>
        <xdr:cNvPr id="289" name="直線コネクタ 288"/>
        <xdr:cNvCxnSpPr/>
      </xdr:nvCxnSpPr>
      <xdr:spPr>
        <a:xfrm flipV="1">
          <a:off x="9639300" y="6472091"/>
          <a:ext cx="838200" cy="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54127</xdr:rowOff>
    </xdr:from>
    <xdr:ext cx="534377" cy="259045"/>
    <xdr:sp macro="" textlink="">
      <xdr:nvSpPr>
        <xdr:cNvPr id="290" name="補助費等平均値テキスト"/>
        <xdr:cNvSpPr txBox="1"/>
      </xdr:nvSpPr>
      <xdr:spPr>
        <a:xfrm>
          <a:off x="10528300" y="605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128984</xdr:rowOff>
    </xdr:from>
    <xdr:to>
      <xdr:col>50</xdr:col>
      <xdr:colOff>114300</xdr:colOff>
      <xdr:row>37</xdr:row>
      <xdr:rowOff>149015</xdr:rowOff>
    </xdr:to>
    <xdr:cxnSp macro="">
      <xdr:nvCxnSpPr>
        <xdr:cNvPr id="292" name="直線コネクタ 291"/>
        <xdr:cNvCxnSpPr/>
      </xdr:nvCxnSpPr>
      <xdr:spPr>
        <a:xfrm flipV="1">
          <a:off x="8750300" y="6472634"/>
          <a:ext cx="889000" cy="2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160121</xdr:rowOff>
    </xdr:from>
    <xdr:ext cx="534377" cy="259045"/>
    <xdr:sp macro="" textlink="">
      <xdr:nvSpPr>
        <xdr:cNvPr id="294" name="テキスト ボックス 293"/>
        <xdr:cNvSpPr txBox="1"/>
      </xdr:nvSpPr>
      <xdr:spPr>
        <a:xfrm>
          <a:off x="9372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130899</xdr:rowOff>
    </xdr:from>
    <xdr:to>
      <xdr:col>45</xdr:col>
      <xdr:colOff>177800</xdr:colOff>
      <xdr:row>37</xdr:row>
      <xdr:rowOff>149015</xdr:rowOff>
    </xdr:to>
    <xdr:cxnSp macro="">
      <xdr:nvCxnSpPr>
        <xdr:cNvPr id="295" name="直線コネクタ 294"/>
        <xdr:cNvCxnSpPr/>
      </xdr:nvCxnSpPr>
      <xdr:spPr>
        <a:xfrm>
          <a:off x="7861300" y="6474549"/>
          <a:ext cx="889000" cy="1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4344</xdr:rowOff>
    </xdr:from>
    <xdr:ext cx="534377" cy="259045"/>
    <xdr:sp macro="" textlink="">
      <xdr:nvSpPr>
        <xdr:cNvPr id="297" name="テキスト ボックス 296"/>
        <xdr:cNvSpPr txBox="1"/>
      </xdr:nvSpPr>
      <xdr:spPr>
        <a:xfrm>
          <a:off x="8483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130899</xdr:rowOff>
    </xdr:from>
    <xdr:to>
      <xdr:col>41</xdr:col>
      <xdr:colOff>50800</xdr:colOff>
      <xdr:row>37</xdr:row>
      <xdr:rowOff>167718</xdr:rowOff>
    </xdr:to>
    <xdr:cxnSp macro="">
      <xdr:nvCxnSpPr>
        <xdr:cNvPr id="298" name="直線コネクタ 297"/>
        <xdr:cNvCxnSpPr/>
      </xdr:nvCxnSpPr>
      <xdr:spPr>
        <a:xfrm flipV="1">
          <a:off x="6972300" y="6474549"/>
          <a:ext cx="889000" cy="3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71812</xdr:rowOff>
    </xdr:from>
    <xdr:to>
      <xdr:col>41</xdr:col>
      <xdr:colOff>101600</xdr:colOff>
      <xdr:row>37</xdr:row>
      <xdr:rowOff>1962</xdr:rowOff>
    </xdr:to>
    <xdr:sp macro="" textlink="">
      <xdr:nvSpPr>
        <xdr:cNvPr id="299" name="フローチャート: 判断 298"/>
        <xdr:cNvSpPr/>
      </xdr:nvSpPr>
      <xdr:spPr>
        <a:xfrm>
          <a:off x="7810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18489</xdr:rowOff>
    </xdr:from>
    <xdr:ext cx="534377" cy="259045"/>
    <xdr:sp macro="" textlink="">
      <xdr:nvSpPr>
        <xdr:cNvPr id="300" name="テキスト ボックス 299"/>
        <xdr:cNvSpPr txBox="1"/>
      </xdr:nvSpPr>
      <xdr:spPr>
        <a:xfrm>
          <a:off x="7594111" y="60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74113</xdr:rowOff>
    </xdr:from>
    <xdr:to>
      <xdr:col>36</xdr:col>
      <xdr:colOff>165100</xdr:colOff>
      <xdr:row>37</xdr:row>
      <xdr:rowOff>4263</xdr:rowOff>
    </xdr:to>
    <xdr:sp macro="" textlink="">
      <xdr:nvSpPr>
        <xdr:cNvPr id="301" name="フローチャート: 判断 300"/>
        <xdr:cNvSpPr/>
      </xdr:nvSpPr>
      <xdr:spPr>
        <a:xfrm>
          <a:off x="6921500" y="624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20790</xdr:rowOff>
    </xdr:from>
    <xdr:ext cx="534377" cy="259045"/>
    <xdr:sp macro="" textlink="">
      <xdr:nvSpPr>
        <xdr:cNvPr id="302" name="テキスト ボックス 301"/>
        <xdr:cNvSpPr txBox="1"/>
      </xdr:nvSpPr>
      <xdr:spPr>
        <a:xfrm>
          <a:off x="6705111" y="602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77641</xdr:rowOff>
    </xdr:from>
    <xdr:to>
      <xdr:col>55</xdr:col>
      <xdr:colOff>50800</xdr:colOff>
      <xdr:row>38</xdr:row>
      <xdr:rowOff>7792</xdr:rowOff>
    </xdr:to>
    <xdr:sp macro="" textlink="">
      <xdr:nvSpPr>
        <xdr:cNvPr id="308" name="楕円 307"/>
        <xdr:cNvSpPr/>
      </xdr:nvSpPr>
      <xdr:spPr>
        <a:xfrm>
          <a:off x="10426700" y="64212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56068</xdr:rowOff>
    </xdr:from>
    <xdr:ext cx="534377" cy="259045"/>
    <xdr:sp macro="" textlink="">
      <xdr:nvSpPr>
        <xdr:cNvPr id="309" name="補助費等該当値テキスト"/>
        <xdr:cNvSpPr txBox="1"/>
      </xdr:nvSpPr>
      <xdr:spPr>
        <a:xfrm>
          <a:off x="10528300" y="639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78184</xdr:rowOff>
    </xdr:from>
    <xdr:to>
      <xdr:col>50</xdr:col>
      <xdr:colOff>165100</xdr:colOff>
      <xdr:row>38</xdr:row>
      <xdr:rowOff>8334</xdr:rowOff>
    </xdr:to>
    <xdr:sp macro="" textlink="">
      <xdr:nvSpPr>
        <xdr:cNvPr id="310" name="楕円 309"/>
        <xdr:cNvSpPr/>
      </xdr:nvSpPr>
      <xdr:spPr>
        <a:xfrm>
          <a:off x="9588500" y="642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170911</xdr:rowOff>
    </xdr:from>
    <xdr:ext cx="534377" cy="259045"/>
    <xdr:sp macro="" textlink="">
      <xdr:nvSpPr>
        <xdr:cNvPr id="311" name="テキスト ボックス 310"/>
        <xdr:cNvSpPr txBox="1"/>
      </xdr:nvSpPr>
      <xdr:spPr>
        <a:xfrm>
          <a:off x="9372111" y="651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98215</xdr:rowOff>
    </xdr:from>
    <xdr:to>
      <xdr:col>46</xdr:col>
      <xdr:colOff>38100</xdr:colOff>
      <xdr:row>38</xdr:row>
      <xdr:rowOff>28366</xdr:rowOff>
    </xdr:to>
    <xdr:sp macro="" textlink="">
      <xdr:nvSpPr>
        <xdr:cNvPr id="312" name="楕円 311"/>
        <xdr:cNvSpPr/>
      </xdr:nvSpPr>
      <xdr:spPr>
        <a:xfrm>
          <a:off x="8699500" y="64418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19493</xdr:rowOff>
    </xdr:from>
    <xdr:ext cx="534377" cy="259045"/>
    <xdr:sp macro="" textlink="">
      <xdr:nvSpPr>
        <xdr:cNvPr id="313" name="テキスト ボックス 312"/>
        <xdr:cNvSpPr txBox="1"/>
      </xdr:nvSpPr>
      <xdr:spPr>
        <a:xfrm>
          <a:off x="8483111" y="653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80099</xdr:rowOff>
    </xdr:from>
    <xdr:to>
      <xdr:col>41</xdr:col>
      <xdr:colOff>101600</xdr:colOff>
      <xdr:row>38</xdr:row>
      <xdr:rowOff>10249</xdr:rowOff>
    </xdr:to>
    <xdr:sp macro="" textlink="">
      <xdr:nvSpPr>
        <xdr:cNvPr id="314" name="楕円 313"/>
        <xdr:cNvSpPr/>
      </xdr:nvSpPr>
      <xdr:spPr>
        <a:xfrm>
          <a:off x="7810500" y="642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1376</xdr:rowOff>
    </xdr:from>
    <xdr:ext cx="534377" cy="259045"/>
    <xdr:sp macro="" textlink="">
      <xdr:nvSpPr>
        <xdr:cNvPr id="315" name="テキスト ボックス 314"/>
        <xdr:cNvSpPr txBox="1"/>
      </xdr:nvSpPr>
      <xdr:spPr>
        <a:xfrm>
          <a:off x="7594111" y="651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116918</xdr:rowOff>
    </xdr:from>
    <xdr:to>
      <xdr:col>36</xdr:col>
      <xdr:colOff>165100</xdr:colOff>
      <xdr:row>38</xdr:row>
      <xdr:rowOff>47068</xdr:rowOff>
    </xdr:to>
    <xdr:sp macro="" textlink="">
      <xdr:nvSpPr>
        <xdr:cNvPr id="316" name="楕円 315"/>
        <xdr:cNvSpPr/>
      </xdr:nvSpPr>
      <xdr:spPr>
        <a:xfrm>
          <a:off x="6921500" y="646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38195</xdr:rowOff>
    </xdr:from>
    <xdr:ext cx="534377" cy="259045"/>
    <xdr:sp macro="" textlink="">
      <xdr:nvSpPr>
        <xdr:cNvPr id="317" name="テキスト ボックス 316"/>
        <xdr:cNvSpPr txBox="1"/>
      </xdr:nvSpPr>
      <xdr:spPr>
        <a:xfrm>
          <a:off x="6705111" y="655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111116</xdr:rowOff>
    </xdr:from>
    <xdr:to>
      <xdr:col>55</xdr:col>
      <xdr:colOff>0</xdr:colOff>
      <xdr:row>58</xdr:row>
      <xdr:rowOff>6673</xdr:rowOff>
    </xdr:to>
    <xdr:cxnSp macro="">
      <xdr:nvCxnSpPr>
        <xdr:cNvPr id="344" name="直線コネクタ 343"/>
        <xdr:cNvCxnSpPr/>
      </xdr:nvCxnSpPr>
      <xdr:spPr>
        <a:xfrm>
          <a:off x="9639300" y="9883766"/>
          <a:ext cx="838200" cy="6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91505</xdr:rowOff>
    </xdr:from>
    <xdr:ext cx="534377" cy="259045"/>
    <xdr:sp macro="" textlink="">
      <xdr:nvSpPr>
        <xdr:cNvPr id="345" name="普通建設事業費平均値テキスト"/>
        <xdr:cNvSpPr txBox="1"/>
      </xdr:nvSpPr>
      <xdr:spPr>
        <a:xfrm>
          <a:off x="10528300" y="9692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111116</xdr:rowOff>
    </xdr:from>
    <xdr:to>
      <xdr:col>50</xdr:col>
      <xdr:colOff>114300</xdr:colOff>
      <xdr:row>58</xdr:row>
      <xdr:rowOff>8365</xdr:rowOff>
    </xdr:to>
    <xdr:cxnSp macro="">
      <xdr:nvCxnSpPr>
        <xdr:cNvPr id="347" name="直線コネクタ 346"/>
        <xdr:cNvCxnSpPr/>
      </xdr:nvCxnSpPr>
      <xdr:spPr>
        <a:xfrm flipV="1">
          <a:off x="8750300" y="9883766"/>
          <a:ext cx="889000" cy="6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159844</xdr:rowOff>
    </xdr:from>
    <xdr:ext cx="534377" cy="259045"/>
    <xdr:sp macro="" textlink="">
      <xdr:nvSpPr>
        <xdr:cNvPr id="349" name="テキスト ボックス 348"/>
        <xdr:cNvSpPr txBox="1"/>
      </xdr:nvSpPr>
      <xdr:spPr>
        <a:xfrm>
          <a:off x="9372111" y="95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8365</xdr:rowOff>
    </xdr:from>
    <xdr:to>
      <xdr:col>45</xdr:col>
      <xdr:colOff>177800</xdr:colOff>
      <xdr:row>58</xdr:row>
      <xdr:rowOff>10911</xdr:rowOff>
    </xdr:to>
    <xdr:cxnSp macro="">
      <xdr:nvCxnSpPr>
        <xdr:cNvPr id="350" name="直線コネクタ 349"/>
        <xdr:cNvCxnSpPr/>
      </xdr:nvCxnSpPr>
      <xdr:spPr>
        <a:xfrm flipV="1">
          <a:off x="7861300" y="9952465"/>
          <a:ext cx="889000" cy="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3555</xdr:rowOff>
    </xdr:from>
    <xdr:ext cx="534377" cy="259045"/>
    <xdr:sp macro="" textlink="">
      <xdr:nvSpPr>
        <xdr:cNvPr id="352" name="テキスト ボックス 351"/>
        <xdr:cNvSpPr txBox="1"/>
      </xdr:nvSpPr>
      <xdr:spPr>
        <a:xfrm>
          <a:off x="8483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10911</xdr:rowOff>
    </xdr:from>
    <xdr:to>
      <xdr:col>41</xdr:col>
      <xdr:colOff>50800</xdr:colOff>
      <xdr:row>58</xdr:row>
      <xdr:rowOff>73941</xdr:rowOff>
    </xdr:to>
    <xdr:cxnSp macro="">
      <xdr:nvCxnSpPr>
        <xdr:cNvPr id="353" name="直線コネクタ 352"/>
        <xdr:cNvCxnSpPr/>
      </xdr:nvCxnSpPr>
      <xdr:spPr>
        <a:xfrm flipV="1">
          <a:off x="6972300" y="9955011"/>
          <a:ext cx="889000" cy="6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44195</xdr:rowOff>
    </xdr:from>
    <xdr:to>
      <xdr:col>41</xdr:col>
      <xdr:colOff>101600</xdr:colOff>
      <xdr:row>57</xdr:row>
      <xdr:rowOff>145795</xdr:rowOff>
    </xdr:to>
    <xdr:sp macro="" textlink="">
      <xdr:nvSpPr>
        <xdr:cNvPr id="354" name="フローチャート: 判断 353"/>
        <xdr:cNvSpPr/>
      </xdr:nvSpPr>
      <xdr:spPr>
        <a:xfrm>
          <a:off x="7810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162322</xdr:rowOff>
    </xdr:from>
    <xdr:ext cx="534377" cy="259045"/>
    <xdr:sp macro="" textlink="">
      <xdr:nvSpPr>
        <xdr:cNvPr id="355" name="テキスト ボックス 354"/>
        <xdr:cNvSpPr txBox="1"/>
      </xdr:nvSpPr>
      <xdr:spPr>
        <a:xfrm>
          <a:off x="7594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13937</xdr:rowOff>
    </xdr:from>
    <xdr:to>
      <xdr:col>36</xdr:col>
      <xdr:colOff>165100</xdr:colOff>
      <xdr:row>57</xdr:row>
      <xdr:rowOff>115537</xdr:rowOff>
    </xdr:to>
    <xdr:sp macro="" textlink="">
      <xdr:nvSpPr>
        <xdr:cNvPr id="356" name="フローチャート: 判断 355"/>
        <xdr:cNvSpPr/>
      </xdr:nvSpPr>
      <xdr:spPr>
        <a:xfrm>
          <a:off x="6921500" y="978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132064</xdr:rowOff>
    </xdr:from>
    <xdr:ext cx="534377" cy="259045"/>
    <xdr:sp macro="" textlink="">
      <xdr:nvSpPr>
        <xdr:cNvPr id="357" name="テキスト ボックス 356"/>
        <xdr:cNvSpPr txBox="1"/>
      </xdr:nvSpPr>
      <xdr:spPr>
        <a:xfrm>
          <a:off x="6705111" y="95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127323</xdr:rowOff>
    </xdr:from>
    <xdr:to>
      <xdr:col>55</xdr:col>
      <xdr:colOff>50800</xdr:colOff>
      <xdr:row>58</xdr:row>
      <xdr:rowOff>57473</xdr:rowOff>
    </xdr:to>
    <xdr:sp macro="" textlink="">
      <xdr:nvSpPr>
        <xdr:cNvPr id="363" name="楕円 362"/>
        <xdr:cNvSpPr/>
      </xdr:nvSpPr>
      <xdr:spPr>
        <a:xfrm>
          <a:off x="10426700" y="989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47055</xdr:rowOff>
    </xdr:from>
    <xdr:ext cx="534377" cy="259045"/>
    <xdr:sp macro="" textlink="">
      <xdr:nvSpPr>
        <xdr:cNvPr id="364" name="普通建設事業費該当値テキスト"/>
        <xdr:cNvSpPr txBox="1"/>
      </xdr:nvSpPr>
      <xdr:spPr>
        <a:xfrm>
          <a:off x="10528300" y="981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60316</xdr:rowOff>
    </xdr:from>
    <xdr:to>
      <xdr:col>50</xdr:col>
      <xdr:colOff>165100</xdr:colOff>
      <xdr:row>57</xdr:row>
      <xdr:rowOff>161916</xdr:rowOff>
    </xdr:to>
    <xdr:sp macro="" textlink="">
      <xdr:nvSpPr>
        <xdr:cNvPr id="365" name="楕円 364"/>
        <xdr:cNvSpPr/>
      </xdr:nvSpPr>
      <xdr:spPr>
        <a:xfrm>
          <a:off x="9588500" y="983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153043</xdr:rowOff>
    </xdr:from>
    <xdr:ext cx="534377" cy="259045"/>
    <xdr:sp macro="" textlink="">
      <xdr:nvSpPr>
        <xdr:cNvPr id="366" name="テキスト ボックス 365"/>
        <xdr:cNvSpPr txBox="1"/>
      </xdr:nvSpPr>
      <xdr:spPr>
        <a:xfrm>
          <a:off x="9372111" y="99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129015</xdr:rowOff>
    </xdr:from>
    <xdr:to>
      <xdr:col>46</xdr:col>
      <xdr:colOff>38100</xdr:colOff>
      <xdr:row>58</xdr:row>
      <xdr:rowOff>59165</xdr:rowOff>
    </xdr:to>
    <xdr:sp macro="" textlink="">
      <xdr:nvSpPr>
        <xdr:cNvPr id="367" name="楕円 366"/>
        <xdr:cNvSpPr/>
      </xdr:nvSpPr>
      <xdr:spPr>
        <a:xfrm>
          <a:off x="8699500" y="990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50292</xdr:rowOff>
    </xdr:from>
    <xdr:ext cx="534377" cy="259045"/>
    <xdr:sp macro="" textlink="">
      <xdr:nvSpPr>
        <xdr:cNvPr id="368" name="テキスト ボックス 367"/>
        <xdr:cNvSpPr txBox="1"/>
      </xdr:nvSpPr>
      <xdr:spPr>
        <a:xfrm>
          <a:off x="8483111" y="999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131561</xdr:rowOff>
    </xdr:from>
    <xdr:to>
      <xdr:col>41</xdr:col>
      <xdr:colOff>101600</xdr:colOff>
      <xdr:row>58</xdr:row>
      <xdr:rowOff>61711</xdr:rowOff>
    </xdr:to>
    <xdr:sp macro="" textlink="">
      <xdr:nvSpPr>
        <xdr:cNvPr id="369" name="楕円 368"/>
        <xdr:cNvSpPr/>
      </xdr:nvSpPr>
      <xdr:spPr>
        <a:xfrm>
          <a:off x="7810500" y="990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52838</xdr:rowOff>
    </xdr:from>
    <xdr:ext cx="534377" cy="259045"/>
    <xdr:sp macro="" textlink="">
      <xdr:nvSpPr>
        <xdr:cNvPr id="370" name="テキスト ボックス 369"/>
        <xdr:cNvSpPr txBox="1"/>
      </xdr:nvSpPr>
      <xdr:spPr>
        <a:xfrm>
          <a:off x="7594111" y="999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23141</xdr:rowOff>
    </xdr:from>
    <xdr:to>
      <xdr:col>36</xdr:col>
      <xdr:colOff>165100</xdr:colOff>
      <xdr:row>58</xdr:row>
      <xdr:rowOff>124741</xdr:rowOff>
    </xdr:to>
    <xdr:sp macro="" textlink="">
      <xdr:nvSpPr>
        <xdr:cNvPr id="371" name="楕円 370"/>
        <xdr:cNvSpPr/>
      </xdr:nvSpPr>
      <xdr:spPr>
        <a:xfrm>
          <a:off x="6921500" y="996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115868</xdr:rowOff>
    </xdr:from>
    <xdr:ext cx="534377" cy="259045"/>
    <xdr:sp macro="" textlink="">
      <xdr:nvSpPr>
        <xdr:cNvPr id="372" name="テキスト ボックス 371"/>
        <xdr:cNvSpPr txBox="1"/>
      </xdr:nvSpPr>
      <xdr:spPr>
        <a:xfrm>
          <a:off x="6705111" y="1005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51417</xdr:rowOff>
    </xdr:from>
    <xdr:to>
      <xdr:col>55</xdr:col>
      <xdr:colOff>0</xdr:colOff>
      <xdr:row>79</xdr:row>
      <xdr:rowOff>63903</xdr:rowOff>
    </xdr:to>
    <xdr:cxnSp macro="">
      <xdr:nvCxnSpPr>
        <xdr:cNvPr id="403" name="直線コネクタ 402"/>
        <xdr:cNvCxnSpPr/>
      </xdr:nvCxnSpPr>
      <xdr:spPr>
        <a:xfrm>
          <a:off x="9639300" y="13595967"/>
          <a:ext cx="838200" cy="1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110079</xdr:rowOff>
    </xdr:from>
    <xdr:ext cx="534377" cy="259045"/>
    <xdr:sp macro="" textlink="">
      <xdr:nvSpPr>
        <xdr:cNvPr id="404" name="普通建設事業費 （ うち新規整備　）平均値テキスト"/>
        <xdr:cNvSpPr txBox="1"/>
      </xdr:nvSpPr>
      <xdr:spPr>
        <a:xfrm>
          <a:off x="10528300" y="1331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28589</xdr:rowOff>
    </xdr:from>
    <xdr:to>
      <xdr:col>50</xdr:col>
      <xdr:colOff>114300</xdr:colOff>
      <xdr:row>79</xdr:row>
      <xdr:rowOff>51417</xdr:rowOff>
    </xdr:to>
    <xdr:cxnSp macro="">
      <xdr:nvCxnSpPr>
        <xdr:cNvPr id="406" name="直線コネクタ 405"/>
        <xdr:cNvCxnSpPr/>
      </xdr:nvCxnSpPr>
      <xdr:spPr>
        <a:xfrm>
          <a:off x="8750300" y="13573139"/>
          <a:ext cx="889000" cy="2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25334</xdr:rowOff>
    </xdr:from>
    <xdr:ext cx="534377" cy="259045"/>
    <xdr:sp macro="" textlink="">
      <xdr:nvSpPr>
        <xdr:cNvPr id="408" name="テキスト ボックス 407"/>
        <xdr:cNvSpPr txBox="1"/>
      </xdr:nvSpPr>
      <xdr:spPr>
        <a:xfrm>
          <a:off x="9372111" y="132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164085</xdr:rowOff>
    </xdr:from>
    <xdr:to>
      <xdr:col>45</xdr:col>
      <xdr:colOff>177800</xdr:colOff>
      <xdr:row>79</xdr:row>
      <xdr:rowOff>28589</xdr:rowOff>
    </xdr:to>
    <xdr:cxnSp macro="">
      <xdr:nvCxnSpPr>
        <xdr:cNvPr id="409" name="直線コネクタ 408"/>
        <xdr:cNvCxnSpPr/>
      </xdr:nvCxnSpPr>
      <xdr:spPr>
        <a:xfrm>
          <a:off x="7861300" y="13537185"/>
          <a:ext cx="889000" cy="3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18628</xdr:rowOff>
    </xdr:from>
    <xdr:ext cx="534377" cy="259045"/>
    <xdr:sp macro="" textlink="">
      <xdr:nvSpPr>
        <xdr:cNvPr id="411" name="テキスト ボックス 410"/>
        <xdr:cNvSpPr txBox="1"/>
      </xdr:nvSpPr>
      <xdr:spPr>
        <a:xfrm>
          <a:off x="8483111" y="132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164085</xdr:rowOff>
    </xdr:from>
    <xdr:to>
      <xdr:col>41</xdr:col>
      <xdr:colOff>50800</xdr:colOff>
      <xdr:row>79</xdr:row>
      <xdr:rowOff>59091</xdr:rowOff>
    </xdr:to>
    <xdr:cxnSp macro="">
      <xdr:nvCxnSpPr>
        <xdr:cNvPr id="412" name="直線コネクタ 411"/>
        <xdr:cNvCxnSpPr/>
      </xdr:nvCxnSpPr>
      <xdr:spPr>
        <a:xfrm flipV="1">
          <a:off x="6972300" y="13537185"/>
          <a:ext cx="889000" cy="6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5494</xdr:rowOff>
    </xdr:from>
    <xdr:to>
      <xdr:col>41</xdr:col>
      <xdr:colOff>101600</xdr:colOff>
      <xdr:row>78</xdr:row>
      <xdr:rowOff>107094</xdr:rowOff>
    </xdr:to>
    <xdr:sp macro="" textlink="">
      <xdr:nvSpPr>
        <xdr:cNvPr id="413" name="フローチャート: 判断 412"/>
        <xdr:cNvSpPr/>
      </xdr:nvSpPr>
      <xdr:spPr>
        <a:xfrm>
          <a:off x="7810500" y="1337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123621</xdr:rowOff>
    </xdr:from>
    <xdr:ext cx="534377" cy="259045"/>
    <xdr:sp macro="" textlink="">
      <xdr:nvSpPr>
        <xdr:cNvPr id="414" name="テキスト ボックス 413"/>
        <xdr:cNvSpPr txBox="1"/>
      </xdr:nvSpPr>
      <xdr:spPr>
        <a:xfrm>
          <a:off x="7594111" y="131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10153</xdr:rowOff>
    </xdr:from>
    <xdr:to>
      <xdr:col>36</xdr:col>
      <xdr:colOff>165100</xdr:colOff>
      <xdr:row>78</xdr:row>
      <xdr:rowOff>111753</xdr:rowOff>
    </xdr:to>
    <xdr:sp macro="" textlink="">
      <xdr:nvSpPr>
        <xdr:cNvPr id="415" name="フローチャート: 判断 414"/>
        <xdr:cNvSpPr/>
      </xdr:nvSpPr>
      <xdr:spPr>
        <a:xfrm>
          <a:off x="6921500" y="1338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128280</xdr:rowOff>
    </xdr:from>
    <xdr:ext cx="534377" cy="259045"/>
    <xdr:sp macro="" textlink="">
      <xdr:nvSpPr>
        <xdr:cNvPr id="416" name="テキスト ボックス 415"/>
        <xdr:cNvSpPr txBox="1"/>
      </xdr:nvSpPr>
      <xdr:spPr>
        <a:xfrm>
          <a:off x="6705111" y="1315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13103</xdr:rowOff>
    </xdr:from>
    <xdr:to>
      <xdr:col>55</xdr:col>
      <xdr:colOff>50800</xdr:colOff>
      <xdr:row>79</xdr:row>
      <xdr:rowOff>114703</xdr:rowOff>
    </xdr:to>
    <xdr:sp macro="" textlink="">
      <xdr:nvSpPr>
        <xdr:cNvPr id="422" name="楕円 421"/>
        <xdr:cNvSpPr/>
      </xdr:nvSpPr>
      <xdr:spPr>
        <a:xfrm>
          <a:off x="10426700" y="1355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99480</xdr:rowOff>
    </xdr:from>
    <xdr:ext cx="469744" cy="259045"/>
    <xdr:sp macro="" textlink="">
      <xdr:nvSpPr>
        <xdr:cNvPr id="423" name="普通建設事業費 （ うち新規整備　）該当値テキスト"/>
        <xdr:cNvSpPr txBox="1"/>
      </xdr:nvSpPr>
      <xdr:spPr>
        <a:xfrm>
          <a:off x="10528300" y="1347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617</xdr:rowOff>
    </xdr:from>
    <xdr:to>
      <xdr:col>50</xdr:col>
      <xdr:colOff>165100</xdr:colOff>
      <xdr:row>79</xdr:row>
      <xdr:rowOff>102217</xdr:rowOff>
    </xdr:to>
    <xdr:sp macro="" textlink="">
      <xdr:nvSpPr>
        <xdr:cNvPr id="424" name="楕円 423"/>
        <xdr:cNvSpPr/>
      </xdr:nvSpPr>
      <xdr:spPr>
        <a:xfrm>
          <a:off x="9588500" y="1354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93344</xdr:rowOff>
    </xdr:from>
    <xdr:ext cx="469744" cy="259045"/>
    <xdr:sp macro="" textlink="">
      <xdr:nvSpPr>
        <xdr:cNvPr id="425" name="テキスト ボックス 424"/>
        <xdr:cNvSpPr txBox="1"/>
      </xdr:nvSpPr>
      <xdr:spPr>
        <a:xfrm>
          <a:off x="9404428" y="1363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149239</xdr:rowOff>
    </xdr:from>
    <xdr:to>
      <xdr:col>46</xdr:col>
      <xdr:colOff>38100</xdr:colOff>
      <xdr:row>79</xdr:row>
      <xdr:rowOff>79389</xdr:rowOff>
    </xdr:to>
    <xdr:sp macro="" textlink="">
      <xdr:nvSpPr>
        <xdr:cNvPr id="426" name="楕円 425"/>
        <xdr:cNvSpPr/>
      </xdr:nvSpPr>
      <xdr:spPr>
        <a:xfrm>
          <a:off x="8699500" y="1352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70516</xdr:rowOff>
    </xdr:from>
    <xdr:ext cx="469744" cy="259045"/>
    <xdr:sp macro="" textlink="">
      <xdr:nvSpPr>
        <xdr:cNvPr id="427" name="テキスト ボックス 426"/>
        <xdr:cNvSpPr txBox="1"/>
      </xdr:nvSpPr>
      <xdr:spPr>
        <a:xfrm>
          <a:off x="8515428" y="1361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113285</xdr:rowOff>
    </xdr:from>
    <xdr:to>
      <xdr:col>41</xdr:col>
      <xdr:colOff>101600</xdr:colOff>
      <xdr:row>79</xdr:row>
      <xdr:rowOff>43435</xdr:rowOff>
    </xdr:to>
    <xdr:sp macro="" textlink="">
      <xdr:nvSpPr>
        <xdr:cNvPr id="428" name="楕円 427"/>
        <xdr:cNvSpPr/>
      </xdr:nvSpPr>
      <xdr:spPr>
        <a:xfrm>
          <a:off x="7810500" y="134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34562</xdr:rowOff>
    </xdr:from>
    <xdr:ext cx="469744" cy="259045"/>
    <xdr:sp macro="" textlink="">
      <xdr:nvSpPr>
        <xdr:cNvPr id="429" name="テキスト ボックス 428"/>
        <xdr:cNvSpPr txBox="1"/>
      </xdr:nvSpPr>
      <xdr:spPr>
        <a:xfrm>
          <a:off x="7626428" y="1357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8291</xdr:rowOff>
    </xdr:from>
    <xdr:to>
      <xdr:col>36</xdr:col>
      <xdr:colOff>165100</xdr:colOff>
      <xdr:row>79</xdr:row>
      <xdr:rowOff>109891</xdr:rowOff>
    </xdr:to>
    <xdr:sp macro="" textlink="">
      <xdr:nvSpPr>
        <xdr:cNvPr id="430" name="楕円 429"/>
        <xdr:cNvSpPr/>
      </xdr:nvSpPr>
      <xdr:spPr>
        <a:xfrm>
          <a:off x="6921500" y="1355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101018</xdr:rowOff>
    </xdr:from>
    <xdr:ext cx="469744" cy="259045"/>
    <xdr:sp macro="" textlink="">
      <xdr:nvSpPr>
        <xdr:cNvPr id="431" name="テキスト ボックス 430"/>
        <xdr:cNvSpPr txBox="1"/>
      </xdr:nvSpPr>
      <xdr:spPr>
        <a:xfrm>
          <a:off x="6737428" y="1364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24225</xdr:rowOff>
    </xdr:from>
    <xdr:to>
      <xdr:col>55</xdr:col>
      <xdr:colOff>0</xdr:colOff>
      <xdr:row>97</xdr:row>
      <xdr:rowOff>111010</xdr:rowOff>
    </xdr:to>
    <xdr:cxnSp macro="">
      <xdr:nvCxnSpPr>
        <xdr:cNvPr id="462" name="直線コネクタ 461"/>
        <xdr:cNvCxnSpPr/>
      </xdr:nvCxnSpPr>
      <xdr:spPr>
        <a:xfrm>
          <a:off x="9639300" y="16483425"/>
          <a:ext cx="838200" cy="25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58301</xdr:rowOff>
    </xdr:from>
    <xdr:ext cx="534377" cy="259045"/>
    <xdr:sp macro="" textlink="">
      <xdr:nvSpPr>
        <xdr:cNvPr id="463" name="普通建設事業費 （ うち更新整備　）平均値テキスト"/>
        <xdr:cNvSpPr txBox="1"/>
      </xdr:nvSpPr>
      <xdr:spPr>
        <a:xfrm>
          <a:off x="10528300" y="16517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24225</xdr:rowOff>
    </xdr:from>
    <xdr:to>
      <xdr:col>50</xdr:col>
      <xdr:colOff>114300</xdr:colOff>
      <xdr:row>98</xdr:row>
      <xdr:rowOff>20665</xdr:rowOff>
    </xdr:to>
    <xdr:cxnSp macro="">
      <xdr:nvCxnSpPr>
        <xdr:cNvPr id="465" name="直線コネクタ 464"/>
        <xdr:cNvCxnSpPr/>
      </xdr:nvCxnSpPr>
      <xdr:spPr>
        <a:xfrm flipV="1">
          <a:off x="8750300" y="16483425"/>
          <a:ext cx="889000" cy="33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65335</xdr:rowOff>
    </xdr:from>
    <xdr:ext cx="534377" cy="259045"/>
    <xdr:sp macro="" textlink="">
      <xdr:nvSpPr>
        <xdr:cNvPr id="467" name="テキスト ボックス 466"/>
        <xdr:cNvSpPr txBox="1"/>
      </xdr:nvSpPr>
      <xdr:spPr>
        <a:xfrm>
          <a:off x="9372111" y="1669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20665</xdr:rowOff>
    </xdr:from>
    <xdr:to>
      <xdr:col>45</xdr:col>
      <xdr:colOff>177800</xdr:colOff>
      <xdr:row>98</xdr:row>
      <xdr:rowOff>89799</xdr:rowOff>
    </xdr:to>
    <xdr:cxnSp macro="">
      <xdr:nvCxnSpPr>
        <xdr:cNvPr id="468" name="直線コネクタ 467"/>
        <xdr:cNvCxnSpPr/>
      </xdr:nvCxnSpPr>
      <xdr:spPr>
        <a:xfrm flipV="1">
          <a:off x="7861300" y="16822765"/>
          <a:ext cx="889000" cy="6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140047</xdr:rowOff>
    </xdr:from>
    <xdr:ext cx="534377" cy="259045"/>
    <xdr:sp macro="" textlink="">
      <xdr:nvSpPr>
        <xdr:cNvPr id="470" name="テキスト ボックス 469"/>
        <xdr:cNvSpPr txBox="1"/>
      </xdr:nvSpPr>
      <xdr:spPr>
        <a:xfrm>
          <a:off x="8483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89799</xdr:rowOff>
    </xdr:from>
    <xdr:to>
      <xdr:col>41</xdr:col>
      <xdr:colOff>50800</xdr:colOff>
      <xdr:row>98</xdr:row>
      <xdr:rowOff>126115</xdr:rowOff>
    </xdr:to>
    <xdr:cxnSp macro="">
      <xdr:nvCxnSpPr>
        <xdr:cNvPr id="471" name="直線コネクタ 470"/>
        <xdr:cNvCxnSpPr/>
      </xdr:nvCxnSpPr>
      <xdr:spPr>
        <a:xfrm flipV="1">
          <a:off x="6972300" y="16891899"/>
          <a:ext cx="889000" cy="3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72" name="フローチャート: 判断 471"/>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50567</xdr:rowOff>
    </xdr:from>
    <xdr:ext cx="534377" cy="259045"/>
    <xdr:sp macro="" textlink="">
      <xdr:nvSpPr>
        <xdr:cNvPr id="473" name="テキスト ボックス 472"/>
        <xdr:cNvSpPr txBox="1"/>
      </xdr:nvSpPr>
      <xdr:spPr>
        <a:xfrm>
          <a:off x="7594111" y="165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1200</xdr:rowOff>
    </xdr:from>
    <xdr:to>
      <xdr:col>36</xdr:col>
      <xdr:colOff>165100</xdr:colOff>
      <xdr:row>97</xdr:row>
      <xdr:rowOff>102800</xdr:rowOff>
    </xdr:to>
    <xdr:sp macro="" textlink="">
      <xdr:nvSpPr>
        <xdr:cNvPr id="474" name="フローチャート: 判断 473"/>
        <xdr:cNvSpPr/>
      </xdr:nvSpPr>
      <xdr:spPr>
        <a:xfrm>
          <a:off x="6921500" y="1663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119327</xdr:rowOff>
    </xdr:from>
    <xdr:ext cx="534377" cy="259045"/>
    <xdr:sp macro="" textlink="">
      <xdr:nvSpPr>
        <xdr:cNvPr id="475" name="テキスト ボックス 474"/>
        <xdr:cNvSpPr txBox="1"/>
      </xdr:nvSpPr>
      <xdr:spPr>
        <a:xfrm>
          <a:off x="6705111" y="1640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60210</xdr:rowOff>
    </xdr:from>
    <xdr:to>
      <xdr:col>55</xdr:col>
      <xdr:colOff>50800</xdr:colOff>
      <xdr:row>97</xdr:row>
      <xdr:rowOff>161810</xdr:rowOff>
    </xdr:to>
    <xdr:sp macro="" textlink="">
      <xdr:nvSpPr>
        <xdr:cNvPr id="481" name="楕円 480"/>
        <xdr:cNvSpPr/>
      </xdr:nvSpPr>
      <xdr:spPr>
        <a:xfrm>
          <a:off x="10426700" y="166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38637</xdr:rowOff>
    </xdr:from>
    <xdr:ext cx="534377" cy="259045"/>
    <xdr:sp macro="" textlink="">
      <xdr:nvSpPr>
        <xdr:cNvPr id="482" name="普通建設事業費 （ うち更新整備　）該当値テキスト"/>
        <xdr:cNvSpPr txBox="1"/>
      </xdr:nvSpPr>
      <xdr:spPr>
        <a:xfrm>
          <a:off x="10528300" y="166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144875</xdr:rowOff>
    </xdr:from>
    <xdr:to>
      <xdr:col>50</xdr:col>
      <xdr:colOff>165100</xdr:colOff>
      <xdr:row>96</xdr:row>
      <xdr:rowOff>75025</xdr:rowOff>
    </xdr:to>
    <xdr:sp macro="" textlink="">
      <xdr:nvSpPr>
        <xdr:cNvPr id="483" name="楕円 482"/>
        <xdr:cNvSpPr/>
      </xdr:nvSpPr>
      <xdr:spPr>
        <a:xfrm>
          <a:off x="9588500" y="1643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91552</xdr:rowOff>
    </xdr:from>
    <xdr:ext cx="534377" cy="259045"/>
    <xdr:sp macro="" textlink="">
      <xdr:nvSpPr>
        <xdr:cNvPr id="484" name="テキスト ボックス 483"/>
        <xdr:cNvSpPr txBox="1"/>
      </xdr:nvSpPr>
      <xdr:spPr>
        <a:xfrm>
          <a:off x="9372111" y="1620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141315</xdr:rowOff>
    </xdr:from>
    <xdr:to>
      <xdr:col>46</xdr:col>
      <xdr:colOff>38100</xdr:colOff>
      <xdr:row>98</xdr:row>
      <xdr:rowOff>71465</xdr:rowOff>
    </xdr:to>
    <xdr:sp macro="" textlink="">
      <xdr:nvSpPr>
        <xdr:cNvPr id="485" name="楕円 484"/>
        <xdr:cNvSpPr/>
      </xdr:nvSpPr>
      <xdr:spPr>
        <a:xfrm>
          <a:off x="8699500" y="1677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62592</xdr:rowOff>
    </xdr:from>
    <xdr:ext cx="534377" cy="259045"/>
    <xdr:sp macro="" textlink="">
      <xdr:nvSpPr>
        <xdr:cNvPr id="486" name="テキスト ボックス 485"/>
        <xdr:cNvSpPr txBox="1"/>
      </xdr:nvSpPr>
      <xdr:spPr>
        <a:xfrm>
          <a:off x="8483111" y="1686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38999</xdr:rowOff>
    </xdr:from>
    <xdr:to>
      <xdr:col>41</xdr:col>
      <xdr:colOff>101600</xdr:colOff>
      <xdr:row>98</xdr:row>
      <xdr:rowOff>140599</xdr:rowOff>
    </xdr:to>
    <xdr:sp macro="" textlink="">
      <xdr:nvSpPr>
        <xdr:cNvPr id="487" name="楕円 486"/>
        <xdr:cNvSpPr/>
      </xdr:nvSpPr>
      <xdr:spPr>
        <a:xfrm>
          <a:off x="7810500" y="168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131726</xdr:rowOff>
    </xdr:from>
    <xdr:ext cx="534377" cy="259045"/>
    <xdr:sp macro="" textlink="">
      <xdr:nvSpPr>
        <xdr:cNvPr id="488" name="テキスト ボックス 487"/>
        <xdr:cNvSpPr txBox="1"/>
      </xdr:nvSpPr>
      <xdr:spPr>
        <a:xfrm>
          <a:off x="7594111" y="1693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75315</xdr:rowOff>
    </xdr:from>
    <xdr:to>
      <xdr:col>36</xdr:col>
      <xdr:colOff>165100</xdr:colOff>
      <xdr:row>99</xdr:row>
      <xdr:rowOff>5465</xdr:rowOff>
    </xdr:to>
    <xdr:sp macro="" textlink="">
      <xdr:nvSpPr>
        <xdr:cNvPr id="489" name="楕円 488"/>
        <xdr:cNvSpPr/>
      </xdr:nvSpPr>
      <xdr:spPr>
        <a:xfrm>
          <a:off x="6921500" y="1687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168042</xdr:rowOff>
    </xdr:from>
    <xdr:ext cx="469744" cy="259045"/>
    <xdr:sp macro="" textlink="">
      <xdr:nvSpPr>
        <xdr:cNvPr id="490" name="テキスト ボックス 489"/>
        <xdr:cNvSpPr txBox="1"/>
      </xdr:nvSpPr>
      <xdr:spPr>
        <a:xfrm>
          <a:off x="6737428" y="1697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101143</xdr:rowOff>
    </xdr:from>
    <xdr:to>
      <xdr:col>85</xdr:col>
      <xdr:colOff>127000</xdr:colOff>
      <xdr:row>38</xdr:row>
      <xdr:rowOff>146444</xdr:rowOff>
    </xdr:to>
    <xdr:cxnSp macro="">
      <xdr:nvCxnSpPr>
        <xdr:cNvPr id="519" name="直線コネクタ 518"/>
        <xdr:cNvCxnSpPr/>
      </xdr:nvCxnSpPr>
      <xdr:spPr>
        <a:xfrm flipV="1">
          <a:off x="15481300" y="6616243"/>
          <a:ext cx="838200" cy="4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80395</xdr:rowOff>
    </xdr:from>
    <xdr:ext cx="469744" cy="259045"/>
    <xdr:sp macro="" textlink="">
      <xdr:nvSpPr>
        <xdr:cNvPr id="520" name="災害復旧事業費平均値テキスト"/>
        <xdr:cNvSpPr txBox="1"/>
      </xdr:nvSpPr>
      <xdr:spPr>
        <a:xfrm>
          <a:off x="16370300" y="6595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146444</xdr:rowOff>
    </xdr:from>
    <xdr:to>
      <xdr:col>81</xdr:col>
      <xdr:colOff>50800</xdr:colOff>
      <xdr:row>39</xdr:row>
      <xdr:rowOff>34430</xdr:rowOff>
    </xdr:to>
    <xdr:cxnSp macro="">
      <xdr:nvCxnSpPr>
        <xdr:cNvPr id="522" name="直線コネクタ 521"/>
        <xdr:cNvCxnSpPr/>
      </xdr:nvCxnSpPr>
      <xdr:spPr>
        <a:xfrm flipV="1">
          <a:off x="14592300" y="66615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63136</xdr:rowOff>
    </xdr:from>
    <xdr:ext cx="378565" cy="259045"/>
    <xdr:sp macro="" textlink="">
      <xdr:nvSpPr>
        <xdr:cNvPr id="524" name="テキスト ボックス 523"/>
        <xdr:cNvSpPr txBox="1"/>
      </xdr:nvSpPr>
      <xdr:spPr>
        <a:xfrm>
          <a:off x="15292017" y="6749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18504</xdr:rowOff>
    </xdr:from>
    <xdr:to>
      <xdr:col>76</xdr:col>
      <xdr:colOff>114300</xdr:colOff>
      <xdr:row>39</xdr:row>
      <xdr:rowOff>34430</xdr:rowOff>
    </xdr:to>
    <xdr:cxnSp macro="">
      <xdr:nvCxnSpPr>
        <xdr:cNvPr id="525" name="直線コネクタ 524"/>
        <xdr:cNvCxnSpPr/>
      </xdr:nvCxnSpPr>
      <xdr:spPr>
        <a:xfrm>
          <a:off x="13703300" y="6705054"/>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7" name="テキスト ボックス 526"/>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17818</xdr:rowOff>
    </xdr:from>
    <xdr:to>
      <xdr:col>71</xdr:col>
      <xdr:colOff>177800</xdr:colOff>
      <xdr:row>39</xdr:row>
      <xdr:rowOff>18504</xdr:rowOff>
    </xdr:to>
    <xdr:cxnSp macro="">
      <xdr:nvCxnSpPr>
        <xdr:cNvPr id="528" name="直線コネクタ 527"/>
        <xdr:cNvCxnSpPr/>
      </xdr:nvCxnSpPr>
      <xdr:spPr>
        <a:xfrm>
          <a:off x="12814300" y="670436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148527</xdr:rowOff>
    </xdr:from>
    <xdr:to>
      <xdr:col>72</xdr:col>
      <xdr:colOff>38100</xdr:colOff>
      <xdr:row>39</xdr:row>
      <xdr:rowOff>78677</xdr:rowOff>
    </xdr:to>
    <xdr:sp macro="" textlink="">
      <xdr:nvSpPr>
        <xdr:cNvPr id="529" name="フローチャート: 判断 528"/>
        <xdr:cNvSpPr/>
      </xdr:nvSpPr>
      <xdr:spPr>
        <a:xfrm>
          <a:off x="13652500" y="66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69804</xdr:rowOff>
    </xdr:from>
    <xdr:ext cx="378565" cy="259045"/>
    <xdr:sp macro="" textlink="">
      <xdr:nvSpPr>
        <xdr:cNvPr id="530" name="テキスト ボックス 529"/>
        <xdr:cNvSpPr txBox="1"/>
      </xdr:nvSpPr>
      <xdr:spPr>
        <a:xfrm>
          <a:off x="13514017" y="6756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126238</xdr:rowOff>
    </xdr:from>
    <xdr:to>
      <xdr:col>67</xdr:col>
      <xdr:colOff>101600</xdr:colOff>
      <xdr:row>39</xdr:row>
      <xdr:rowOff>56388</xdr:rowOff>
    </xdr:to>
    <xdr:sp macro="" textlink="">
      <xdr:nvSpPr>
        <xdr:cNvPr id="531" name="フローチャート: 判断 530"/>
        <xdr:cNvSpPr/>
      </xdr:nvSpPr>
      <xdr:spPr>
        <a:xfrm>
          <a:off x="12763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72915</xdr:rowOff>
    </xdr:from>
    <xdr:ext cx="469744" cy="259045"/>
    <xdr:sp macro="" textlink="">
      <xdr:nvSpPr>
        <xdr:cNvPr id="532" name="テキスト ボックス 531"/>
        <xdr:cNvSpPr txBox="1"/>
      </xdr:nvSpPr>
      <xdr:spPr>
        <a:xfrm>
          <a:off x="12579428" y="641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50343</xdr:rowOff>
    </xdr:from>
    <xdr:to>
      <xdr:col>85</xdr:col>
      <xdr:colOff>177800</xdr:colOff>
      <xdr:row>38</xdr:row>
      <xdr:rowOff>151943</xdr:rowOff>
    </xdr:to>
    <xdr:sp macro="" textlink="">
      <xdr:nvSpPr>
        <xdr:cNvPr id="538" name="楕円 537"/>
        <xdr:cNvSpPr/>
      </xdr:nvSpPr>
      <xdr:spPr>
        <a:xfrm>
          <a:off x="16268700" y="656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9720</xdr:rowOff>
    </xdr:from>
    <xdr:ext cx="469744" cy="259045"/>
    <xdr:sp macro="" textlink="">
      <xdr:nvSpPr>
        <xdr:cNvPr id="539" name="災害復旧事業費該当値テキスト"/>
        <xdr:cNvSpPr txBox="1"/>
      </xdr:nvSpPr>
      <xdr:spPr>
        <a:xfrm>
          <a:off x="16370300" y="635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95644</xdr:rowOff>
    </xdr:from>
    <xdr:to>
      <xdr:col>81</xdr:col>
      <xdr:colOff>101600</xdr:colOff>
      <xdr:row>39</xdr:row>
      <xdr:rowOff>25794</xdr:rowOff>
    </xdr:to>
    <xdr:sp macro="" textlink="">
      <xdr:nvSpPr>
        <xdr:cNvPr id="540" name="楕円 539"/>
        <xdr:cNvSpPr/>
      </xdr:nvSpPr>
      <xdr:spPr>
        <a:xfrm>
          <a:off x="15430500" y="661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42321</xdr:rowOff>
    </xdr:from>
    <xdr:ext cx="469744" cy="259045"/>
    <xdr:sp macro="" textlink="">
      <xdr:nvSpPr>
        <xdr:cNvPr id="541" name="テキスト ボックス 540"/>
        <xdr:cNvSpPr txBox="1"/>
      </xdr:nvSpPr>
      <xdr:spPr>
        <a:xfrm>
          <a:off x="15246428" y="638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155080</xdr:rowOff>
    </xdr:from>
    <xdr:to>
      <xdr:col>76</xdr:col>
      <xdr:colOff>165100</xdr:colOff>
      <xdr:row>39</xdr:row>
      <xdr:rowOff>85230</xdr:rowOff>
    </xdr:to>
    <xdr:sp macro="" textlink="">
      <xdr:nvSpPr>
        <xdr:cNvPr id="542" name="楕円 541"/>
        <xdr:cNvSpPr/>
      </xdr:nvSpPr>
      <xdr:spPr>
        <a:xfrm>
          <a:off x="14541500" y="66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76357</xdr:rowOff>
    </xdr:from>
    <xdr:ext cx="378565" cy="259045"/>
    <xdr:sp macro="" textlink="">
      <xdr:nvSpPr>
        <xdr:cNvPr id="543" name="テキスト ボックス 542"/>
        <xdr:cNvSpPr txBox="1"/>
      </xdr:nvSpPr>
      <xdr:spPr>
        <a:xfrm>
          <a:off x="14403017" y="676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139154</xdr:rowOff>
    </xdr:from>
    <xdr:to>
      <xdr:col>72</xdr:col>
      <xdr:colOff>38100</xdr:colOff>
      <xdr:row>39</xdr:row>
      <xdr:rowOff>69304</xdr:rowOff>
    </xdr:to>
    <xdr:sp macro="" textlink="">
      <xdr:nvSpPr>
        <xdr:cNvPr id="544" name="楕円 543"/>
        <xdr:cNvSpPr/>
      </xdr:nvSpPr>
      <xdr:spPr>
        <a:xfrm>
          <a:off x="13652500" y="66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85831</xdr:rowOff>
    </xdr:from>
    <xdr:ext cx="378565" cy="259045"/>
    <xdr:sp macro="" textlink="">
      <xdr:nvSpPr>
        <xdr:cNvPr id="545" name="テキスト ボックス 544"/>
        <xdr:cNvSpPr txBox="1"/>
      </xdr:nvSpPr>
      <xdr:spPr>
        <a:xfrm>
          <a:off x="13514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138468</xdr:rowOff>
    </xdr:from>
    <xdr:to>
      <xdr:col>67</xdr:col>
      <xdr:colOff>101600</xdr:colOff>
      <xdr:row>39</xdr:row>
      <xdr:rowOff>68618</xdr:rowOff>
    </xdr:to>
    <xdr:sp macro="" textlink="">
      <xdr:nvSpPr>
        <xdr:cNvPr id="546" name="楕円 545"/>
        <xdr:cNvSpPr/>
      </xdr:nvSpPr>
      <xdr:spPr>
        <a:xfrm>
          <a:off x="12763500" y="665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59745</xdr:rowOff>
    </xdr:from>
    <xdr:ext cx="378565" cy="259045"/>
    <xdr:sp macro="" textlink="">
      <xdr:nvSpPr>
        <xdr:cNvPr id="547" name="テキスト ボックス 546"/>
        <xdr:cNvSpPr txBox="1"/>
      </xdr:nvSpPr>
      <xdr:spPr>
        <a:xfrm>
          <a:off x="12625017" y="6746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9727</xdr:rowOff>
    </xdr:from>
    <xdr:to>
      <xdr:col>85</xdr:col>
      <xdr:colOff>127000</xdr:colOff>
      <xdr:row>76</xdr:row>
      <xdr:rowOff>109153</xdr:rowOff>
    </xdr:to>
    <xdr:cxnSp macro="">
      <xdr:nvCxnSpPr>
        <xdr:cNvPr id="629" name="直線コネクタ 628"/>
        <xdr:cNvCxnSpPr/>
      </xdr:nvCxnSpPr>
      <xdr:spPr>
        <a:xfrm>
          <a:off x="15481300" y="13039927"/>
          <a:ext cx="838200" cy="9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82658</xdr:rowOff>
    </xdr:from>
    <xdr:ext cx="534377" cy="259045"/>
    <xdr:sp macro="" textlink="">
      <xdr:nvSpPr>
        <xdr:cNvPr id="630" name="公債費平均値テキスト"/>
        <xdr:cNvSpPr txBox="1"/>
      </xdr:nvSpPr>
      <xdr:spPr>
        <a:xfrm>
          <a:off x="16370300" y="13112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139171</xdr:rowOff>
    </xdr:from>
    <xdr:to>
      <xdr:col>81</xdr:col>
      <xdr:colOff>50800</xdr:colOff>
      <xdr:row>76</xdr:row>
      <xdr:rowOff>9727</xdr:rowOff>
    </xdr:to>
    <xdr:cxnSp macro="">
      <xdr:nvCxnSpPr>
        <xdr:cNvPr id="632" name="直線コネクタ 631"/>
        <xdr:cNvCxnSpPr/>
      </xdr:nvCxnSpPr>
      <xdr:spPr>
        <a:xfrm>
          <a:off x="14592300" y="12997921"/>
          <a:ext cx="889000" cy="4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6591</xdr:rowOff>
    </xdr:from>
    <xdr:ext cx="534377" cy="259045"/>
    <xdr:sp macro="" textlink="">
      <xdr:nvSpPr>
        <xdr:cNvPr id="634" name="テキスト ボックス 633"/>
        <xdr:cNvSpPr txBox="1"/>
      </xdr:nvSpPr>
      <xdr:spPr>
        <a:xfrm>
          <a:off x="15214111" y="1320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139171</xdr:rowOff>
    </xdr:from>
    <xdr:to>
      <xdr:col>76</xdr:col>
      <xdr:colOff>114300</xdr:colOff>
      <xdr:row>75</xdr:row>
      <xdr:rowOff>157773</xdr:rowOff>
    </xdr:to>
    <xdr:cxnSp macro="">
      <xdr:nvCxnSpPr>
        <xdr:cNvPr id="635" name="直線コネクタ 634"/>
        <xdr:cNvCxnSpPr/>
      </xdr:nvCxnSpPr>
      <xdr:spPr>
        <a:xfrm flipV="1">
          <a:off x="13703300" y="12997921"/>
          <a:ext cx="889000" cy="1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166682</xdr:rowOff>
    </xdr:from>
    <xdr:ext cx="534377" cy="259045"/>
    <xdr:sp macro="" textlink="">
      <xdr:nvSpPr>
        <xdr:cNvPr id="637" name="テキスト ボックス 636"/>
        <xdr:cNvSpPr txBox="1"/>
      </xdr:nvSpPr>
      <xdr:spPr>
        <a:xfrm>
          <a:off x="14325111" y="1319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129556</xdr:rowOff>
    </xdr:from>
    <xdr:to>
      <xdr:col>71</xdr:col>
      <xdr:colOff>177800</xdr:colOff>
      <xdr:row>75</xdr:row>
      <xdr:rowOff>157773</xdr:rowOff>
    </xdr:to>
    <xdr:cxnSp macro="">
      <xdr:nvCxnSpPr>
        <xdr:cNvPr id="638" name="直線コネクタ 637"/>
        <xdr:cNvCxnSpPr/>
      </xdr:nvCxnSpPr>
      <xdr:spPr>
        <a:xfrm>
          <a:off x="12814300" y="12988306"/>
          <a:ext cx="889000" cy="2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103374</xdr:rowOff>
    </xdr:from>
    <xdr:to>
      <xdr:col>72</xdr:col>
      <xdr:colOff>38100</xdr:colOff>
      <xdr:row>77</xdr:row>
      <xdr:rowOff>33524</xdr:rowOff>
    </xdr:to>
    <xdr:sp macro="" textlink="">
      <xdr:nvSpPr>
        <xdr:cNvPr id="639" name="フローチャート: 判断 638"/>
        <xdr:cNvSpPr/>
      </xdr:nvSpPr>
      <xdr:spPr>
        <a:xfrm>
          <a:off x="13652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24651</xdr:rowOff>
    </xdr:from>
    <xdr:ext cx="534377" cy="259045"/>
    <xdr:sp macro="" textlink="">
      <xdr:nvSpPr>
        <xdr:cNvPr id="640" name="テキスト ボックス 639"/>
        <xdr:cNvSpPr txBox="1"/>
      </xdr:nvSpPr>
      <xdr:spPr>
        <a:xfrm>
          <a:off x="13436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4032</xdr:rowOff>
    </xdr:from>
    <xdr:to>
      <xdr:col>67</xdr:col>
      <xdr:colOff>101600</xdr:colOff>
      <xdr:row>76</xdr:row>
      <xdr:rowOff>105632</xdr:rowOff>
    </xdr:to>
    <xdr:sp macro="" textlink="">
      <xdr:nvSpPr>
        <xdr:cNvPr id="641" name="フローチャート: 判断 640"/>
        <xdr:cNvSpPr/>
      </xdr:nvSpPr>
      <xdr:spPr>
        <a:xfrm>
          <a:off x="12763500" y="130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96759</xdr:rowOff>
    </xdr:from>
    <xdr:ext cx="534377" cy="259045"/>
    <xdr:sp macro="" textlink="">
      <xdr:nvSpPr>
        <xdr:cNvPr id="642" name="テキスト ボックス 641"/>
        <xdr:cNvSpPr txBox="1"/>
      </xdr:nvSpPr>
      <xdr:spPr>
        <a:xfrm>
          <a:off x="12547111" y="131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58353</xdr:rowOff>
    </xdr:from>
    <xdr:to>
      <xdr:col>85</xdr:col>
      <xdr:colOff>177800</xdr:colOff>
      <xdr:row>76</xdr:row>
      <xdr:rowOff>159953</xdr:rowOff>
    </xdr:to>
    <xdr:sp macro="" textlink="">
      <xdr:nvSpPr>
        <xdr:cNvPr id="648" name="楕円 647"/>
        <xdr:cNvSpPr/>
      </xdr:nvSpPr>
      <xdr:spPr>
        <a:xfrm>
          <a:off x="16268700" y="1308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81230</xdr:rowOff>
    </xdr:from>
    <xdr:ext cx="534377" cy="259045"/>
    <xdr:sp macro="" textlink="">
      <xdr:nvSpPr>
        <xdr:cNvPr id="649" name="公債費該当値テキスト"/>
        <xdr:cNvSpPr txBox="1"/>
      </xdr:nvSpPr>
      <xdr:spPr>
        <a:xfrm>
          <a:off x="16370300" y="1293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130377</xdr:rowOff>
    </xdr:from>
    <xdr:to>
      <xdr:col>81</xdr:col>
      <xdr:colOff>101600</xdr:colOff>
      <xdr:row>76</xdr:row>
      <xdr:rowOff>60527</xdr:rowOff>
    </xdr:to>
    <xdr:sp macro="" textlink="">
      <xdr:nvSpPr>
        <xdr:cNvPr id="650" name="楕円 649"/>
        <xdr:cNvSpPr/>
      </xdr:nvSpPr>
      <xdr:spPr>
        <a:xfrm>
          <a:off x="15430500" y="1298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77054</xdr:rowOff>
    </xdr:from>
    <xdr:ext cx="534377" cy="259045"/>
    <xdr:sp macro="" textlink="">
      <xdr:nvSpPr>
        <xdr:cNvPr id="651" name="テキスト ボックス 650"/>
        <xdr:cNvSpPr txBox="1"/>
      </xdr:nvSpPr>
      <xdr:spPr>
        <a:xfrm>
          <a:off x="15214111" y="1276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88371</xdr:rowOff>
    </xdr:from>
    <xdr:to>
      <xdr:col>76</xdr:col>
      <xdr:colOff>165100</xdr:colOff>
      <xdr:row>76</xdr:row>
      <xdr:rowOff>18521</xdr:rowOff>
    </xdr:to>
    <xdr:sp macro="" textlink="">
      <xdr:nvSpPr>
        <xdr:cNvPr id="652" name="楕円 651"/>
        <xdr:cNvSpPr/>
      </xdr:nvSpPr>
      <xdr:spPr>
        <a:xfrm>
          <a:off x="14541500" y="1294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35048</xdr:rowOff>
    </xdr:from>
    <xdr:ext cx="534377" cy="259045"/>
    <xdr:sp macro="" textlink="">
      <xdr:nvSpPr>
        <xdr:cNvPr id="653" name="テキスト ボックス 652"/>
        <xdr:cNvSpPr txBox="1"/>
      </xdr:nvSpPr>
      <xdr:spPr>
        <a:xfrm>
          <a:off x="14325111" y="1272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106973</xdr:rowOff>
    </xdr:from>
    <xdr:to>
      <xdr:col>72</xdr:col>
      <xdr:colOff>38100</xdr:colOff>
      <xdr:row>76</xdr:row>
      <xdr:rowOff>37123</xdr:rowOff>
    </xdr:to>
    <xdr:sp macro="" textlink="">
      <xdr:nvSpPr>
        <xdr:cNvPr id="654" name="楕円 653"/>
        <xdr:cNvSpPr/>
      </xdr:nvSpPr>
      <xdr:spPr>
        <a:xfrm>
          <a:off x="13652500" y="129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53650</xdr:rowOff>
    </xdr:from>
    <xdr:ext cx="534377" cy="259045"/>
    <xdr:sp macro="" textlink="">
      <xdr:nvSpPr>
        <xdr:cNvPr id="655" name="テキスト ボックス 654"/>
        <xdr:cNvSpPr txBox="1"/>
      </xdr:nvSpPr>
      <xdr:spPr>
        <a:xfrm>
          <a:off x="13436111" y="1274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78756</xdr:rowOff>
    </xdr:from>
    <xdr:to>
      <xdr:col>67</xdr:col>
      <xdr:colOff>101600</xdr:colOff>
      <xdr:row>76</xdr:row>
      <xdr:rowOff>8905</xdr:rowOff>
    </xdr:to>
    <xdr:sp macro="" textlink="">
      <xdr:nvSpPr>
        <xdr:cNvPr id="656" name="楕円 655"/>
        <xdr:cNvSpPr/>
      </xdr:nvSpPr>
      <xdr:spPr>
        <a:xfrm>
          <a:off x="12763500" y="129375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25433</xdr:rowOff>
    </xdr:from>
    <xdr:ext cx="534377" cy="259045"/>
    <xdr:sp macro="" textlink="">
      <xdr:nvSpPr>
        <xdr:cNvPr id="657" name="テキスト ボックス 656"/>
        <xdr:cNvSpPr txBox="1"/>
      </xdr:nvSpPr>
      <xdr:spPr>
        <a:xfrm>
          <a:off x="12547111" y="1271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91980</xdr:rowOff>
    </xdr:from>
    <xdr:to>
      <xdr:col>85</xdr:col>
      <xdr:colOff>127000</xdr:colOff>
      <xdr:row>98</xdr:row>
      <xdr:rowOff>22524</xdr:rowOff>
    </xdr:to>
    <xdr:cxnSp macro="">
      <xdr:nvCxnSpPr>
        <xdr:cNvPr id="686" name="直線コネクタ 685"/>
        <xdr:cNvCxnSpPr/>
      </xdr:nvCxnSpPr>
      <xdr:spPr>
        <a:xfrm>
          <a:off x="15481300" y="16722630"/>
          <a:ext cx="838200" cy="10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154201</xdr:rowOff>
    </xdr:from>
    <xdr:ext cx="534377" cy="259045"/>
    <xdr:sp macro="" textlink="">
      <xdr:nvSpPr>
        <xdr:cNvPr id="687" name="積立金平均値テキスト"/>
        <xdr:cNvSpPr txBox="1"/>
      </xdr:nvSpPr>
      <xdr:spPr>
        <a:xfrm>
          <a:off x="16370300" y="16613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91980</xdr:rowOff>
    </xdr:from>
    <xdr:to>
      <xdr:col>81</xdr:col>
      <xdr:colOff>50800</xdr:colOff>
      <xdr:row>98</xdr:row>
      <xdr:rowOff>35516</xdr:rowOff>
    </xdr:to>
    <xdr:cxnSp macro="">
      <xdr:nvCxnSpPr>
        <xdr:cNvPr id="689" name="直線コネクタ 688"/>
        <xdr:cNvCxnSpPr/>
      </xdr:nvCxnSpPr>
      <xdr:spPr>
        <a:xfrm flipV="1">
          <a:off x="14592300" y="16722630"/>
          <a:ext cx="889000" cy="1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68432</xdr:rowOff>
    </xdr:from>
    <xdr:ext cx="469744" cy="259045"/>
    <xdr:sp macro="" textlink="">
      <xdr:nvSpPr>
        <xdr:cNvPr id="691" name="テキスト ボックス 690"/>
        <xdr:cNvSpPr txBox="1"/>
      </xdr:nvSpPr>
      <xdr:spPr>
        <a:xfrm>
          <a:off x="15246428" y="1687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35516</xdr:rowOff>
    </xdr:from>
    <xdr:to>
      <xdr:col>76</xdr:col>
      <xdr:colOff>114300</xdr:colOff>
      <xdr:row>98</xdr:row>
      <xdr:rowOff>129508</xdr:rowOff>
    </xdr:to>
    <xdr:cxnSp macro="">
      <xdr:nvCxnSpPr>
        <xdr:cNvPr id="692" name="直線コネクタ 691"/>
        <xdr:cNvCxnSpPr/>
      </xdr:nvCxnSpPr>
      <xdr:spPr>
        <a:xfrm flipV="1">
          <a:off x="13703300" y="16837616"/>
          <a:ext cx="889000" cy="9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85444</xdr:rowOff>
    </xdr:from>
    <xdr:ext cx="469744" cy="259045"/>
    <xdr:sp macro="" textlink="">
      <xdr:nvSpPr>
        <xdr:cNvPr id="694" name="テキスト ボックス 693"/>
        <xdr:cNvSpPr txBox="1"/>
      </xdr:nvSpPr>
      <xdr:spPr>
        <a:xfrm>
          <a:off x="14357428" y="168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27267</xdr:rowOff>
    </xdr:from>
    <xdr:to>
      <xdr:col>71</xdr:col>
      <xdr:colOff>177800</xdr:colOff>
      <xdr:row>98</xdr:row>
      <xdr:rowOff>129508</xdr:rowOff>
    </xdr:to>
    <xdr:cxnSp macro="">
      <xdr:nvCxnSpPr>
        <xdr:cNvPr id="695" name="直線コネクタ 694"/>
        <xdr:cNvCxnSpPr/>
      </xdr:nvCxnSpPr>
      <xdr:spPr>
        <a:xfrm>
          <a:off x="12814300" y="16829367"/>
          <a:ext cx="889000" cy="10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81908</xdr:rowOff>
    </xdr:from>
    <xdr:to>
      <xdr:col>72</xdr:col>
      <xdr:colOff>38100</xdr:colOff>
      <xdr:row>98</xdr:row>
      <xdr:rowOff>12058</xdr:rowOff>
    </xdr:to>
    <xdr:sp macro="" textlink="">
      <xdr:nvSpPr>
        <xdr:cNvPr id="696" name="フローチャート: 判断 695"/>
        <xdr:cNvSpPr/>
      </xdr:nvSpPr>
      <xdr:spPr>
        <a:xfrm>
          <a:off x="136525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28585</xdr:rowOff>
    </xdr:from>
    <xdr:ext cx="534377" cy="259045"/>
    <xdr:sp macro="" textlink="">
      <xdr:nvSpPr>
        <xdr:cNvPr id="697" name="テキスト ボックス 696"/>
        <xdr:cNvSpPr txBox="1"/>
      </xdr:nvSpPr>
      <xdr:spPr>
        <a:xfrm>
          <a:off x="13436111" y="164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34894</xdr:rowOff>
    </xdr:from>
    <xdr:to>
      <xdr:col>67</xdr:col>
      <xdr:colOff>101600</xdr:colOff>
      <xdr:row>96</xdr:row>
      <xdr:rowOff>136494</xdr:rowOff>
    </xdr:to>
    <xdr:sp macro="" textlink="">
      <xdr:nvSpPr>
        <xdr:cNvPr id="698" name="フローチャート: 判断 697"/>
        <xdr:cNvSpPr/>
      </xdr:nvSpPr>
      <xdr:spPr>
        <a:xfrm>
          <a:off x="12763500" y="164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153021</xdr:rowOff>
    </xdr:from>
    <xdr:ext cx="534377" cy="259045"/>
    <xdr:sp macro="" textlink="">
      <xdr:nvSpPr>
        <xdr:cNvPr id="699" name="テキスト ボックス 698"/>
        <xdr:cNvSpPr txBox="1"/>
      </xdr:nvSpPr>
      <xdr:spPr>
        <a:xfrm>
          <a:off x="12547111" y="162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143174</xdr:rowOff>
    </xdr:from>
    <xdr:to>
      <xdr:col>85</xdr:col>
      <xdr:colOff>177800</xdr:colOff>
      <xdr:row>98</xdr:row>
      <xdr:rowOff>73324</xdr:rowOff>
    </xdr:to>
    <xdr:sp macro="" textlink="">
      <xdr:nvSpPr>
        <xdr:cNvPr id="705" name="楕円 704"/>
        <xdr:cNvSpPr/>
      </xdr:nvSpPr>
      <xdr:spPr>
        <a:xfrm>
          <a:off x="16268700" y="1677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121601</xdr:rowOff>
    </xdr:from>
    <xdr:ext cx="534377" cy="259045"/>
    <xdr:sp macro="" textlink="">
      <xdr:nvSpPr>
        <xdr:cNvPr id="706" name="積立金該当値テキスト"/>
        <xdr:cNvSpPr txBox="1"/>
      </xdr:nvSpPr>
      <xdr:spPr>
        <a:xfrm>
          <a:off x="16370300" y="1675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41180</xdr:rowOff>
    </xdr:from>
    <xdr:to>
      <xdr:col>81</xdr:col>
      <xdr:colOff>101600</xdr:colOff>
      <xdr:row>97</xdr:row>
      <xdr:rowOff>142780</xdr:rowOff>
    </xdr:to>
    <xdr:sp macro="" textlink="">
      <xdr:nvSpPr>
        <xdr:cNvPr id="707" name="楕円 706"/>
        <xdr:cNvSpPr/>
      </xdr:nvSpPr>
      <xdr:spPr>
        <a:xfrm>
          <a:off x="15430500" y="166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159307</xdr:rowOff>
    </xdr:from>
    <xdr:ext cx="534377" cy="259045"/>
    <xdr:sp macro="" textlink="">
      <xdr:nvSpPr>
        <xdr:cNvPr id="708" name="テキスト ボックス 707"/>
        <xdr:cNvSpPr txBox="1"/>
      </xdr:nvSpPr>
      <xdr:spPr>
        <a:xfrm>
          <a:off x="15214111" y="164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156166</xdr:rowOff>
    </xdr:from>
    <xdr:to>
      <xdr:col>76</xdr:col>
      <xdr:colOff>165100</xdr:colOff>
      <xdr:row>98</xdr:row>
      <xdr:rowOff>86316</xdr:rowOff>
    </xdr:to>
    <xdr:sp macro="" textlink="">
      <xdr:nvSpPr>
        <xdr:cNvPr id="709" name="楕円 708"/>
        <xdr:cNvSpPr/>
      </xdr:nvSpPr>
      <xdr:spPr>
        <a:xfrm>
          <a:off x="14541500" y="1678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102843</xdr:rowOff>
    </xdr:from>
    <xdr:ext cx="469744" cy="259045"/>
    <xdr:sp macro="" textlink="">
      <xdr:nvSpPr>
        <xdr:cNvPr id="710" name="テキスト ボックス 709"/>
        <xdr:cNvSpPr txBox="1"/>
      </xdr:nvSpPr>
      <xdr:spPr>
        <a:xfrm>
          <a:off x="14357428" y="1656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78708</xdr:rowOff>
    </xdr:from>
    <xdr:to>
      <xdr:col>72</xdr:col>
      <xdr:colOff>38100</xdr:colOff>
      <xdr:row>99</xdr:row>
      <xdr:rowOff>8858</xdr:rowOff>
    </xdr:to>
    <xdr:sp macro="" textlink="">
      <xdr:nvSpPr>
        <xdr:cNvPr id="711" name="楕円 710"/>
        <xdr:cNvSpPr/>
      </xdr:nvSpPr>
      <xdr:spPr>
        <a:xfrm>
          <a:off x="13652500" y="1688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171435</xdr:rowOff>
    </xdr:from>
    <xdr:ext cx="469744" cy="259045"/>
    <xdr:sp macro="" textlink="">
      <xdr:nvSpPr>
        <xdr:cNvPr id="712" name="テキスト ボックス 711"/>
        <xdr:cNvSpPr txBox="1"/>
      </xdr:nvSpPr>
      <xdr:spPr>
        <a:xfrm>
          <a:off x="13468428" y="1697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147917</xdr:rowOff>
    </xdr:from>
    <xdr:to>
      <xdr:col>67</xdr:col>
      <xdr:colOff>101600</xdr:colOff>
      <xdr:row>98</xdr:row>
      <xdr:rowOff>78067</xdr:rowOff>
    </xdr:to>
    <xdr:sp macro="" textlink="">
      <xdr:nvSpPr>
        <xdr:cNvPr id="713" name="楕円 712"/>
        <xdr:cNvSpPr/>
      </xdr:nvSpPr>
      <xdr:spPr>
        <a:xfrm>
          <a:off x="12763500" y="1677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69194</xdr:rowOff>
    </xdr:from>
    <xdr:ext cx="469744" cy="259045"/>
    <xdr:sp macro="" textlink="">
      <xdr:nvSpPr>
        <xdr:cNvPr id="714" name="テキスト ボックス 713"/>
        <xdr:cNvSpPr txBox="1"/>
      </xdr:nvSpPr>
      <xdr:spPr>
        <a:xfrm>
          <a:off x="12579428" y="1687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141604</xdr:rowOff>
    </xdr:from>
    <xdr:ext cx="378565" cy="259045"/>
    <xdr:sp macro="" textlink="">
      <xdr:nvSpPr>
        <xdr:cNvPr id="746" name="投資及び出資金平均値テキスト"/>
        <xdr:cNvSpPr txBox="1"/>
      </xdr:nvSpPr>
      <xdr:spPr>
        <a:xfrm>
          <a:off x="22212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79720</xdr:rowOff>
    </xdr:from>
    <xdr:to>
      <xdr:col>111</xdr:col>
      <xdr:colOff>177800</xdr:colOff>
      <xdr:row>39</xdr:row>
      <xdr:rowOff>98878</xdr:rowOff>
    </xdr:to>
    <xdr:cxnSp macro="">
      <xdr:nvCxnSpPr>
        <xdr:cNvPr id="748" name="直線コネクタ 747"/>
        <xdr:cNvCxnSpPr/>
      </xdr:nvCxnSpPr>
      <xdr:spPr>
        <a:xfrm>
          <a:off x="20434300" y="6766270"/>
          <a:ext cx="889000" cy="1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69105</xdr:rowOff>
    </xdr:from>
    <xdr:ext cx="378565" cy="259045"/>
    <xdr:sp macro="" textlink="">
      <xdr:nvSpPr>
        <xdr:cNvPr id="750" name="テキスト ボックス 749"/>
        <xdr:cNvSpPr txBox="1"/>
      </xdr:nvSpPr>
      <xdr:spPr>
        <a:xfrm>
          <a:off x="21134017" y="641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79720</xdr:rowOff>
    </xdr:from>
    <xdr:to>
      <xdr:col>107</xdr:col>
      <xdr:colOff>50800</xdr:colOff>
      <xdr:row>39</xdr:row>
      <xdr:rowOff>98878</xdr:rowOff>
    </xdr:to>
    <xdr:cxnSp macro="">
      <xdr:nvCxnSpPr>
        <xdr:cNvPr id="751" name="直線コネクタ 750"/>
        <xdr:cNvCxnSpPr/>
      </xdr:nvCxnSpPr>
      <xdr:spPr>
        <a:xfrm flipV="1">
          <a:off x="19545300" y="6766270"/>
          <a:ext cx="889000" cy="1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83365</xdr:rowOff>
    </xdr:from>
    <xdr:ext cx="378565" cy="259045"/>
    <xdr:sp macro="" textlink="">
      <xdr:nvSpPr>
        <xdr:cNvPr id="753" name="テキスト ボックス 752"/>
        <xdr:cNvSpPr txBox="1"/>
      </xdr:nvSpPr>
      <xdr:spPr>
        <a:xfrm>
          <a:off x="20245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126891</xdr:rowOff>
    </xdr:from>
    <xdr:to>
      <xdr:col>102</xdr:col>
      <xdr:colOff>165100</xdr:colOff>
      <xdr:row>39</xdr:row>
      <xdr:rowOff>57041</xdr:rowOff>
    </xdr:to>
    <xdr:sp macro="" textlink="">
      <xdr:nvSpPr>
        <xdr:cNvPr id="755" name="フローチャート: 判断 754"/>
        <xdr:cNvSpPr/>
      </xdr:nvSpPr>
      <xdr:spPr>
        <a:xfrm>
          <a:off x="19494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73568</xdr:rowOff>
    </xdr:from>
    <xdr:ext cx="378565" cy="259045"/>
    <xdr:sp macro="" textlink="">
      <xdr:nvSpPr>
        <xdr:cNvPr id="756" name="テキスト ボックス 755"/>
        <xdr:cNvSpPr txBox="1"/>
      </xdr:nvSpPr>
      <xdr:spPr>
        <a:xfrm>
          <a:off x="19356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109474</xdr:rowOff>
    </xdr:from>
    <xdr:to>
      <xdr:col>98</xdr:col>
      <xdr:colOff>38100</xdr:colOff>
      <xdr:row>39</xdr:row>
      <xdr:rowOff>39624</xdr:rowOff>
    </xdr:to>
    <xdr:sp macro="" textlink="">
      <xdr:nvSpPr>
        <xdr:cNvPr id="757" name="フローチャート: 判断 756"/>
        <xdr:cNvSpPr/>
      </xdr:nvSpPr>
      <xdr:spPr>
        <a:xfrm>
          <a:off x="18605500" y="662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56151</xdr:rowOff>
    </xdr:from>
    <xdr:ext cx="469744" cy="259045"/>
    <xdr:sp macro="" textlink="">
      <xdr:nvSpPr>
        <xdr:cNvPr id="758" name="テキスト ボックス 757"/>
        <xdr:cNvSpPr txBox="1"/>
      </xdr:nvSpPr>
      <xdr:spPr>
        <a:xfrm>
          <a:off x="18421428" y="639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28920</xdr:rowOff>
    </xdr:from>
    <xdr:to>
      <xdr:col>107</xdr:col>
      <xdr:colOff>101600</xdr:colOff>
      <xdr:row>39</xdr:row>
      <xdr:rowOff>130520</xdr:rowOff>
    </xdr:to>
    <xdr:sp macro="" textlink="">
      <xdr:nvSpPr>
        <xdr:cNvPr id="768" name="楕円 767"/>
        <xdr:cNvSpPr/>
      </xdr:nvSpPr>
      <xdr:spPr>
        <a:xfrm>
          <a:off x="20383500" y="671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121647</xdr:rowOff>
    </xdr:from>
    <xdr:ext cx="378565" cy="259045"/>
    <xdr:sp macro="" textlink="">
      <xdr:nvSpPr>
        <xdr:cNvPr id="769" name="テキスト ボックス 768"/>
        <xdr:cNvSpPr txBox="1"/>
      </xdr:nvSpPr>
      <xdr:spPr>
        <a:xfrm>
          <a:off x="20245017" y="6808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154254</xdr:rowOff>
    </xdr:from>
    <xdr:to>
      <xdr:col>116</xdr:col>
      <xdr:colOff>63500</xdr:colOff>
      <xdr:row>58</xdr:row>
      <xdr:rowOff>155931</xdr:rowOff>
    </xdr:to>
    <xdr:cxnSp macro="">
      <xdr:nvCxnSpPr>
        <xdr:cNvPr id="802" name="直線コネクタ 801"/>
        <xdr:cNvCxnSpPr/>
      </xdr:nvCxnSpPr>
      <xdr:spPr>
        <a:xfrm>
          <a:off x="21323300" y="10098354"/>
          <a:ext cx="8382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3" name="貸付金平均値テキスト"/>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154254</xdr:rowOff>
    </xdr:from>
    <xdr:to>
      <xdr:col>111</xdr:col>
      <xdr:colOff>177800</xdr:colOff>
      <xdr:row>58</xdr:row>
      <xdr:rowOff>155511</xdr:rowOff>
    </xdr:to>
    <xdr:cxnSp macro="">
      <xdr:nvCxnSpPr>
        <xdr:cNvPr id="805" name="直線コネクタ 804"/>
        <xdr:cNvCxnSpPr/>
      </xdr:nvCxnSpPr>
      <xdr:spPr>
        <a:xfrm flipV="1">
          <a:off x="20434300" y="10098354"/>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807" name="テキスト ボックス 806"/>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153339</xdr:rowOff>
    </xdr:from>
    <xdr:to>
      <xdr:col>107</xdr:col>
      <xdr:colOff>50800</xdr:colOff>
      <xdr:row>58</xdr:row>
      <xdr:rowOff>155511</xdr:rowOff>
    </xdr:to>
    <xdr:cxnSp macro="">
      <xdr:nvCxnSpPr>
        <xdr:cNvPr id="808" name="直線コネクタ 807"/>
        <xdr:cNvCxnSpPr/>
      </xdr:nvCxnSpPr>
      <xdr:spPr>
        <a:xfrm>
          <a:off x="19545300" y="10097439"/>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1325</xdr:rowOff>
    </xdr:from>
    <xdr:ext cx="469744" cy="259045"/>
    <xdr:sp macro="" textlink="">
      <xdr:nvSpPr>
        <xdr:cNvPr id="810" name="テキスト ボックス 809"/>
        <xdr:cNvSpPr txBox="1"/>
      </xdr:nvSpPr>
      <xdr:spPr>
        <a:xfrm>
          <a:off x="20199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146939</xdr:rowOff>
    </xdr:from>
    <xdr:to>
      <xdr:col>102</xdr:col>
      <xdr:colOff>114300</xdr:colOff>
      <xdr:row>58</xdr:row>
      <xdr:rowOff>153339</xdr:rowOff>
    </xdr:to>
    <xdr:cxnSp macro="">
      <xdr:nvCxnSpPr>
        <xdr:cNvPr id="811" name="直線コネクタ 810"/>
        <xdr:cNvCxnSpPr/>
      </xdr:nvCxnSpPr>
      <xdr:spPr>
        <a:xfrm>
          <a:off x="18656300" y="10091039"/>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12" name="フローチャート: 判断 811"/>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13098</xdr:rowOff>
    </xdr:from>
    <xdr:ext cx="469744" cy="259045"/>
    <xdr:sp macro="" textlink="">
      <xdr:nvSpPr>
        <xdr:cNvPr id="813" name="テキスト ボックス 812"/>
        <xdr:cNvSpPr txBox="1"/>
      </xdr:nvSpPr>
      <xdr:spPr>
        <a:xfrm>
          <a:off x="19310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1384</xdr:rowOff>
    </xdr:from>
    <xdr:to>
      <xdr:col>98</xdr:col>
      <xdr:colOff>38100</xdr:colOff>
      <xdr:row>58</xdr:row>
      <xdr:rowOff>102984</xdr:rowOff>
    </xdr:to>
    <xdr:sp macro="" textlink="">
      <xdr:nvSpPr>
        <xdr:cNvPr id="814" name="フローチャート: 判断 813"/>
        <xdr:cNvSpPr/>
      </xdr:nvSpPr>
      <xdr:spPr>
        <a:xfrm>
          <a:off x="18605500" y="994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119511</xdr:rowOff>
    </xdr:from>
    <xdr:ext cx="469744" cy="259045"/>
    <xdr:sp macro="" textlink="">
      <xdr:nvSpPr>
        <xdr:cNvPr id="815" name="テキスト ボックス 814"/>
        <xdr:cNvSpPr txBox="1"/>
      </xdr:nvSpPr>
      <xdr:spPr>
        <a:xfrm>
          <a:off x="18421428" y="972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105131</xdr:rowOff>
    </xdr:from>
    <xdr:to>
      <xdr:col>116</xdr:col>
      <xdr:colOff>114300</xdr:colOff>
      <xdr:row>59</xdr:row>
      <xdr:rowOff>35281</xdr:rowOff>
    </xdr:to>
    <xdr:sp macro="" textlink="">
      <xdr:nvSpPr>
        <xdr:cNvPr id="821" name="楕円 820"/>
        <xdr:cNvSpPr/>
      </xdr:nvSpPr>
      <xdr:spPr>
        <a:xfrm>
          <a:off x="22110700" y="1004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50678</xdr:rowOff>
    </xdr:from>
    <xdr:ext cx="469744" cy="259045"/>
    <xdr:sp macro="" textlink="">
      <xdr:nvSpPr>
        <xdr:cNvPr id="822" name="貸付金該当値テキスト"/>
        <xdr:cNvSpPr txBox="1"/>
      </xdr:nvSpPr>
      <xdr:spPr>
        <a:xfrm>
          <a:off x="22212300" y="999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103454</xdr:rowOff>
    </xdr:from>
    <xdr:to>
      <xdr:col>112</xdr:col>
      <xdr:colOff>38100</xdr:colOff>
      <xdr:row>59</xdr:row>
      <xdr:rowOff>33604</xdr:rowOff>
    </xdr:to>
    <xdr:sp macro="" textlink="">
      <xdr:nvSpPr>
        <xdr:cNvPr id="823" name="楕円 822"/>
        <xdr:cNvSpPr/>
      </xdr:nvSpPr>
      <xdr:spPr>
        <a:xfrm>
          <a:off x="21272500" y="1004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24731</xdr:rowOff>
    </xdr:from>
    <xdr:ext cx="469744" cy="259045"/>
    <xdr:sp macro="" textlink="">
      <xdr:nvSpPr>
        <xdr:cNvPr id="824" name="テキスト ボックス 823"/>
        <xdr:cNvSpPr txBox="1"/>
      </xdr:nvSpPr>
      <xdr:spPr>
        <a:xfrm>
          <a:off x="21088428" y="1014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104711</xdr:rowOff>
    </xdr:from>
    <xdr:to>
      <xdr:col>107</xdr:col>
      <xdr:colOff>101600</xdr:colOff>
      <xdr:row>59</xdr:row>
      <xdr:rowOff>34861</xdr:rowOff>
    </xdr:to>
    <xdr:sp macro="" textlink="">
      <xdr:nvSpPr>
        <xdr:cNvPr id="825" name="楕円 824"/>
        <xdr:cNvSpPr/>
      </xdr:nvSpPr>
      <xdr:spPr>
        <a:xfrm>
          <a:off x="20383500" y="1004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25988</xdr:rowOff>
    </xdr:from>
    <xdr:ext cx="469744" cy="259045"/>
    <xdr:sp macro="" textlink="">
      <xdr:nvSpPr>
        <xdr:cNvPr id="826" name="テキスト ボックス 825"/>
        <xdr:cNvSpPr txBox="1"/>
      </xdr:nvSpPr>
      <xdr:spPr>
        <a:xfrm>
          <a:off x="20199428" y="1014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102539</xdr:rowOff>
    </xdr:from>
    <xdr:to>
      <xdr:col>102</xdr:col>
      <xdr:colOff>165100</xdr:colOff>
      <xdr:row>59</xdr:row>
      <xdr:rowOff>32689</xdr:rowOff>
    </xdr:to>
    <xdr:sp macro="" textlink="">
      <xdr:nvSpPr>
        <xdr:cNvPr id="827" name="楕円 826"/>
        <xdr:cNvSpPr/>
      </xdr:nvSpPr>
      <xdr:spPr>
        <a:xfrm>
          <a:off x="19494500" y="1004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23816</xdr:rowOff>
    </xdr:from>
    <xdr:ext cx="469744" cy="259045"/>
    <xdr:sp macro="" textlink="">
      <xdr:nvSpPr>
        <xdr:cNvPr id="828" name="テキスト ボックス 827"/>
        <xdr:cNvSpPr txBox="1"/>
      </xdr:nvSpPr>
      <xdr:spPr>
        <a:xfrm>
          <a:off x="19310428" y="1013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96139</xdr:rowOff>
    </xdr:from>
    <xdr:to>
      <xdr:col>98</xdr:col>
      <xdr:colOff>38100</xdr:colOff>
      <xdr:row>59</xdr:row>
      <xdr:rowOff>26289</xdr:rowOff>
    </xdr:to>
    <xdr:sp macro="" textlink="">
      <xdr:nvSpPr>
        <xdr:cNvPr id="829" name="楕円 828"/>
        <xdr:cNvSpPr/>
      </xdr:nvSpPr>
      <xdr:spPr>
        <a:xfrm>
          <a:off x="18605500" y="1004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17416</xdr:rowOff>
    </xdr:from>
    <xdr:ext cx="469744" cy="259045"/>
    <xdr:sp macro="" textlink="">
      <xdr:nvSpPr>
        <xdr:cNvPr id="830" name="テキスト ボックス 829"/>
        <xdr:cNvSpPr txBox="1"/>
      </xdr:nvSpPr>
      <xdr:spPr>
        <a:xfrm>
          <a:off x="18421428" y="1013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8369</xdr:rowOff>
    </xdr:from>
    <xdr:to>
      <xdr:col>116</xdr:col>
      <xdr:colOff>63500</xdr:colOff>
      <xdr:row>75</xdr:row>
      <xdr:rowOff>43276</xdr:rowOff>
    </xdr:to>
    <xdr:cxnSp macro="">
      <xdr:nvCxnSpPr>
        <xdr:cNvPr id="858" name="直線コネクタ 857"/>
        <xdr:cNvCxnSpPr/>
      </xdr:nvCxnSpPr>
      <xdr:spPr>
        <a:xfrm flipV="1">
          <a:off x="21323300" y="12867119"/>
          <a:ext cx="838200" cy="3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142</xdr:rowOff>
    </xdr:from>
    <xdr:ext cx="534377" cy="259045"/>
    <xdr:sp macro="" textlink="">
      <xdr:nvSpPr>
        <xdr:cNvPr id="859" name="繰出金平均値テキスト"/>
        <xdr:cNvSpPr txBox="1"/>
      </xdr:nvSpPr>
      <xdr:spPr>
        <a:xfrm>
          <a:off x="22212300" y="13030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43276</xdr:rowOff>
    </xdr:from>
    <xdr:to>
      <xdr:col>111</xdr:col>
      <xdr:colOff>177800</xdr:colOff>
      <xdr:row>75</xdr:row>
      <xdr:rowOff>86916</xdr:rowOff>
    </xdr:to>
    <xdr:cxnSp macro="">
      <xdr:nvCxnSpPr>
        <xdr:cNvPr id="861" name="直線コネクタ 860"/>
        <xdr:cNvCxnSpPr/>
      </xdr:nvCxnSpPr>
      <xdr:spPr>
        <a:xfrm flipV="1">
          <a:off x="20434300" y="12902026"/>
          <a:ext cx="889000" cy="4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98440</xdr:rowOff>
    </xdr:from>
    <xdr:ext cx="534377" cy="259045"/>
    <xdr:sp macro="" textlink="">
      <xdr:nvSpPr>
        <xdr:cNvPr id="863" name="テキスト ボックス 862"/>
        <xdr:cNvSpPr txBox="1"/>
      </xdr:nvSpPr>
      <xdr:spPr>
        <a:xfrm>
          <a:off x="21056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86916</xdr:rowOff>
    </xdr:from>
    <xdr:to>
      <xdr:col>107</xdr:col>
      <xdr:colOff>50800</xdr:colOff>
      <xdr:row>75</xdr:row>
      <xdr:rowOff>101250</xdr:rowOff>
    </xdr:to>
    <xdr:cxnSp macro="">
      <xdr:nvCxnSpPr>
        <xdr:cNvPr id="864" name="直線コネクタ 863"/>
        <xdr:cNvCxnSpPr/>
      </xdr:nvCxnSpPr>
      <xdr:spPr>
        <a:xfrm flipV="1">
          <a:off x="19545300" y="12945666"/>
          <a:ext cx="889000" cy="1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90484</xdr:rowOff>
    </xdr:from>
    <xdr:ext cx="534377" cy="259045"/>
    <xdr:sp macro="" textlink="">
      <xdr:nvSpPr>
        <xdr:cNvPr id="866" name="テキスト ボックス 865"/>
        <xdr:cNvSpPr txBox="1"/>
      </xdr:nvSpPr>
      <xdr:spPr>
        <a:xfrm>
          <a:off x="20167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101250</xdr:rowOff>
    </xdr:from>
    <xdr:to>
      <xdr:col>102</xdr:col>
      <xdr:colOff>114300</xdr:colOff>
      <xdr:row>75</xdr:row>
      <xdr:rowOff>144615</xdr:rowOff>
    </xdr:to>
    <xdr:cxnSp macro="">
      <xdr:nvCxnSpPr>
        <xdr:cNvPr id="867" name="直線コネクタ 866"/>
        <xdr:cNvCxnSpPr/>
      </xdr:nvCxnSpPr>
      <xdr:spPr>
        <a:xfrm flipV="1">
          <a:off x="18656300" y="12960000"/>
          <a:ext cx="889000" cy="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102639</xdr:rowOff>
    </xdr:from>
    <xdr:to>
      <xdr:col>102</xdr:col>
      <xdr:colOff>165100</xdr:colOff>
      <xdr:row>76</xdr:row>
      <xdr:rowOff>32789</xdr:rowOff>
    </xdr:to>
    <xdr:sp macro="" textlink="">
      <xdr:nvSpPr>
        <xdr:cNvPr id="868" name="フローチャート: 判断 867"/>
        <xdr:cNvSpPr/>
      </xdr:nvSpPr>
      <xdr:spPr>
        <a:xfrm>
          <a:off x="19494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23916</xdr:rowOff>
    </xdr:from>
    <xdr:ext cx="534377" cy="259045"/>
    <xdr:sp macro="" textlink="">
      <xdr:nvSpPr>
        <xdr:cNvPr id="869" name="テキスト ボックス 868"/>
        <xdr:cNvSpPr txBox="1"/>
      </xdr:nvSpPr>
      <xdr:spPr>
        <a:xfrm>
          <a:off x="19278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58793</xdr:rowOff>
    </xdr:from>
    <xdr:to>
      <xdr:col>98</xdr:col>
      <xdr:colOff>38100</xdr:colOff>
      <xdr:row>75</xdr:row>
      <xdr:rowOff>160393</xdr:rowOff>
    </xdr:to>
    <xdr:sp macro="" textlink="">
      <xdr:nvSpPr>
        <xdr:cNvPr id="870" name="フローチャート: 判断 869"/>
        <xdr:cNvSpPr/>
      </xdr:nvSpPr>
      <xdr:spPr>
        <a:xfrm>
          <a:off x="18605500" y="12917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5470</xdr:rowOff>
    </xdr:from>
    <xdr:ext cx="534377" cy="259045"/>
    <xdr:sp macro="" textlink="">
      <xdr:nvSpPr>
        <xdr:cNvPr id="871" name="テキスト ボックス 870"/>
        <xdr:cNvSpPr txBox="1"/>
      </xdr:nvSpPr>
      <xdr:spPr>
        <a:xfrm>
          <a:off x="18389111" y="126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129019</xdr:rowOff>
    </xdr:from>
    <xdr:to>
      <xdr:col>116</xdr:col>
      <xdr:colOff>114300</xdr:colOff>
      <xdr:row>75</xdr:row>
      <xdr:rowOff>59169</xdr:rowOff>
    </xdr:to>
    <xdr:sp macro="" textlink="">
      <xdr:nvSpPr>
        <xdr:cNvPr id="877" name="楕円 876"/>
        <xdr:cNvSpPr/>
      </xdr:nvSpPr>
      <xdr:spPr>
        <a:xfrm>
          <a:off x="22110700" y="1281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151896</xdr:rowOff>
    </xdr:from>
    <xdr:ext cx="534377" cy="259045"/>
    <xdr:sp macro="" textlink="">
      <xdr:nvSpPr>
        <xdr:cNvPr id="878" name="繰出金該当値テキスト"/>
        <xdr:cNvSpPr txBox="1"/>
      </xdr:nvSpPr>
      <xdr:spPr>
        <a:xfrm>
          <a:off x="22212300" y="1266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163926</xdr:rowOff>
    </xdr:from>
    <xdr:to>
      <xdr:col>112</xdr:col>
      <xdr:colOff>38100</xdr:colOff>
      <xdr:row>75</xdr:row>
      <xdr:rowOff>94076</xdr:rowOff>
    </xdr:to>
    <xdr:sp macro="" textlink="">
      <xdr:nvSpPr>
        <xdr:cNvPr id="879" name="楕円 878"/>
        <xdr:cNvSpPr/>
      </xdr:nvSpPr>
      <xdr:spPr>
        <a:xfrm>
          <a:off x="21272500" y="128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110603</xdr:rowOff>
    </xdr:from>
    <xdr:ext cx="534377" cy="259045"/>
    <xdr:sp macro="" textlink="">
      <xdr:nvSpPr>
        <xdr:cNvPr id="880" name="テキスト ボックス 879"/>
        <xdr:cNvSpPr txBox="1"/>
      </xdr:nvSpPr>
      <xdr:spPr>
        <a:xfrm>
          <a:off x="21056111" y="1262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36116</xdr:rowOff>
    </xdr:from>
    <xdr:to>
      <xdr:col>107</xdr:col>
      <xdr:colOff>101600</xdr:colOff>
      <xdr:row>75</xdr:row>
      <xdr:rowOff>137716</xdr:rowOff>
    </xdr:to>
    <xdr:sp macro="" textlink="">
      <xdr:nvSpPr>
        <xdr:cNvPr id="881" name="楕円 880"/>
        <xdr:cNvSpPr/>
      </xdr:nvSpPr>
      <xdr:spPr>
        <a:xfrm>
          <a:off x="20383500" y="1289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154243</xdr:rowOff>
    </xdr:from>
    <xdr:ext cx="534377" cy="259045"/>
    <xdr:sp macro="" textlink="">
      <xdr:nvSpPr>
        <xdr:cNvPr id="882" name="テキスト ボックス 881"/>
        <xdr:cNvSpPr txBox="1"/>
      </xdr:nvSpPr>
      <xdr:spPr>
        <a:xfrm>
          <a:off x="20167111" y="1267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50450</xdr:rowOff>
    </xdr:from>
    <xdr:to>
      <xdr:col>102</xdr:col>
      <xdr:colOff>165100</xdr:colOff>
      <xdr:row>75</xdr:row>
      <xdr:rowOff>152050</xdr:rowOff>
    </xdr:to>
    <xdr:sp macro="" textlink="">
      <xdr:nvSpPr>
        <xdr:cNvPr id="883" name="楕円 882"/>
        <xdr:cNvSpPr/>
      </xdr:nvSpPr>
      <xdr:spPr>
        <a:xfrm>
          <a:off x="19494500" y="129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168577</xdr:rowOff>
    </xdr:from>
    <xdr:ext cx="534377" cy="259045"/>
    <xdr:sp macro="" textlink="">
      <xdr:nvSpPr>
        <xdr:cNvPr id="884" name="テキスト ボックス 883"/>
        <xdr:cNvSpPr txBox="1"/>
      </xdr:nvSpPr>
      <xdr:spPr>
        <a:xfrm>
          <a:off x="19278111" y="1268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93815</xdr:rowOff>
    </xdr:from>
    <xdr:to>
      <xdr:col>98</xdr:col>
      <xdr:colOff>38100</xdr:colOff>
      <xdr:row>76</xdr:row>
      <xdr:rowOff>23964</xdr:rowOff>
    </xdr:to>
    <xdr:sp macro="" textlink="">
      <xdr:nvSpPr>
        <xdr:cNvPr id="885" name="楕円 884"/>
        <xdr:cNvSpPr/>
      </xdr:nvSpPr>
      <xdr:spPr>
        <a:xfrm>
          <a:off x="18605500" y="129525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15091</xdr:rowOff>
    </xdr:from>
    <xdr:ext cx="534377" cy="259045"/>
    <xdr:sp macro="" textlink="">
      <xdr:nvSpPr>
        <xdr:cNvPr id="886" name="テキスト ボックス 885"/>
        <xdr:cNvSpPr txBox="1"/>
      </xdr:nvSpPr>
      <xdr:spPr>
        <a:xfrm>
          <a:off x="18389111" y="1304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類似団体平均と比較すると、本市は単独で行っているし尿処理やごみ処理、公立保育所</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箇所の運営等により、補助費等は抑制されている反面、人件費や物件費は上昇している。さらに、扶助費や繰出金についても、高齢者の増加、障がい者福祉サービスの利用率の上昇などにより、比較的高額となっている。総じて、これらが経常収支比率を押し上げ、財政を硬直化させている要因と言える。一方、普通建設事業費や維持補修費、積立金が比較的低水準で推移しているが、これは本市がそのような硬直化した財政構造のため、それらに支出する財政的余裕がなく、施設の老朽化対策等の解決すべき課題が積み残されている状況であることを示している。な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年度は学校給食センターの建て替えを行ったため、普通建設事業費は上昇している。</a:t>
          </a:r>
          <a:endParaRPr lang="ja-JP" altLang="ja-JP" sz="1400">
            <a:effectLst/>
          </a:endParaRPr>
        </a:p>
        <a:p>
          <a:r>
            <a:rPr kumimoji="1" lang="ja-JP" altLang="ja-JP" sz="1100">
              <a:solidFill>
                <a:schemeClr val="dk1"/>
              </a:solidFill>
              <a:effectLst/>
              <a:latin typeface="+mn-lt"/>
              <a:ea typeface="+mn-ea"/>
              <a:cs typeface="+mn-cs"/>
            </a:rPr>
            <a:t>　財政は今後も厳しい見通しとなるが、施設の老朽化に伴う更新や統廃合などの建設事業も見込まれるため、中長期的な見通しのもと計画的に事業を行うと同時に、新たな行財政改革アクションプランに基づき、徹底した経費削減に取り組むことが必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57,357
56,718
98.91
23,447,420
23,028,529
384,746
12,389,786
21,133,776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125527</xdr:rowOff>
    </xdr:from>
    <xdr:to>
      <xdr:col>24</xdr:col>
      <xdr:colOff>63500</xdr:colOff>
      <xdr:row>33</xdr:row>
      <xdr:rowOff>142901</xdr:rowOff>
    </xdr:to>
    <xdr:cxnSp macro="">
      <xdr:nvCxnSpPr>
        <xdr:cNvPr id="59" name="直線コネクタ 58"/>
        <xdr:cNvCxnSpPr/>
      </xdr:nvCxnSpPr>
      <xdr:spPr>
        <a:xfrm flipV="1">
          <a:off x="3797300" y="5783377"/>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150995</xdr:rowOff>
    </xdr:from>
    <xdr:ext cx="469744" cy="259045"/>
    <xdr:sp macro="" textlink="">
      <xdr:nvSpPr>
        <xdr:cNvPr id="60" name="議会費平均値テキスト"/>
        <xdr:cNvSpPr txBox="1"/>
      </xdr:nvSpPr>
      <xdr:spPr>
        <a:xfrm>
          <a:off x="4686300" y="5980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142901</xdr:rowOff>
    </xdr:from>
    <xdr:to>
      <xdr:col>19</xdr:col>
      <xdr:colOff>177800</xdr:colOff>
      <xdr:row>34</xdr:row>
      <xdr:rowOff>11684</xdr:rowOff>
    </xdr:to>
    <xdr:cxnSp macro="">
      <xdr:nvCxnSpPr>
        <xdr:cNvPr id="62" name="直線コネクタ 61"/>
        <xdr:cNvCxnSpPr/>
      </xdr:nvCxnSpPr>
      <xdr:spPr>
        <a:xfrm flipV="1">
          <a:off x="2908300" y="5800751"/>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87444</xdr:rowOff>
    </xdr:from>
    <xdr:ext cx="469744" cy="259045"/>
    <xdr:sp macro="" textlink="">
      <xdr:nvSpPr>
        <xdr:cNvPr id="64" name="テキスト ボックス 63"/>
        <xdr:cNvSpPr txBox="1"/>
      </xdr:nvSpPr>
      <xdr:spPr>
        <a:xfrm>
          <a:off x="3562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78892</xdr:rowOff>
    </xdr:from>
    <xdr:to>
      <xdr:col>15</xdr:col>
      <xdr:colOff>50800</xdr:colOff>
      <xdr:row>34</xdr:row>
      <xdr:rowOff>11684</xdr:rowOff>
    </xdr:to>
    <xdr:cxnSp macro="">
      <xdr:nvCxnSpPr>
        <xdr:cNvPr id="65" name="直線コネクタ 64"/>
        <xdr:cNvCxnSpPr/>
      </xdr:nvCxnSpPr>
      <xdr:spPr>
        <a:xfrm>
          <a:off x="2019300" y="5736742"/>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78757</xdr:rowOff>
    </xdr:from>
    <xdr:ext cx="469744" cy="259045"/>
    <xdr:sp macro="" textlink="">
      <xdr:nvSpPr>
        <xdr:cNvPr id="67" name="テキスト ボックス 66"/>
        <xdr:cNvSpPr txBox="1"/>
      </xdr:nvSpPr>
      <xdr:spPr>
        <a:xfrm>
          <a:off x="2673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78892</xdr:rowOff>
    </xdr:from>
    <xdr:to>
      <xdr:col>10</xdr:col>
      <xdr:colOff>114300</xdr:colOff>
      <xdr:row>33</xdr:row>
      <xdr:rowOff>160274</xdr:rowOff>
    </xdr:to>
    <xdr:cxnSp macro="">
      <xdr:nvCxnSpPr>
        <xdr:cNvPr id="68" name="直線コネクタ 67"/>
        <xdr:cNvCxnSpPr/>
      </xdr:nvCxnSpPr>
      <xdr:spPr>
        <a:xfrm flipV="1">
          <a:off x="1130300" y="5736742"/>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18491</xdr:rowOff>
    </xdr:from>
    <xdr:to>
      <xdr:col>10</xdr:col>
      <xdr:colOff>165100</xdr:colOff>
      <xdr:row>34</xdr:row>
      <xdr:rowOff>120091</xdr:rowOff>
    </xdr:to>
    <xdr:sp macro="" textlink="">
      <xdr:nvSpPr>
        <xdr:cNvPr id="69" name="フローチャート: 判断 68"/>
        <xdr:cNvSpPr/>
      </xdr:nvSpPr>
      <xdr:spPr>
        <a:xfrm>
          <a:off x="1968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111218</xdr:rowOff>
    </xdr:from>
    <xdr:ext cx="469744" cy="259045"/>
    <xdr:sp macro="" textlink="">
      <xdr:nvSpPr>
        <xdr:cNvPr id="70" name="テキスト ボックス 69"/>
        <xdr:cNvSpPr txBox="1"/>
      </xdr:nvSpPr>
      <xdr:spPr>
        <a:xfrm>
          <a:off x="1784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72898</xdr:rowOff>
    </xdr:from>
    <xdr:to>
      <xdr:col>6</xdr:col>
      <xdr:colOff>38100</xdr:colOff>
      <xdr:row>34</xdr:row>
      <xdr:rowOff>3048</xdr:rowOff>
    </xdr:to>
    <xdr:sp macro="" textlink="">
      <xdr:nvSpPr>
        <xdr:cNvPr id="71" name="フローチャート: 判断 70"/>
        <xdr:cNvSpPr/>
      </xdr:nvSpPr>
      <xdr:spPr>
        <a:xfrm>
          <a:off x="1079500" y="573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19575</xdr:rowOff>
    </xdr:from>
    <xdr:ext cx="469744" cy="259045"/>
    <xdr:sp macro="" textlink="">
      <xdr:nvSpPr>
        <xdr:cNvPr id="72" name="テキスト ボックス 71"/>
        <xdr:cNvSpPr txBox="1"/>
      </xdr:nvSpPr>
      <xdr:spPr>
        <a:xfrm>
          <a:off x="895428" y="550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74727</xdr:rowOff>
    </xdr:from>
    <xdr:to>
      <xdr:col>24</xdr:col>
      <xdr:colOff>114300</xdr:colOff>
      <xdr:row>34</xdr:row>
      <xdr:rowOff>4877</xdr:rowOff>
    </xdr:to>
    <xdr:sp macro="" textlink="">
      <xdr:nvSpPr>
        <xdr:cNvPr id="78" name="楕円 77"/>
        <xdr:cNvSpPr/>
      </xdr:nvSpPr>
      <xdr:spPr>
        <a:xfrm>
          <a:off x="4584700" y="573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97604</xdr:rowOff>
    </xdr:from>
    <xdr:ext cx="469744" cy="259045"/>
    <xdr:sp macro="" textlink="">
      <xdr:nvSpPr>
        <xdr:cNvPr id="79" name="議会費該当値テキスト"/>
        <xdr:cNvSpPr txBox="1"/>
      </xdr:nvSpPr>
      <xdr:spPr>
        <a:xfrm>
          <a:off x="4686300" y="558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92101</xdr:rowOff>
    </xdr:from>
    <xdr:to>
      <xdr:col>20</xdr:col>
      <xdr:colOff>38100</xdr:colOff>
      <xdr:row>34</xdr:row>
      <xdr:rowOff>22251</xdr:rowOff>
    </xdr:to>
    <xdr:sp macro="" textlink="">
      <xdr:nvSpPr>
        <xdr:cNvPr id="80" name="楕円 79"/>
        <xdr:cNvSpPr/>
      </xdr:nvSpPr>
      <xdr:spPr>
        <a:xfrm>
          <a:off x="3746500" y="57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38778</xdr:rowOff>
    </xdr:from>
    <xdr:ext cx="469744" cy="259045"/>
    <xdr:sp macro="" textlink="">
      <xdr:nvSpPr>
        <xdr:cNvPr id="81" name="テキスト ボックス 80"/>
        <xdr:cNvSpPr txBox="1"/>
      </xdr:nvSpPr>
      <xdr:spPr>
        <a:xfrm>
          <a:off x="3562428" y="55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132334</xdr:rowOff>
    </xdr:from>
    <xdr:to>
      <xdr:col>15</xdr:col>
      <xdr:colOff>101600</xdr:colOff>
      <xdr:row>34</xdr:row>
      <xdr:rowOff>62484</xdr:rowOff>
    </xdr:to>
    <xdr:sp macro="" textlink="">
      <xdr:nvSpPr>
        <xdr:cNvPr id="82" name="楕円 81"/>
        <xdr:cNvSpPr/>
      </xdr:nvSpPr>
      <xdr:spPr>
        <a:xfrm>
          <a:off x="2857500" y="579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79011</xdr:rowOff>
    </xdr:from>
    <xdr:ext cx="469744" cy="259045"/>
    <xdr:sp macro="" textlink="">
      <xdr:nvSpPr>
        <xdr:cNvPr id="83" name="テキスト ボックス 82"/>
        <xdr:cNvSpPr txBox="1"/>
      </xdr:nvSpPr>
      <xdr:spPr>
        <a:xfrm>
          <a:off x="2673428"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28092</xdr:rowOff>
    </xdr:from>
    <xdr:to>
      <xdr:col>10</xdr:col>
      <xdr:colOff>165100</xdr:colOff>
      <xdr:row>33</xdr:row>
      <xdr:rowOff>129692</xdr:rowOff>
    </xdr:to>
    <xdr:sp macro="" textlink="">
      <xdr:nvSpPr>
        <xdr:cNvPr id="84" name="楕円 83"/>
        <xdr:cNvSpPr/>
      </xdr:nvSpPr>
      <xdr:spPr>
        <a:xfrm>
          <a:off x="1968500" y="568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146219</xdr:rowOff>
    </xdr:from>
    <xdr:ext cx="469744" cy="259045"/>
    <xdr:sp macro="" textlink="">
      <xdr:nvSpPr>
        <xdr:cNvPr id="85" name="テキスト ボックス 84"/>
        <xdr:cNvSpPr txBox="1"/>
      </xdr:nvSpPr>
      <xdr:spPr>
        <a:xfrm>
          <a:off x="1784428" y="546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109474</xdr:rowOff>
    </xdr:from>
    <xdr:to>
      <xdr:col>6</xdr:col>
      <xdr:colOff>38100</xdr:colOff>
      <xdr:row>34</xdr:row>
      <xdr:rowOff>39624</xdr:rowOff>
    </xdr:to>
    <xdr:sp macro="" textlink="">
      <xdr:nvSpPr>
        <xdr:cNvPr id="86" name="楕円 85"/>
        <xdr:cNvSpPr/>
      </xdr:nvSpPr>
      <xdr:spPr>
        <a:xfrm>
          <a:off x="1079500" y="576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30751</xdr:rowOff>
    </xdr:from>
    <xdr:ext cx="469744" cy="259045"/>
    <xdr:sp macro="" textlink="">
      <xdr:nvSpPr>
        <xdr:cNvPr id="87" name="テキスト ボックス 86"/>
        <xdr:cNvSpPr txBox="1"/>
      </xdr:nvSpPr>
      <xdr:spPr>
        <a:xfrm>
          <a:off x="895428" y="58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119616</xdr:rowOff>
    </xdr:from>
    <xdr:to>
      <xdr:col>24</xdr:col>
      <xdr:colOff>63500</xdr:colOff>
      <xdr:row>56</xdr:row>
      <xdr:rowOff>155571</xdr:rowOff>
    </xdr:to>
    <xdr:cxnSp macro="">
      <xdr:nvCxnSpPr>
        <xdr:cNvPr id="119" name="直線コネクタ 118"/>
        <xdr:cNvCxnSpPr/>
      </xdr:nvCxnSpPr>
      <xdr:spPr>
        <a:xfrm>
          <a:off x="3797300" y="9720816"/>
          <a:ext cx="838200" cy="3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104328</xdr:rowOff>
    </xdr:from>
    <xdr:ext cx="534377" cy="259045"/>
    <xdr:sp macro="" textlink="">
      <xdr:nvSpPr>
        <xdr:cNvPr id="120" name="総務費平均値テキスト"/>
        <xdr:cNvSpPr txBox="1"/>
      </xdr:nvSpPr>
      <xdr:spPr>
        <a:xfrm>
          <a:off x="4686300" y="9705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82615</xdr:rowOff>
    </xdr:from>
    <xdr:to>
      <xdr:col>19</xdr:col>
      <xdr:colOff>177800</xdr:colOff>
      <xdr:row>56</xdr:row>
      <xdr:rowOff>119616</xdr:rowOff>
    </xdr:to>
    <xdr:cxnSp macro="">
      <xdr:nvCxnSpPr>
        <xdr:cNvPr id="122" name="直線コネクタ 121"/>
        <xdr:cNvCxnSpPr/>
      </xdr:nvCxnSpPr>
      <xdr:spPr>
        <a:xfrm>
          <a:off x="2908300" y="9683815"/>
          <a:ext cx="889000" cy="3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15516</xdr:rowOff>
    </xdr:from>
    <xdr:ext cx="534377" cy="259045"/>
    <xdr:sp macro="" textlink="">
      <xdr:nvSpPr>
        <xdr:cNvPr id="124" name="テキスト ボックス 123"/>
        <xdr:cNvSpPr txBox="1"/>
      </xdr:nvSpPr>
      <xdr:spPr>
        <a:xfrm>
          <a:off x="3530111" y="978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82615</xdr:rowOff>
    </xdr:from>
    <xdr:to>
      <xdr:col>15</xdr:col>
      <xdr:colOff>50800</xdr:colOff>
      <xdr:row>56</xdr:row>
      <xdr:rowOff>147489</xdr:rowOff>
    </xdr:to>
    <xdr:cxnSp macro="">
      <xdr:nvCxnSpPr>
        <xdr:cNvPr id="125" name="直線コネクタ 124"/>
        <xdr:cNvCxnSpPr/>
      </xdr:nvCxnSpPr>
      <xdr:spPr>
        <a:xfrm flipV="1">
          <a:off x="2019300" y="9683815"/>
          <a:ext cx="889000" cy="6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32172</xdr:rowOff>
    </xdr:from>
    <xdr:ext cx="534377" cy="259045"/>
    <xdr:sp macro="" textlink="">
      <xdr:nvSpPr>
        <xdr:cNvPr id="127" name="テキスト ボックス 126"/>
        <xdr:cNvSpPr txBox="1"/>
      </xdr:nvSpPr>
      <xdr:spPr>
        <a:xfrm>
          <a:off x="2641111" y="980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147489</xdr:rowOff>
    </xdr:from>
    <xdr:to>
      <xdr:col>10</xdr:col>
      <xdr:colOff>114300</xdr:colOff>
      <xdr:row>57</xdr:row>
      <xdr:rowOff>35475</xdr:rowOff>
    </xdr:to>
    <xdr:cxnSp macro="">
      <xdr:nvCxnSpPr>
        <xdr:cNvPr id="128" name="直線コネクタ 127"/>
        <xdr:cNvCxnSpPr/>
      </xdr:nvCxnSpPr>
      <xdr:spPr>
        <a:xfrm flipV="1">
          <a:off x="1130300" y="9748689"/>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29873</xdr:rowOff>
    </xdr:from>
    <xdr:to>
      <xdr:col>10</xdr:col>
      <xdr:colOff>165100</xdr:colOff>
      <xdr:row>56</xdr:row>
      <xdr:rowOff>131473</xdr:rowOff>
    </xdr:to>
    <xdr:sp macro="" textlink="">
      <xdr:nvSpPr>
        <xdr:cNvPr id="129" name="フローチャート: 判断 128"/>
        <xdr:cNvSpPr/>
      </xdr:nvSpPr>
      <xdr:spPr>
        <a:xfrm>
          <a:off x="1968500" y="963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148000</xdr:rowOff>
    </xdr:from>
    <xdr:ext cx="534377" cy="259045"/>
    <xdr:sp macro="" textlink="">
      <xdr:nvSpPr>
        <xdr:cNvPr id="130" name="テキスト ボックス 129"/>
        <xdr:cNvSpPr txBox="1"/>
      </xdr:nvSpPr>
      <xdr:spPr>
        <a:xfrm>
          <a:off x="1752111" y="940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117263</xdr:rowOff>
    </xdr:from>
    <xdr:to>
      <xdr:col>6</xdr:col>
      <xdr:colOff>38100</xdr:colOff>
      <xdr:row>56</xdr:row>
      <xdr:rowOff>47413</xdr:rowOff>
    </xdr:to>
    <xdr:sp macro="" textlink="">
      <xdr:nvSpPr>
        <xdr:cNvPr id="131" name="フローチャート: 判断 130"/>
        <xdr:cNvSpPr/>
      </xdr:nvSpPr>
      <xdr:spPr>
        <a:xfrm>
          <a:off x="1079500" y="954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63940</xdr:rowOff>
    </xdr:from>
    <xdr:ext cx="534377" cy="259045"/>
    <xdr:sp macro="" textlink="">
      <xdr:nvSpPr>
        <xdr:cNvPr id="132" name="テキスト ボックス 131"/>
        <xdr:cNvSpPr txBox="1"/>
      </xdr:nvSpPr>
      <xdr:spPr>
        <a:xfrm>
          <a:off x="863111" y="932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104771</xdr:rowOff>
    </xdr:from>
    <xdr:to>
      <xdr:col>24</xdr:col>
      <xdr:colOff>114300</xdr:colOff>
      <xdr:row>57</xdr:row>
      <xdr:rowOff>34921</xdr:rowOff>
    </xdr:to>
    <xdr:sp macro="" textlink="">
      <xdr:nvSpPr>
        <xdr:cNvPr id="138" name="楕円 137"/>
        <xdr:cNvSpPr/>
      </xdr:nvSpPr>
      <xdr:spPr>
        <a:xfrm>
          <a:off x="4584700" y="970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127648</xdr:rowOff>
    </xdr:from>
    <xdr:ext cx="534377" cy="259045"/>
    <xdr:sp macro="" textlink="">
      <xdr:nvSpPr>
        <xdr:cNvPr id="139" name="総務費該当値テキスト"/>
        <xdr:cNvSpPr txBox="1"/>
      </xdr:nvSpPr>
      <xdr:spPr>
        <a:xfrm>
          <a:off x="4686300" y="95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68816</xdr:rowOff>
    </xdr:from>
    <xdr:to>
      <xdr:col>20</xdr:col>
      <xdr:colOff>38100</xdr:colOff>
      <xdr:row>56</xdr:row>
      <xdr:rowOff>170416</xdr:rowOff>
    </xdr:to>
    <xdr:sp macro="" textlink="">
      <xdr:nvSpPr>
        <xdr:cNvPr id="140" name="楕円 139"/>
        <xdr:cNvSpPr/>
      </xdr:nvSpPr>
      <xdr:spPr>
        <a:xfrm>
          <a:off x="3746500" y="967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15493</xdr:rowOff>
    </xdr:from>
    <xdr:ext cx="534377" cy="259045"/>
    <xdr:sp macro="" textlink="">
      <xdr:nvSpPr>
        <xdr:cNvPr id="141" name="テキスト ボックス 140"/>
        <xdr:cNvSpPr txBox="1"/>
      </xdr:nvSpPr>
      <xdr:spPr>
        <a:xfrm>
          <a:off x="3530111" y="944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31815</xdr:rowOff>
    </xdr:from>
    <xdr:to>
      <xdr:col>15</xdr:col>
      <xdr:colOff>101600</xdr:colOff>
      <xdr:row>56</xdr:row>
      <xdr:rowOff>133415</xdr:rowOff>
    </xdr:to>
    <xdr:sp macro="" textlink="">
      <xdr:nvSpPr>
        <xdr:cNvPr id="142" name="楕円 141"/>
        <xdr:cNvSpPr/>
      </xdr:nvSpPr>
      <xdr:spPr>
        <a:xfrm>
          <a:off x="2857500" y="96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149942</xdr:rowOff>
    </xdr:from>
    <xdr:ext cx="534377" cy="259045"/>
    <xdr:sp macro="" textlink="">
      <xdr:nvSpPr>
        <xdr:cNvPr id="143" name="テキスト ボックス 142"/>
        <xdr:cNvSpPr txBox="1"/>
      </xdr:nvSpPr>
      <xdr:spPr>
        <a:xfrm>
          <a:off x="2641111" y="940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96689</xdr:rowOff>
    </xdr:from>
    <xdr:to>
      <xdr:col>10</xdr:col>
      <xdr:colOff>165100</xdr:colOff>
      <xdr:row>57</xdr:row>
      <xdr:rowOff>26839</xdr:rowOff>
    </xdr:to>
    <xdr:sp macro="" textlink="">
      <xdr:nvSpPr>
        <xdr:cNvPr id="144" name="楕円 143"/>
        <xdr:cNvSpPr/>
      </xdr:nvSpPr>
      <xdr:spPr>
        <a:xfrm>
          <a:off x="1968500" y="96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17966</xdr:rowOff>
    </xdr:from>
    <xdr:ext cx="534377" cy="259045"/>
    <xdr:sp macro="" textlink="">
      <xdr:nvSpPr>
        <xdr:cNvPr id="145" name="テキスト ボックス 144"/>
        <xdr:cNvSpPr txBox="1"/>
      </xdr:nvSpPr>
      <xdr:spPr>
        <a:xfrm>
          <a:off x="1752111" y="979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156125</xdr:rowOff>
    </xdr:from>
    <xdr:to>
      <xdr:col>6</xdr:col>
      <xdr:colOff>38100</xdr:colOff>
      <xdr:row>57</xdr:row>
      <xdr:rowOff>86275</xdr:rowOff>
    </xdr:to>
    <xdr:sp macro="" textlink="">
      <xdr:nvSpPr>
        <xdr:cNvPr id="146" name="楕円 145"/>
        <xdr:cNvSpPr/>
      </xdr:nvSpPr>
      <xdr:spPr>
        <a:xfrm>
          <a:off x="1079500" y="975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77402</xdr:rowOff>
    </xdr:from>
    <xdr:ext cx="534377" cy="259045"/>
    <xdr:sp macro="" textlink="">
      <xdr:nvSpPr>
        <xdr:cNvPr id="147" name="テキスト ボックス 146"/>
        <xdr:cNvSpPr txBox="1"/>
      </xdr:nvSpPr>
      <xdr:spPr>
        <a:xfrm>
          <a:off x="863111" y="985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100033</xdr:rowOff>
    </xdr:from>
    <xdr:to>
      <xdr:col>24</xdr:col>
      <xdr:colOff>63500</xdr:colOff>
      <xdr:row>74</xdr:row>
      <xdr:rowOff>162158</xdr:rowOff>
    </xdr:to>
    <xdr:cxnSp macro="">
      <xdr:nvCxnSpPr>
        <xdr:cNvPr id="179" name="直線コネクタ 178"/>
        <xdr:cNvCxnSpPr/>
      </xdr:nvCxnSpPr>
      <xdr:spPr>
        <a:xfrm flipV="1">
          <a:off x="3797300" y="12787333"/>
          <a:ext cx="838200" cy="6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88685</xdr:rowOff>
    </xdr:from>
    <xdr:ext cx="599010" cy="259045"/>
    <xdr:sp macro="" textlink="">
      <xdr:nvSpPr>
        <xdr:cNvPr id="180" name="民生費平均値テキスト"/>
        <xdr:cNvSpPr txBox="1"/>
      </xdr:nvSpPr>
      <xdr:spPr>
        <a:xfrm>
          <a:off x="4686300" y="12947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132581</xdr:rowOff>
    </xdr:from>
    <xdr:to>
      <xdr:col>19</xdr:col>
      <xdr:colOff>177800</xdr:colOff>
      <xdr:row>74</xdr:row>
      <xdr:rowOff>162158</xdr:rowOff>
    </xdr:to>
    <xdr:cxnSp macro="">
      <xdr:nvCxnSpPr>
        <xdr:cNvPr id="182" name="直線コネクタ 181"/>
        <xdr:cNvCxnSpPr/>
      </xdr:nvCxnSpPr>
      <xdr:spPr>
        <a:xfrm>
          <a:off x="2908300" y="12819881"/>
          <a:ext cx="889000" cy="2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36118</xdr:rowOff>
    </xdr:from>
    <xdr:ext cx="599010" cy="259045"/>
    <xdr:sp macro="" textlink="">
      <xdr:nvSpPr>
        <xdr:cNvPr id="184" name="テキスト ボックス 183"/>
        <xdr:cNvSpPr txBox="1"/>
      </xdr:nvSpPr>
      <xdr:spPr>
        <a:xfrm>
          <a:off x="3497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132581</xdr:rowOff>
    </xdr:from>
    <xdr:to>
      <xdr:col>15</xdr:col>
      <xdr:colOff>50800</xdr:colOff>
      <xdr:row>75</xdr:row>
      <xdr:rowOff>90486</xdr:rowOff>
    </xdr:to>
    <xdr:cxnSp macro="">
      <xdr:nvCxnSpPr>
        <xdr:cNvPr id="185" name="直線コネクタ 184"/>
        <xdr:cNvCxnSpPr/>
      </xdr:nvCxnSpPr>
      <xdr:spPr>
        <a:xfrm flipV="1">
          <a:off x="2019300" y="12819881"/>
          <a:ext cx="889000" cy="12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70440</xdr:rowOff>
    </xdr:from>
    <xdr:ext cx="599010" cy="259045"/>
    <xdr:sp macro="" textlink="">
      <xdr:nvSpPr>
        <xdr:cNvPr id="187" name="テキスト ボックス 186"/>
        <xdr:cNvSpPr txBox="1"/>
      </xdr:nvSpPr>
      <xdr:spPr>
        <a:xfrm>
          <a:off x="2608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90486</xdr:rowOff>
    </xdr:from>
    <xdr:to>
      <xdr:col>10</xdr:col>
      <xdr:colOff>114300</xdr:colOff>
      <xdr:row>75</xdr:row>
      <xdr:rowOff>138340</xdr:rowOff>
    </xdr:to>
    <xdr:cxnSp macro="">
      <xdr:nvCxnSpPr>
        <xdr:cNvPr id="188" name="直線コネクタ 187"/>
        <xdr:cNvCxnSpPr/>
      </xdr:nvCxnSpPr>
      <xdr:spPr>
        <a:xfrm flipV="1">
          <a:off x="1130300" y="12949236"/>
          <a:ext cx="889000" cy="4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6429</xdr:rowOff>
    </xdr:from>
    <xdr:to>
      <xdr:col>10</xdr:col>
      <xdr:colOff>165100</xdr:colOff>
      <xdr:row>76</xdr:row>
      <xdr:rowOff>108029</xdr:rowOff>
    </xdr:to>
    <xdr:sp macro="" textlink="">
      <xdr:nvSpPr>
        <xdr:cNvPr id="189" name="フローチャート: 判断 188"/>
        <xdr:cNvSpPr/>
      </xdr:nvSpPr>
      <xdr:spPr>
        <a:xfrm>
          <a:off x="1968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99156</xdr:rowOff>
    </xdr:from>
    <xdr:ext cx="599010" cy="259045"/>
    <xdr:sp macro="" textlink="">
      <xdr:nvSpPr>
        <xdr:cNvPr id="190" name="テキスト ボックス 189"/>
        <xdr:cNvSpPr txBox="1"/>
      </xdr:nvSpPr>
      <xdr:spPr>
        <a:xfrm>
          <a:off x="1719795" y="1312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60554</xdr:rowOff>
    </xdr:from>
    <xdr:to>
      <xdr:col>6</xdr:col>
      <xdr:colOff>38100</xdr:colOff>
      <xdr:row>75</xdr:row>
      <xdr:rowOff>162154</xdr:rowOff>
    </xdr:to>
    <xdr:sp macro="" textlink="">
      <xdr:nvSpPr>
        <xdr:cNvPr id="191" name="フローチャート: 判断 190"/>
        <xdr:cNvSpPr/>
      </xdr:nvSpPr>
      <xdr:spPr>
        <a:xfrm>
          <a:off x="1079500" y="1291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7231</xdr:rowOff>
    </xdr:from>
    <xdr:ext cx="599010" cy="259045"/>
    <xdr:sp macro="" textlink="">
      <xdr:nvSpPr>
        <xdr:cNvPr id="192" name="テキスト ボックス 191"/>
        <xdr:cNvSpPr txBox="1"/>
      </xdr:nvSpPr>
      <xdr:spPr>
        <a:xfrm>
          <a:off x="830795" y="1269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49233</xdr:rowOff>
    </xdr:from>
    <xdr:to>
      <xdr:col>24</xdr:col>
      <xdr:colOff>114300</xdr:colOff>
      <xdr:row>74</xdr:row>
      <xdr:rowOff>150833</xdr:rowOff>
    </xdr:to>
    <xdr:sp macro="" textlink="">
      <xdr:nvSpPr>
        <xdr:cNvPr id="198" name="楕円 197"/>
        <xdr:cNvSpPr/>
      </xdr:nvSpPr>
      <xdr:spPr>
        <a:xfrm>
          <a:off x="4584700" y="1273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72110</xdr:rowOff>
    </xdr:from>
    <xdr:ext cx="599010" cy="259045"/>
    <xdr:sp macro="" textlink="">
      <xdr:nvSpPr>
        <xdr:cNvPr id="199" name="民生費該当値テキスト"/>
        <xdr:cNvSpPr txBox="1"/>
      </xdr:nvSpPr>
      <xdr:spPr>
        <a:xfrm>
          <a:off x="4686300" y="1258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111358</xdr:rowOff>
    </xdr:from>
    <xdr:to>
      <xdr:col>20</xdr:col>
      <xdr:colOff>38100</xdr:colOff>
      <xdr:row>75</xdr:row>
      <xdr:rowOff>41508</xdr:rowOff>
    </xdr:to>
    <xdr:sp macro="" textlink="">
      <xdr:nvSpPr>
        <xdr:cNvPr id="200" name="楕円 199"/>
        <xdr:cNvSpPr/>
      </xdr:nvSpPr>
      <xdr:spPr>
        <a:xfrm>
          <a:off x="3746500" y="1279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58035</xdr:rowOff>
    </xdr:from>
    <xdr:ext cx="599010" cy="259045"/>
    <xdr:sp macro="" textlink="">
      <xdr:nvSpPr>
        <xdr:cNvPr id="201" name="テキスト ボックス 200"/>
        <xdr:cNvSpPr txBox="1"/>
      </xdr:nvSpPr>
      <xdr:spPr>
        <a:xfrm>
          <a:off x="3497795" y="12573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81781</xdr:rowOff>
    </xdr:from>
    <xdr:to>
      <xdr:col>15</xdr:col>
      <xdr:colOff>101600</xdr:colOff>
      <xdr:row>75</xdr:row>
      <xdr:rowOff>11931</xdr:rowOff>
    </xdr:to>
    <xdr:sp macro="" textlink="">
      <xdr:nvSpPr>
        <xdr:cNvPr id="202" name="楕円 201"/>
        <xdr:cNvSpPr/>
      </xdr:nvSpPr>
      <xdr:spPr>
        <a:xfrm>
          <a:off x="2857500" y="1276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28458</xdr:rowOff>
    </xdr:from>
    <xdr:ext cx="599010" cy="259045"/>
    <xdr:sp macro="" textlink="">
      <xdr:nvSpPr>
        <xdr:cNvPr id="203" name="テキスト ボックス 202"/>
        <xdr:cNvSpPr txBox="1"/>
      </xdr:nvSpPr>
      <xdr:spPr>
        <a:xfrm>
          <a:off x="2608795" y="12544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39686</xdr:rowOff>
    </xdr:from>
    <xdr:to>
      <xdr:col>10</xdr:col>
      <xdr:colOff>165100</xdr:colOff>
      <xdr:row>75</xdr:row>
      <xdr:rowOff>141286</xdr:rowOff>
    </xdr:to>
    <xdr:sp macro="" textlink="">
      <xdr:nvSpPr>
        <xdr:cNvPr id="204" name="楕円 203"/>
        <xdr:cNvSpPr/>
      </xdr:nvSpPr>
      <xdr:spPr>
        <a:xfrm>
          <a:off x="1968500" y="1289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157813</xdr:rowOff>
    </xdr:from>
    <xdr:ext cx="599010" cy="259045"/>
    <xdr:sp macro="" textlink="">
      <xdr:nvSpPr>
        <xdr:cNvPr id="205" name="テキスト ボックス 204"/>
        <xdr:cNvSpPr txBox="1"/>
      </xdr:nvSpPr>
      <xdr:spPr>
        <a:xfrm>
          <a:off x="1719795" y="1267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87540</xdr:rowOff>
    </xdr:from>
    <xdr:to>
      <xdr:col>6</xdr:col>
      <xdr:colOff>38100</xdr:colOff>
      <xdr:row>76</xdr:row>
      <xdr:rowOff>17689</xdr:rowOff>
    </xdr:to>
    <xdr:sp macro="" textlink="">
      <xdr:nvSpPr>
        <xdr:cNvPr id="206" name="楕円 205"/>
        <xdr:cNvSpPr/>
      </xdr:nvSpPr>
      <xdr:spPr>
        <a:xfrm>
          <a:off x="1079500" y="12946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8816</xdr:rowOff>
    </xdr:from>
    <xdr:ext cx="599010" cy="259045"/>
    <xdr:sp macro="" textlink="">
      <xdr:nvSpPr>
        <xdr:cNvPr id="207" name="テキスト ボックス 206"/>
        <xdr:cNvSpPr txBox="1"/>
      </xdr:nvSpPr>
      <xdr:spPr>
        <a:xfrm>
          <a:off x="830795" y="1303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152975</xdr:rowOff>
    </xdr:from>
    <xdr:to>
      <xdr:col>24</xdr:col>
      <xdr:colOff>63500</xdr:colOff>
      <xdr:row>97</xdr:row>
      <xdr:rowOff>57077</xdr:rowOff>
    </xdr:to>
    <xdr:cxnSp macro="">
      <xdr:nvCxnSpPr>
        <xdr:cNvPr id="239" name="直線コネクタ 238"/>
        <xdr:cNvCxnSpPr/>
      </xdr:nvCxnSpPr>
      <xdr:spPr>
        <a:xfrm flipV="1">
          <a:off x="3797300" y="16612175"/>
          <a:ext cx="8382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13019</xdr:rowOff>
    </xdr:from>
    <xdr:ext cx="534377" cy="259045"/>
    <xdr:sp macro="" textlink="">
      <xdr:nvSpPr>
        <xdr:cNvPr id="240" name="衛生費平均値テキスト"/>
        <xdr:cNvSpPr txBox="1"/>
      </xdr:nvSpPr>
      <xdr:spPr>
        <a:xfrm>
          <a:off x="4686300" y="16815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57077</xdr:rowOff>
    </xdr:from>
    <xdr:to>
      <xdr:col>19</xdr:col>
      <xdr:colOff>177800</xdr:colOff>
      <xdr:row>97</xdr:row>
      <xdr:rowOff>100414</xdr:rowOff>
    </xdr:to>
    <xdr:cxnSp macro="">
      <xdr:nvCxnSpPr>
        <xdr:cNvPr id="242" name="直線コネクタ 241"/>
        <xdr:cNvCxnSpPr/>
      </xdr:nvCxnSpPr>
      <xdr:spPr>
        <a:xfrm flipV="1">
          <a:off x="2908300" y="16687727"/>
          <a:ext cx="889000" cy="4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93992</xdr:rowOff>
    </xdr:from>
    <xdr:ext cx="534377" cy="259045"/>
    <xdr:sp macro="" textlink="">
      <xdr:nvSpPr>
        <xdr:cNvPr id="244" name="テキスト ボックス 243"/>
        <xdr:cNvSpPr txBox="1"/>
      </xdr:nvSpPr>
      <xdr:spPr>
        <a:xfrm>
          <a:off x="3530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100414</xdr:rowOff>
    </xdr:from>
    <xdr:to>
      <xdr:col>15</xdr:col>
      <xdr:colOff>50800</xdr:colOff>
      <xdr:row>97</xdr:row>
      <xdr:rowOff>138818</xdr:rowOff>
    </xdr:to>
    <xdr:cxnSp macro="">
      <xdr:nvCxnSpPr>
        <xdr:cNvPr id="245" name="直線コネクタ 244"/>
        <xdr:cNvCxnSpPr/>
      </xdr:nvCxnSpPr>
      <xdr:spPr>
        <a:xfrm flipV="1">
          <a:off x="2019300" y="16731064"/>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92245</xdr:rowOff>
    </xdr:from>
    <xdr:ext cx="534377" cy="259045"/>
    <xdr:sp macro="" textlink="">
      <xdr:nvSpPr>
        <xdr:cNvPr id="247" name="テキスト ボックス 246"/>
        <xdr:cNvSpPr txBox="1"/>
      </xdr:nvSpPr>
      <xdr:spPr>
        <a:xfrm>
          <a:off x="2641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138818</xdr:rowOff>
    </xdr:from>
    <xdr:to>
      <xdr:col>10</xdr:col>
      <xdr:colOff>114300</xdr:colOff>
      <xdr:row>97</xdr:row>
      <xdr:rowOff>155195</xdr:rowOff>
    </xdr:to>
    <xdr:cxnSp macro="">
      <xdr:nvCxnSpPr>
        <xdr:cNvPr id="248" name="直線コネクタ 247"/>
        <xdr:cNvCxnSpPr/>
      </xdr:nvCxnSpPr>
      <xdr:spPr>
        <a:xfrm flipV="1">
          <a:off x="1130300" y="16769468"/>
          <a:ext cx="889000" cy="1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31228</xdr:rowOff>
    </xdr:from>
    <xdr:to>
      <xdr:col>10</xdr:col>
      <xdr:colOff>165100</xdr:colOff>
      <xdr:row>98</xdr:row>
      <xdr:rowOff>132828</xdr:rowOff>
    </xdr:to>
    <xdr:sp macro="" textlink="">
      <xdr:nvSpPr>
        <xdr:cNvPr id="249" name="フローチャート: 判断 248"/>
        <xdr:cNvSpPr/>
      </xdr:nvSpPr>
      <xdr:spPr>
        <a:xfrm>
          <a:off x="1968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123955</xdr:rowOff>
    </xdr:from>
    <xdr:ext cx="534377" cy="259045"/>
    <xdr:sp macro="" textlink="">
      <xdr:nvSpPr>
        <xdr:cNvPr id="250" name="テキスト ボックス 249"/>
        <xdr:cNvSpPr txBox="1"/>
      </xdr:nvSpPr>
      <xdr:spPr>
        <a:xfrm>
          <a:off x="1752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131142</xdr:rowOff>
    </xdr:from>
    <xdr:to>
      <xdr:col>6</xdr:col>
      <xdr:colOff>38100</xdr:colOff>
      <xdr:row>98</xdr:row>
      <xdr:rowOff>61292</xdr:rowOff>
    </xdr:to>
    <xdr:sp macro="" textlink="">
      <xdr:nvSpPr>
        <xdr:cNvPr id="251" name="フローチャート: 判断 250"/>
        <xdr:cNvSpPr/>
      </xdr:nvSpPr>
      <xdr:spPr>
        <a:xfrm>
          <a:off x="1079500" y="1676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52419</xdr:rowOff>
    </xdr:from>
    <xdr:ext cx="534377" cy="259045"/>
    <xdr:sp macro="" textlink="">
      <xdr:nvSpPr>
        <xdr:cNvPr id="252" name="テキスト ボックス 251"/>
        <xdr:cNvSpPr txBox="1"/>
      </xdr:nvSpPr>
      <xdr:spPr>
        <a:xfrm>
          <a:off x="863111" y="1685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102175</xdr:rowOff>
    </xdr:from>
    <xdr:to>
      <xdr:col>24</xdr:col>
      <xdr:colOff>114300</xdr:colOff>
      <xdr:row>97</xdr:row>
      <xdr:rowOff>32325</xdr:rowOff>
    </xdr:to>
    <xdr:sp macro="" textlink="">
      <xdr:nvSpPr>
        <xdr:cNvPr id="258" name="楕円 257"/>
        <xdr:cNvSpPr/>
      </xdr:nvSpPr>
      <xdr:spPr>
        <a:xfrm>
          <a:off x="4584700" y="1656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125052</xdr:rowOff>
    </xdr:from>
    <xdr:ext cx="534377" cy="259045"/>
    <xdr:sp macro="" textlink="">
      <xdr:nvSpPr>
        <xdr:cNvPr id="259" name="衛生費該当値テキスト"/>
        <xdr:cNvSpPr txBox="1"/>
      </xdr:nvSpPr>
      <xdr:spPr>
        <a:xfrm>
          <a:off x="4686300" y="1641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6277</xdr:rowOff>
    </xdr:from>
    <xdr:to>
      <xdr:col>20</xdr:col>
      <xdr:colOff>38100</xdr:colOff>
      <xdr:row>97</xdr:row>
      <xdr:rowOff>107877</xdr:rowOff>
    </xdr:to>
    <xdr:sp macro="" textlink="">
      <xdr:nvSpPr>
        <xdr:cNvPr id="260" name="楕円 259"/>
        <xdr:cNvSpPr/>
      </xdr:nvSpPr>
      <xdr:spPr>
        <a:xfrm>
          <a:off x="3746500" y="1663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124404</xdr:rowOff>
    </xdr:from>
    <xdr:ext cx="534377" cy="259045"/>
    <xdr:sp macro="" textlink="">
      <xdr:nvSpPr>
        <xdr:cNvPr id="261" name="テキスト ボックス 260"/>
        <xdr:cNvSpPr txBox="1"/>
      </xdr:nvSpPr>
      <xdr:spPr>
        <a:xfrm>
          <a:off x="3530111" y="1641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49614</xdr:rowOff>
    </xdr:from>
    <xdr:to>
      <xdr:col>15</xdr:col>
      <xdr:colOff>101600</xdr:colOff>
      <xdr:row>97</xdr:row>
      <xdr:rowOff>151214</xdr:rowOff>
    </xdr:to>
    <xdr:sp macro="" textlink="">
      <xdr:nvSpPr>
        <xdr:cNvPr id="262" name="楕円 261"/>
        <xdr:cNvSpPr/>
      </xdr:nvSpPr>
      <xdr:spPr>
        <a:xfrm>
          <a:off x="2857500" y="1668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167741</xdr:rowOff>
    </xdr:from>
    <xdr:ext cx="534377" cy="259045"/>
    <xdr:sp macro="" textlink="">
      <xdr:nvSpPr>
        <xdr:cNvPr id="263" name="テキスト ボックス 262"/>
        <xdr:cNvSpPr txBox="1"/>
      </xdr:nvSpPr>
      <xdr:spPr>
        <a:xfrm>
          <a:off x="2641111" y="1645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88018</xdr:rowOff>
    </xdr:from>
    <xdr:to>
      <xdr:col>10</xdr:col>
      <xdr:colOff>165100</xdr:colOff>
      <xdr:row>98</xdr:row>
      <xdr:rowOff>18168</xdr:rowOff>
    </xdr:to>
    <xdr:sp macro="" textlink="">
      <xdr:nvSpPr>
        <xdr:cNvPr id="264" name="楕円 263"/>
        <xdr:cNvSpPr/>
      </xdr:nvSpPr>
      <xdr:spPr>
        <a:xfrm>
          <a:off x="1968500" y="1671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34695</xdr:rowOff>
    </xdr:from>
    <xdr:ext cx="534377" cy="259045"/>
    <xdr:sp macro="" textlink="">
      <xdr:nvSpPr>
        <xdr:cNvPr id="265" name="テキスト ボックス 264"/>
        <xdr:cNvSpPr txBox="1"/>
      </xdr:nvSpPr>
      <xdr:spPr>
        <a:xfrm>
          <a:off x="1752111" y="1649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104395</xdr:rowOff>
    </xdr:from>
    <xdr:to>
      <xdr:col>6</xdr:col>
      <xdr:colOff>38100</xdr:colOff>
      <xdr:row>98</xdr:row>
      <xdr:rowOff>34545</xdr:rowOff>
    </xdr:to>
    <xdr:sp macro="" textlink="">
      <xdr:nvSpPr>
        <xdr:cNvPr id="266" name="楕円 265"/>
        <xdr:cNvSpPr/>
      </xdr:nvSpPr>
      <xdr:spPr>
        <a:xfrm>
          <a:off x="1079500" y="1673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51072</xdr:rowOff>
    </xdr:from>
    <xdr:ext cx="534377" cy="259045"/>
    <xdr:sp macro="" textlink="">
      <xdr:nvSpPr>
        <xdr:cNvPr id="267" name="テキスト ボックス 266"/>
        <xdr:cNvSpPr txBox="1"/>
      </xdr:nvSpPr>
      <xdr:spPr>
        <a:xfrm>
          <a:off x="863111" y="1651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6" name="直線コネクタ 29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119778</xdr:rowOff>
    </xdr:from>
    <xdr:ext cx="378565" cy="259045"/>
    <xdr:sp macro="" textlink="">
      <xdr:nvSpPr>
        <xdr:cNvPr id="297" name="労働費平均値テキスト"/>
        <xdr:cNvSpPr txBox="1"/>
      </xdr:nvSpPr>
      <xdr:spPr>
        <a:xfrm>
          <a:off x="10528300" y="6291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9" name="直線コネクタ 29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5478</xdr:rowOff>
    </xdr:from>
    <xdr:ext cx="378565" cy="259045"/>
    <xdr:sp macro="" textlink="">
      <xdr:nvSpPr>
        <xdr:cNvPr id="301" name="テキスト ボックス 300"/>
        <xdr:cNvSpPr txBox="1"/>
      </xdr:nvSpPr>
      <xdr:spPr>
        <a:xfrm>
          <a:off x="9450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156083</xdr:rowOff>
    </xdr:from>
    <xdr:to>
      <xdr:col>45</xdr:col>
      <xdr:colOff>177800</xdr:colOff>
      <xdr:row>39</xdr:row>
      <xdr:rowOff>44450</xdr:rowOff>
    </xdr:to>
    <xdr:cxnSp macro="">
      <xdr:nvCxnSpPr>
        <xdr:cNvPr id="302" name="直線コネクタ 301"/>
        <xdr:cNvCxnSpPr/>
      </xdr:nvCxnSpPr>
      <xdr:spPr>
        <a:xfrm>
          <a:off x="7861300" y="6671183"/>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19194</xdr:rowOff>
    </xdr:from>
    <xdr:ext cx="378565" cy="259045"/>
    <xdr:sp macro="" textlink="">
      <xdr:nvSpPr>
        <xdr:cNvPr id="304" name="テキスト ボックス 303"/>
        <xdr:cNvSpPr txBox="1"/>
      </xdr:nvSpPr>
      <xdr:spPr>
        <a:xfrm>
          <a:off x="8561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118745</xdr:rowOff>
    </xdr:from>
    <xdr:to>
      <xdr:col>41</xdr:col>
      <xdr:colOff>50800</xdr:colOff>
      <xdr:row>38</xdr:row>
      <xdr:rowOff>156083</xdr:rowOff>
    </xdr:to>
    <xdr:cxnSp macro="">
      <xdr:nvCxnSpPr>
        <xdr:cNvPr id="305" name="直線コネクタ 304"/>
        <xdr:cNvCxnSpPr/>
      </xdr:nvCxnSpPr>
      <xdr:spPr>
        <a:xfrm>
          <a:off x="6972300" y="6633845"/>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169545</xdr:rowOff>
    </xdr:to>
    <xdr:sp macro="" textlink="">
      <xdr:nvSpPr>
        <xdr:cNvPr id="306" name="フローチャート: 判断 305"/>
        <xdr:cNvSpPr/>
      </xdr:nvSpPr>
      <xdr:spPr>
        <a:xfrm>
          <a:off x="7810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14622</xdr:rowOff>
    </xdr:from>
    <xdr:ext cx="378565" cy="259045"/>
    <xdr:sp macro="" textlink="">
      <xdr:nvSpPr>
        <xdr:cNvPr id="307" name="テキスト ボックス 306"/>
        <xdr:cNvSpPr txBox="1"/>
      </xdr:nvSpPr>
      <xdr:spPr>
        <a:xfrm>
          <a:off x="7672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54991</xdr:rowOff>
    </xdr:from>
    <xdr:to>
      <xdr:col>36</xdr:col>
      <xdr:colOff>165100</xdr:colOff>
      <xdr:row>35</xdr:row>
      <xdr:rowOff>156591</xdr:rowOff>
    </xdr:to>
    <xdr:sp macro="" textlink="">
      <xdr:nvSpPr>
        <xdr:cNvPr id="308" name="フローチャート: 判断 307"/>
        <xdr:cNvSpPr/>
      </xdr:nvSpPr>
      <xdr:spPr>
        <a:xfrm>
          <a:off x="6921500" y="605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1668</xdr:rowOff>
    </xdr:from>
    <xdr:ext cx="469744" cy="259045"/>
    <xdr:sp macro="" textlink="">
      <xdr:nvSpPr>
        <xdr:cNvPr id="309" name="テキスト ボックス 308"/>
        <xdr:cNvSpPr txBox="1"/>
      </xdr:nvSpPr>
      <xdr:spPr>
        <a:xfrm>
          <a:off x="6737428" y="583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5" name="楕円 31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7" name="楕円 31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8" name="テキスト ボックス 31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9" name="楕円 31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20" name="テキスト ボックス 31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105283</xdr:rowOff>
    </xdr:from>
    <xdr:to>
      <xdr:col>41</xdr:col>
      <xdr:colOff>101600</xdr:colOff>
      <xdr:row>39</xdr:row>
      <xdr:rowOff>35433</xdr:rowOff>
    </xdr:to>
    <xdr:sp macro="" textlink="">
      <xdr:nvSpPr>
        <xdr:cNvPr id="321" name="楕円 320"/>
        <xdr:cNvSpPr/>
      </xdr:nvSpPr>
      <xdr:spPr>
        <a:xfrm>
          <a:off x="7810500" y="662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26560</xdr:rowOff>
    </xdr:from>
    <xdr:ext cx="378565" cy="259045"/>
    <xdr:sp macro="" textlink="">
      <xdr:nvSpPr>
        <xdr:cNvPr id="322" name="テキスト ボックス 321"/>
        <xdr:cNvSpPr txBox="1"/>
      </xdr:nvSpPr>
      <xdr:spPr>
        <a:xfrm>
          <a:off x="7672017" y="6713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67945</xdr:rowOff>
    </xdr:from>
    <xdr:to>
      <xdr:col>36</xdr:col>
      <xdr:colOff>165100</xdr:colOff>
      <xdr:row>38</xdr:row>
      <xdr:rowOff>169545</xdr:rowOff>
    </xdr:to>
    <xdr:sp macro="" textlink="">
      <xdr:nvSpPr>
        <xdr:cNvPr id="323" name="楕円 322"/>
        <xdr:cNvSpPr/>
      </xdr:nvSpPr>
      <xdr:spPr>
        <a:xfrm>
          <a:off x="69215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160672</xdr:rowOff>
    </xdr:from>
    <xdr:ext cx="378565" cy="259045"/>
    <xdr:sp macro="" textlink="">
      <xdr:nvSpPr>
        <xdr:cNvPr id="324" name="テキスト ボックス 323"/>
        <xdr:cNvSpPr txBox="1"/>
      </xdr:nvSpPr>
      <xdr:spPr>
        <a:xfrm>
          <a:off x="6783017" y="6675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100724</xdr:rowOff>
    </xdr:from>
    <xdr:to>
      <xdr:col>55</xdr:col>
      <xdr:colOff>0</xdr:colOff>
      <xdr:row>58</xdr:row>
      <xdr:rowOff>132576</xdr:rowOff>
    </xdr:to>
    <xdr:cxnSp macro="">
      <xdr:nvCxnSpPr>
        <xdr:cNvPr id="353" name="直線コネクタ 352"/>
        <xdr:cNvCxnSpPr/>
      </xdr:nvCxnSpPr>
      <xdr:spPr>
        <a:xfrm flipV="1">
          <a:off x="9639300" y="10044824"/>
          <a:ext cx="838200" cy="3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30637</xdr:rowOff>
    </xdr:from>
    <xdr:ext cx="469744" cy="259045"/>
    <xdr:sp macro="" textlink="">
      <xdr:nvSpPr>
        <xdr:cNvPr id="354" name="農林水産業費平均値テキスト"/>
        <xdr:cNvSpPr txBox="1"/>
      </xdr:nvSpPr>
      <xdr:spPr>
        <a:xfrm>
          <a:off x="10528300" y="9974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130022</xdr:rowOff>
    </xdr:from>
    <xdr:to>
      <xdr:col>50</xdr:col>
      <xdr:colOff>114300</xdr:colOff>
      <xdr:row>58</xdr:row>
      <xdr:rowOff>132576</xdr:rowOff>
    </xdr:to>
    <xdr:cxnSp macro="">
      <xdr:nvCxnSpPr>
        <xdr:cNvPr id="356" name="直線コネクタ 355"/>
        <xdr:cNvCxnSpPr/>
      </xdr:nvCxnSpPr>
      <xdr:spPr>
        <a:xfrm>
          <a:off x="8750300" y="10074122"/>
          <a:ext cx="889000" cy="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1802</xdr:rowOff>
    </xdr:from>
    <xdr:ext cx="469744" cy="259045"/>
    <xdr:sp macro="" textlink="">
      <xdr:nvSpPr>
        <xdr:cNvPr id="358" name="テキスト ボックス 357"/>
        <xdr:cNvSpPr txBox="1"/>
      </xdr:nvSpPr>
      <xdr:spPr>
        <a:xfrm>
          <a:off x="9404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111506</xdr:rowOff>
    </xdr:from>
    <xdr:to>
      <xdr:col>45</xdr:col>
      <xdr:colOff>177800</xdr:colOff>
      <xdr:row>58</xdr:row>
      <xdr:rowOff>130022</xdr:rowOff>
    </xdr:to>
    <xdr:cxnSp macro="">
      <xdr:nvCxnSpPr>
        <xdr:cNvPr id="359" name="直線コネクタ 358"/>
        <xdr:cNvCxnSpPr/>
      </xdr:nvCxnSpPr>
      <xdr:spPr>
        <a:xfrm>
          <a:off x="7861300" y="10055606"/>
          <a:ext cx="8890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xdr:rowOff>
    </xdr:from>
    <xdr:ext cx="469744" cy="259045"/>
    <xdr:sp macro="" textlink="">
      <xdr:nvSpPr>
        <xdr:cNvPr id="361" name="テキスト ボックス 360"/>
        <xdr:cNvSpPr txBox="1"/>
      </xdr:nvSpPr>
      <xdr:spPr>
        <a:xfrm>
          <a:off x="8515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111506</xdr:rowOff>
    </xdr:from>
    <xdr:to>
      <xdr:col>41</xdr:col>
      <xdr:colOff>50800</xdr:colOff>
      <xdr:row>58</xdr:row>
      <xdr:rowOff>130004</xdr:rowOff>
    </xdr:to>
    <xdr:cxnSp macro="">
      <xdr:nvCxnSpPr>
        <xdr:cNvPr id="362" name="直線コネクタ 361"/>
        <xdr:cNvCxnSpPr/>
      </xdr:nvCxnSpPr>
      <xdr:spPr>
        <a:xfrm flipV="1">
          <a:off x="6972300" y="10055606"/>
          <a:ext cx="889000" cy="1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47219</xdr:rowOff>
    </xdr:from>
    <xdr:to>
      <xdr:col>41</xdr:col>
      <xdr:colOff>101600</xdr:colOff>
      <xdr:row>58</xdr:row>
      <xdr:rowOff>148819</xdr:rowOff>
    </xdr:to>
    <xdr:sp macro="" textlink="">
      <xdr:nvSpPr>
        <xdr:cNvPr id="363" name="フローチャート: 判断 362"/>
        <xdr:cNvSpPr/>
      </xdr:nvSpPr>
      <xdr:spPr>
        <a:xfrm>
          <a:off x="7810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165346</xdr:rowOff>
    </xdr:from>
    <xdr:ext cx="469744" cy="259045"/>
    <xdr:sp macro="" textlink="">
      <xdr:nvSpPr>
        <xdr:cNvPr id="364" name="テキスト ボックス 363"/>
        <xdr:cNvSpPr txBox="1"/>
      </xdr:nvSpPr>
      <xdr:spPr>
        <a:xfrm>
          <a:off x="7626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168948</xdr:rowOff>
    </xdr:from>
    <xdr:to>
      <xdr:col>36</xdr:col>
      <xdr:colOff>165100</xdr:colOff>
      <xdr:row>58</xdr:row>
      <xdr:rowOff>99098</xdr:rowOff>
    </xdr:to>
    <xdr:sp macro="" textlink="">
      <xdr:nvSpPr>
        <xdr:cNvPr id="365" name="フローチャート: 判断 364"/>
        <xdr:cNvSpPr/>
      </xdr:nvSpPr>
      <xdr:spPr>
        <a:xfrm>
          <a:off x="6921500" y="994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115625</xdr:rowOff>
    </xdr:from>
    <xdr:ext cx="469744" cy="259045"/>
    <xdr:sp macro="" textlink="">
      <xdr:nvSpPr>
        <xdr:cNvPr id="366" name="テキスト ボックス 365"/>
        <xdr:cNvSpPr txBox="1"/>
      </xdr:nvSpPr>
      <xdr:spPr>
        <a:xfrm>
          <a:off x="6737428" y="971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49924</xdr:rowOff>
    </xdr:from>
    <xdr:to>
      <xdr:col>55</xdr:col>
      <xdr:colOff>50800</xdr:colOff>
      <xdr:row>58</xdr:row>
      <xdr:rowOff>151524</xdr:rowOff>
    </xdr:to>
    <xdr:sp macro="" textlink="">
      <xdr:nvSpPr>
        <xdr:cNvPr id="372" name="楕円 371"/>
        <xdr:cNvSpPr/>
      </xdr:nvSpPr>
      <xdr:spPr>
        <a:xfrm>
          <a:off x="10426700" y="999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9301</xdr:rowOff>
    </xdr:from>
    <xdr:ext cx="469744" cy="259045"/>
    <xdr:sp macro="" textlink="">
      <xdr:nvSpPr>
        <xdr:cNvPr id="373" name="農林水産業費該当値テキスト"/>
        <xdr:cNvSpPr txBox="1"/>
      </xdr:nvSpPr>
      <xdr:spPr>
        <a:xfrm>
          <a:off x="10528300" y="978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81776</xdr:rowOff>
    </xdr:from>
    <xdr:to>
      <xdr:col>50</xdr:col>
      <xdr:colOff>165100</xdr:colOff>
      <xdr:row>59</xdr:row>
      <xdr:rowOff>11926</xdr:rowOff>
    </xdr:to>
    <xdr:sp macro="" textlink="">
      <xdr:nvSpPr>
        <xdr:cNvPr id="374" name="楕円 373"/>
        <xdr:cNvSpPr/>
      </xdr:nvSpPr>
      <xdr:spPr>
        <a:xfrm>
          <a:off x="9588500" y="100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3053</xdr:rowOff>
    </xdr:from>
    <xdr:ext cx="469744" cy="259045"/>
    <xdr:sp macro="" textlink="">
      <xdr:nvSpPr>
        <xdr:cNvPr id="375" name="テキスト ボックス 374"/>
        <xdr:cNvSpPr txBox="1"/>
      </xdr:nvSpPr>
      <xdr:spPr>
        <a:xfrm>
          <a:off x="9404428" y="1011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79222</xdr:rowOff>
    </xdr:from>
    <xdr:to>
      <xdr:col>46</xdr:col>
      <xdr:colOff>38100</xdr:colOff>
      <xdr:row>59</xdr:row>
      <xdr:rowOff>9372</xdr:rowOff>
    </xdr:to>
    <xdr:sp macro="" textlink="">
      <xdr:nvSpPr>
        <xdr:cNvPr id="376" name="楕円 375"/>
        <xdr:cNvSpPr/>
      </xdr:nvSpPr>
      <xdr:spPr>
        <a:xfrm>
          <a:off x="8699500" y="1002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499</xdr:rowOff>
    </xdr:from>
    <xdr:ext cx="469744" cy="259045"/>
    <xdr:sp macro="" textlink="">
      <xdr:nvSpPr>
        <xdr:cNvPr id="377" name="テキスト ボックス 376"/>
        <xdr:cNvSpPr txBox="1"/>
      </xdr:nvSpPr>
      <xdr:spPr>
        <a:xfrm>
          <a:off x="8515428" y="101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60706</xdr:rowOff>
    </xdr:from>
    <xdr:to>
      <xdr:col>41</xdr:col>
      <xdr:colOff>101600</xdr:colOff>
      <xdr:row>58</xdr:row>
      <xdr:rowOff>162306</xdr:rowOff>
    </xdr:to>
    <xdr:sp macro="" textlink="">
      <xdr:nvSpPr>
        <xdr:cNvPr id="378" name="楕円 377"/>
        <xdr:cNvSpPr/>
      </xdr:nvSpPr>
      <xdr:spPr>
        <a:xfrm>
          <a:off x="7810500" y="1000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153433</xdr:rowOff>
    </xdr:from>
    <xdr:ext cx="469744" cy="259045"/>
    <xdr:sp macro="" textlink="">
      <xdr:nvSpPr>
        <xdr:cNvPr id="379" name="テキスト ボックス 378"/>
        <xdr:cNvSpPr txBox="1"/>
      </xdr:nvSpPr>
      <xdr:spPr>
        <a:xfrm>
          <a:off x="7626428" y="1009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79204</xdr:rowOff>
    </xdr:from>
    <xdr:to>
      <xdr:col>36</xdr:col>
      <xdr:colOff>165100</xdr:colOff>
      <xdr:row>59</xdr:row>
      <xdr:rowOff>9354</xdr:rowOff>
    </xdr:to>
    <xdr:sp macro="" textlink="">
      <xdr:nvSpPr>
        <xdr:cNvPr id="380" name="楕円 379"/>
        <xdr:cNvSpPr/>
      </xdr:nvSpPr>
      <xdr:spPr>
        <a:xfrm>
          <a:off x="6921500" y="100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481</xdr:rowOff>
    </xdr:from>
    <xdr:ext cx="469744" cy="259045"/>
    <xdr:sp macro="" textlink="">
      <xdr:nvSpPr>
        <xdr:cNvPr id="381" name="テキスト ボックス 380"/>
        <xdr:cNvSpPr txBox="1"/>
      </xdr:nvSpPr>
      <xdr:spPr>
        <a:xfrm>
          <a:off x="6737428" y="101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53472</xdr:rowOff>
    </xdr:from>
    <xdr:to>
      <xdr:col>55</xdr:col>
      <xdr:colOff>0</xdr:colOff>
      <xdr:row>76</xdr:row>
      <xdr:rowOff>156296</xdr:rowOff>
    </xdr:to>
    <xdr:cxnSp macro="">
      <xdr:nvCxnSpPr>
        <xdr:cNvPr id="408" name="直線コネクタ 407"/>
        <xdr:cNvCxnSpPr/>
      </xdr:nvCxnSpPr>
      <xdr:spPr>
        <a:xfrm flipV="1">
          <a:off x="9639300" y="12740772"/>
          <a:ext cx="838200" cy="44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128364</xdr:rowOff>
    </xdr:from>
    <xdr:ext cx="469744" cy="259045"/>
    <xdr:sp macro="" textlink="">
      <xdr:nvSpPr>
        <xdr:cNvPr id="409" name="商工費平均値テキスト"/>
        <xdr:cNvSpPr txBox="1"/>
      </xdr:nvSpPr>
      <xdr:spPr>
        <a:xfrm>
          <a:off x="10528300" y="1315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129550</xdr:rowOff>
    </xdr:from>
    <xdr:to>
      <xdr:col>50</xdr:col>
      <xdr:colOff>114300</xdr:colOff>
      <xdr:row>76</xdr:row>
      <xdr:rowOff>156296</xdr:rowOff>
    </xdr:to>
    <xdr:cxnSp macro="">
      <xdr:nvCxnSpPr>
        <xdr:cNvPr id="411" name="直線コネクタ 410"/>
        <xdr:cNvCxnSpPr/>
      </xdr:nvCxnSpPr>
      <xdr:spPr>
        <a:xfrm>
          <a:off x="8750300" y="13159750"/>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71990</xdr:rowOff>
    </xdr:from>
    <xdr:ext cx="469744" cy="259045"/>
    <xdr:sp macro="" textlink="">
      <xdr:nvSpPr>
        <xdr:cNvPr id="413" name="テキスト ボックス 412"/>
        <xdr:cNvSpPr txBox="1"/>
      </xdr:nvSpPr>
      <xdr:spPr>
        <a:xfrm>
          <a:off x="9404428" y="1327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93111</xdr:rowOff>
    </xdr:from>
    <xdr:to>
      <xdr:col>45</xdr:col>
      <xdr:colOff>177800</xdr:colOff>
      <xdr:row>76</xdr:row>
      <xdr:rowOff>129550</xdr:rowOff>
    </xdr:to>
    <xdr:cxnSp macro="">
      <xdr:nvCxnSpPr>
        <xdr:cNvPr id="414" name="直線コネクタ 413"/>
        <xdr:cNvCxnSpPr/>
      </xdr:nvCxnSpPr>
      <xdr:spPr>
        <a:xfrm>
          <a:off x="7861300" y="13123311"/>
          <a:ext cx="889000" cy="3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68012</xdr:rowOff>
    </xdr:from>
    <xdr:ext cx="469744" cy="259045"/>
    <xdr:sp macro="" textlink="">
      <xdr:nvSpPr>
        <xdr:cNvPr id="416" name="テキスト ボックス 415"/>
        <xdr:cNvSpPr txBox="1"/>
      </xdr:nvSpPr>
      <xdr:spPr>
        <a:xfrm>
          <a:off x="8515428" y="1326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93111</xdr:rowOff>
    </xdr:from>
    <xdr:to>
      <xdr:col>41</xdr:col>
      <xdr:colOff>50800</xdr:colOff>
      <xdr:row>77</xdr:row>
      <xdr:rowOff>85979</xdr:rowOff>
    </xdr:to>
    <xdr:cxnSp macro="">
      <xdr:nvCxnSpPr>
        <xdr:cNvPr id="417" name="直線コネクタ 416"/>
        <xdr:cNvCxnSpPr/>
      </xdr:nvCxnSpPr>
      <xdr:spPr>
        <a:xfrm flipV="1">
          <a:off x="6972300" y="13123311"/>
          <a:ext cx="889000" cy="16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147833</xdr:rowOff>
    </xdr:from>
    <xdr:to>
      <xdr:col>41</xdr:col>
      <xdr:colOff>101600</xdr:colOff>
      <xdr:row>77</xdr:row>
      <xdr:rowOff>77983</xdr:rowOff>
    </xdr:to>
    <xdr:sp macro="" textlink="">
      <xdr:nvSpPr>
        <xdr:cNvPr id="418" name="フローチャート: 判断 417"/>
        <xdr:cNvSpPr/>
      </xdr:nvSpPr>
      <xdr:spPr>
        <a:xfrm>
          <a:off x="78105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69110</xdr:rowOff>
    </xdr:from>
    <xdr:ext cx="469744" cy="259045"/>
    <xdr:sp macro="" textlink="">
      <xdr:nvSpPr>
        <xdr:cNvPr id="419" name="テキスト ボックス 418"/>
        <xdr:cNvSpPr txBox="1"/>
      </xdr:nvSpPr>
      <xdr:spPr>
        <a:xfrm>
          <a:off x="7626428" y="1327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8068</xdr:rowOff>
    </xdr:from>
    <xdr:to>
      <xdr:col>36</xdr:col>
      <xdr:colOff>165100</xdr:colOff>
      <xdr:row>76</xdr:row>
      <xdr:rowOff>109668</xdr:rowOff>
    </xdr:to>
    <xdr:sp macro="" textlink="">
      <xdr:nvSpPr>
        <xdr:cNvPr id="420" name="フローチャート: 判断 419"/>
        <xdr:cNvSpPr/>
      </xdr:nvSpPr>
      <xdr:spPr>
        <a:xfrm>
          <a:off x="6921500" y="1303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126194</xdr:rowOff>
    </xdr:from>
    <xdr:ext cx="469744" cy="259045"/>
    <xdr:sp macro="" textlink="">
      <xdr:nvSpPr>
        <xdr:cNvPr id="421" name="テキスト ボックス 420"/>
        <xdr:cNvSpPr txBox="1"/>
      </xdr:nvSpPr>
      <xdr:spPr>
        <a:xfrm>
          <a:off x="6737428" y="1281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2672</xdr:rowOff>
    </xdr:from>
    <xdr:to>
      <xdr:col>55</xdr:col>
      <xdr:colOff>50800</xdr:colOff>
      <xdr:row>74</xdr:row>
      <xdr:rowOff>104272</xdr:rowOff>
    </xdr:to>
    <xdr:sp macro="" textlink="">
      <xdr:nvSpPr>
        <xdr:cNvPr id="427" name="楕円 426"/>
        <xdr:cNvSpPr/>
      </xdr:nvSpPr>
      <xdr:spPr>
        <a:xfrm>
          <a:off x="10426700" y="1268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25549</xdr:rowOff>
    </xdr:from>
    <xdr:ext cx="534377" cy="259045"/>
    <xdr:sp macro="" textlink="">
      <xdr:nvSpPr>
        <xdr:cNvPr id="428" name="商工費該当値テキスト"/>
        <xdr:cNvSpPr txBox="1"/>
      </xdr:nvSpPr>
      <xdr:spPr>
        <a:xfrm>
          <a:off x="10528300" y="1254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105496</xdr:rowOff>
    </xdr:from>
    <xdr:to>
      <xdr:col>50</xdr:col>
      <xdr:colOff>165100</xdr:colOff>
      <xdr:row>77</xdr:row>
      <xdr:rowOff>35646</xdr:rowOff>
    </xdr:to>
    <xdr:sp macro="" textlink="">
      <xdr:nvSpPr>
        <xdr:cNvPr id="429" name="楕円 428"/>
        <xdr:cNvSpPr/>
      </xdr:nvSpPr>
      <xdr:spPr>
        <a:xfrm>
          <a:off x="9588500" y="1313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52174</xdr:rowOff>
    </xdr:from>
    <xdr:ext cx="469744" cy="259045"/>
    <xdr:sp macro="" textlink="">
      <xdr:nvSpPr>
        <xdr:cNvPr id="430" name="テキスト ボックス 429"/>
        <xdr:cNvSpPr txBox="1"/>
      </xdr:nvSpPr>
      <xdr:spPr>
        <a:xfrm>
          <a:off x="9404428" y="1291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78750</xdr:rowOff>
    </xdr:from>
    <xdr:to>
      <xdr:col>46</xdr:col>
      <xdr:colOff>38100</xdr:colOff>
      <xdr:row>77</xdr:row>
      <xdr:rowOff>8900</xdr:rowOff>
    </xdr:to>
    <xdr:sp macro="" textlink="">
      <xdr:nvSpPr>
        <xdr:cNvPr id="431" name="楕円 430"/>
        <xdr:cNvSpPr/>
      </xdr:nvSpPr>
      <xdr:spPr>
        <a:xfrm>
          <a:off x="8699500" y="1310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25427</xdr:rowOff>
    </xdr:from>
    <xdr:ext cx="469744" cy="259045"/>
    <xdr:sp macro="" textlink="">
      <xdr:nvSpPr>
        <xdr:cNvPr id="432" name="テキスト ボックス 431"/>
        <xdr:cNvSpPr txBox="1"/>
      </xdr:nvSpPr>
      <xdr:spPr>
        <a:xfrm>
          <a:off x="8515428" y="1288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42311</xdr:rowOff>
    </xdr:from>
    <xdr:to>
      <xdr:col>41</xdr:col>
      <xdr:colOff>101600</xdr:colOff>
      <xdr:row>76</xdr:row>
      <xdr:rowOff>143911</xdr:rowOff>
    </xdr:to>
    <xdr:sp macro="" textlink="">
      <xdr:nvSpPr>
        <xdr:cNvPr id="433" name="楕円 432"/>
        <xdr:cNvSpPr/>
      </xdr:nvSpPr>
      <xdr:spPr>
        <a:xfrm>
          <a:off x="7810500" y="1307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160438</xdr:rowOff>
    </xdr:from>
    <xdr:ext cx="469744" cy="259045"/>
    <xdr:sp macro="" textlink="">
      <xdr:nvSpPr>
        <xdr:cNvPr id="434" name="テキスト ボックス 433"/>
        <xdr:cNvSpPr txBox="1"/>
      </xdr:nvSpPr>
      <xdr:spPr>
        <a:xfrm>
          <a:off x="7626428" y="1284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35179</xdr:rowOff>
    </xdr:from>
    <xdr:to>
      <xdr:col>36</xdr:col>
      <xdr:colOff>165100</xdr:colOff>
      <xdr:row>77</xdr:row>
      <xdr:rowOff>136779</xdr:rowOff>
    </xdr:to>
    <xdr:sp macro="" textlink="">
      <xdr:nvSpPr>
        <xdr:cNvPr id="435" name="楕円 434"/>
        <xdr:cNvSpPr/>
      </xdr:nvSpPr>
      <xdr:spPr>
        <a:xfrm>
          <a:off x="6921500" y="1323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127906</xdr:rowOff>
    </xdr:from>
    <xdr:ext cx="469744" cy="259045"/>
    <xdr:sp macro="" textlink="">
      <xdr:nvSpPr>
        <xdr:cNvPr id="436" name="テキスト ボックス 435"/>
        <xdr:cNvSpPr txBox="1"/>
      </xdr:nvSpPr>
      <xdr:spPr>
        <a:xfrm>
          <a:off x="6737428" y="133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19690</xdr:rowOff>
    </xdr:from>
    <xdr:to>
      <xdr:col>55</xdr:col>
      <xdr:colOff>0</xdr:colOff>
      <xdr:row>98</xdr:row>
      <xdr:rowOff>21647</xdr:rowOff>
    </xdr:to>
    <xdr:cxnSp macro="">
      <xdr:nvCxnSpPr>
        <xdr:cNvPr id="463" name="直線コネクタ 462"/>
        <xdr:cNvCxnSpPr/>
      </xdr:nvCxnSpPr>
      <xdr:spPr>
        <a:xfrm>
          <a:off x="9639300" y="16821790"/>
          <a:ext cx="838200" cy="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109921</xdr:rowOff>
    </xdr:from>
    <xdr:ext cx="534377" cy="259045"/>
    <xdr:sp macro="" textlink="">
      <xdr:nvSpPr>
        <xdr:cNvPr id="464" name="土木費平均値テキスト"/>
        <xdr:cNvSpPr txBox="1"/>
      </xdr:nvSpPr>
      <xdr:spPr>
        <a:xfrm>
          <a:off x="10528300" y="16569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19690</xdr:rowOff>
    </xdr:from>
    <xdr:to>
      <xdr:col>50</xdr:col>
      <xdr:colOff>114300</xdr:colOff>
      <xdr:row>98</xdr:row>
      <xdr:rowOff>20014</xdr:rowOff>
    </xdr:to>
    <xdr:cxnSp macro="">
      <xdr:nvCxnSpPr>
        <xdr:cNvPr id="466" name="直線コネクタ 465"/>
        <xdr:cNvCxnSpPr/>
      </xdr:nvCxnSpPr>
      <xdr:spPr>
        <a:xfrm flipV="1">
          <a:off x="8750300" y="16821790"/>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26626</xdr:rowOff>
    </xdr:from>
    <xdr:ext cx="534377" cy="259045"/>
    <xdr:sp macro="" textlink="">
      <xdr:nvSpPr>
        <xdr:cNvPr id="468" name="テキスト ボックス 467"/>
        <xdr:cNvSpPr txBox="1"/>
      </xdr:nvSpPr>
      <xdr:spPr>
        <a:xfrm>
          <a:off x="9372111" y="1648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20014</xdr:rowOff>
    </xdr:from>
    <xdr:to>
      <xdr:col>45</xdr:col>
      <xdr:colOff>177800</xdr:colOff>
      <xdr:row>98</xdr:row>
      <xdr:rowOff>25738</xdr:rowOff>
    </xdr:to>
    <xdr:cxnSp macro="">
      <xdr:nvCxnSpPr>
        <xdr:cNvPr id="469" name="直線コネクタ 468"/>
        <xdr:cNvCxnSpPr/>
      </xdr:nvCxnSpPr>
      <xdr:spPr>
        <a:xfrm flipV="1">
          <a:off x="7861300" y="16822114"/>
          <a:ext cx="889000" cy="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32052</xdr:rowOff>
    </xdr:from>
    <xdr:ext cx="534377" cy="259045"/>
    <xdr:sp macro="" textlink="">
      <xdr:nvSpPr>
        <xdr:cNvPr id="471" name="テキスト ボックス 470"/>
        <xdr:cNvSpPr txBox="1"/>
      </xdr:nvSpPr>
      <xdr:spPr>
        <a:xfrm>
          <a:off x="8483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16280</xdr:rowOff>
    </xdr:from>
    <xdr:to>
      <xdr:col>41</xdr:col>
      <xdr:colOff>50800</xdr:colOff>
      <xdr:row>98</xdr:row>
      <xdr:rowOff>25738</xdr:rowOff>
    </xdr:to>
    <xdr:cxnSp macro="">
      <xdr:nvCxnSpPr>
        <xdr:cNvPr id="472" name="直線コネクタ 471"/>
        <xdr:cNvCxnSpPr/>
      </xdr:nvCxnSpPr>
      <xdr:spPr>
        <a:xfrm>
          <a:off x="6972300" y="16818380"/>
          <a:ext cx="889000" cy="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71952</xdr:rowOff>
    </xdr:from>
    <xdr:to>
      <xdr:col>41</xdr:col>
      <xdr:colOff>101600</xdr:colOff>
      <xdr:row>98</xdr:row>
      <xdr:rowOff>2102</xdr:rowOff>
    </xdr:to>
    <xdr:sp macro="" textlink="">
      <xdr:nvSpPr>
        <xdr:cNvPr id="473" name="フローチャート: 判断 472"/>
        <xdr:cNvSpPr/>
      </xdr:nvSpPr>
      <xdr:spPr>
        <a:xfrm>
          <a:off x="7810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18629</xdr:rowOff>
    </xdr:from>
    <xdr:ext cx="534377" cy="259045"/>
    <xdr:sp macro="" textlink="">
      <xdr:nvSpPr>
        <xdr:cNvPr id="474" name="テキスト ボックス 473"/>
        <xdr:cNvSpPr txBox="1"/>
      </xdr:nvSpPr>
      <xdr:spPr>
        <a:xfrm>
          <a:off x="7594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44283</xdr:rowOff>
    </xdr:from>
    <xdr:to>
      <xdr:col>36</xdr:col>
      <xdr:colOff>165100</xdr:colOff>
      <xdr:row>97</xdr:row>
      <xdr:rowOff>145883</xdr:rowOff>
    </xdr:to>
    <xdr:sp macro="" textlink="">
      <xdr:nvSpPr>
        <xdr:cNvPr id="475" name="フローチャート: 判断 474"/>
        <xdr:cNvSpPr/>
      </xdr:nvSpPr>
      <xdr:spPr>
        <a:xfrm>
          <a:off x="6921500" y="1667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162410</xdr:rowOff>
    </xdr:from>
    <xdr:ext cx="534377" cy="259045"/>
    <xdr:sp macro="" textlink="">
      <xdr:nvSpPr>
        <xdr:cNvPr id="476" name="テキスト ボックス 475"/>
        <xdr:cNvSpPr txBox="1"/>
      </xdr:nvSpPr>
      <xdr:spPr>
        <a:xfrm>
          <a:off x="6705111" y="1645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142297</xdr:rowOff>
    </xdr:from>
    <xdr:to>
      <xdr:col>55</xdr:col>
      <xdr:colOff>50800</xdr:colOff>
      <xdr:row>98</xdr:row>
      <xdr:rowOff>72447</xdr:rowOff>
    </xdr:to>
    <xdr:sp macro="" textlink="">
      <xdr:nvSpPr>
        <xdr:cNvPr id="482" name="楕円 481"/>
        <xdr:cNvSpPr/>
      </xdr:nvSpPr>
      <xdr:spPr>
        <a:xfrm>
          <a:off x="10426700" y="1677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65471</xdr:rowOff>
    </xdr:from>
    <xdr:ext cx="534377" cy="259045"/>
    <xdr:sp macro="" textlink="">
      <xdr:nvSpPr>
        <xdr:cNvPr id="483" name="土木費該当値テキスト"/>
        <xdr:cNvSpPr txBox="1"/>
      </xdr:nvSpPr>
      <xdr:spPr>
        <a:xfrm>
          <a:off x="10528300" y="166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140340</xdr:rowOff>
    </xdr:from>
    <xdr:to>
      <xdr:col>50</xdr:col>
      <xdr:colOff>165100</xdr:colOff>
      <xdr:row>98</xdr:row>
      <xdr:rowOff>70490</xdr:rowOff>
    </xdr:to>
    <xdr:sp macro="" textlink="">
      <xdr:nvSpPr>
        <xdr:cNvPr id="484" name="楕円 483"/>
        <xdr:cNvSpPr/>
      </xdr:nvSpPr>
      <xdr:spPr>
        <a:xfrm>
          <a:off x="9588500" y="1677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61617</xdr:rowOff>
    </xdr:from>
    <xdr:ext cx="534377" cy="259045"/>
    <xdr:sp macro="" textlink="">
      <xdr:nvSpPr>
        <xdr:cNvPr id="485" name="テキスト ボックス 484"/>
        <xdr:cNvSpPr txBox="1"/>
      </xdr:nvSpPr>
      <xdr:spPr>
        <a:xfrm>
          <a:off x="9372111" y="1686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140664</xdr:rowOff>
    </xdr:from>
    <xdr:to>
      <xdr:col>46</xdr:col>
      <xdr:colOff>38100</xdr:colOff>
      <xdr:row>98</xdr:row>
      <xdr:rowOff>70814</xdr:rowOff>
    </xdr:to>
    <xdr:sp macro="" textlink="">
      <xdr:nvSpPr>
        <xdr:cNvPr id="486" name="楕円 485"/>
        <xdr:cNvSpPr/>
      </xdr:nvSpPr>
      <xdr:spPr>
        <a:xfrm>
          <a:off x="8699500" y="1677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61941</xdr:rowOff>
    </xdr:from>
    <xdr:ext cx="534377" cy="259045"/>
    <xdr:sp macro="" textlink="">
      <xdr:nvSpPr>
        <xdr:cNvPr id="487" name="テキスト ボックス 486"/>
        <xdr:cNvSpPr txBox="1"/>
      </xdr:nvSpPr>
      <xdr:spPr>
        <a:xfrm>
          <a:off x="8483111" y="1686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146388</xdr:rowOff>
    </xdr:from>
    <xdr:to>
      <xdr:col>41</xdr:col>
      <xdr:colOff>101600</xdr:colOff>
      <xdr:row>98</xdr:row>
      <xdr:rowOff>76538</xdr:rowOff>
    </xdr:to>
    <xdr:sp macro="" textlink="">
      <xdr:nvSpPr>
        <xdr:cNvPr id="488" name="楕円 487"/>
        <xdr:cNvSpPr/>
      </xdr:nvSpPr>
      <xdr:spPr>
        <a:xfrm>
          <a:off x="7810500" y="1677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67665</xdr:rowOff>
    </xdr:from>
    <xdr:ext cx="534377" cy="259045"/>
    <xdr:sp macro="" textlink="">
      <xdr:nvSpPr>
        <xdr:cNvPr id="489" name="テキスト ボックス 488"/>
        <xdr:cNvSpPr txBox="1"/>
      </xdr:nvSpPr>
      <xdr:spPr>
        <a:xfrm>
          <a:off x="7594111" y="1686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136930</xdr:rowOff>
    </xdr:from>
    <xdr:to>
      <xdr:col>36</xdr:col>
      <xdr:colOff>165100</xdr:colOff>
      <xdr:row>98</xdr:row>
      <xdr:rowOff>67080</xdr:rowOff>
    </xdr:to>
    <xdr:sp macro="" textlink="">
      <xdr:nvSpPr>
        <xdr:cNvPr id="490" name="楕円 489"/>
        <xdr:cNvSpPr/>
      </xdr:nvSpPr>
      <xdr:spPr>
        <a:xfrm>
          <a:off x="6921500" y="167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58207</xdr:rowOff>
    </xdr:from>
    <xdr:ext cx="534377" cy="259045"/>
    <xdr:sp macro="" textlink="">
      <xdr:nvSpPr>
        <xdr:cNvPr id="491" name="テキスト ボックス 490"/>
        <xdr:cNvSpPr txBox="1"/>
      </xdr:nvSpPr>
      <xdr:spPr>
        <a:xfrm>
          <a:off x="6705111" y="1686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112634</xdr:rowOff>
    </xdr:from>
    <xdr:to>
      <xdr:col>85</xdr:col>
      <xdr:colOff>127000</xdr:colOff>
      <xdr:row>37</xdr:row>
      <xdr:rowOff>143220</xdr:rowOff>
    </xdr:to>
    <xdr:cxnSp macro="">
      <xdr:nvCxnSpPr>
        <xdr:cNvPr id="519" name="直線コネクタ 518"/>
        <xdr:cNvCxnSpPr/>
      </xdr:nvCxnSpPr>
      <xdr:spPr>
        <a:xfrm>
          <a:off x="15481300" y="6456284"/>
          <a:ext cx="838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85259</xdr:rowOff>
    </xdr:from>
    <xdr:ext cx="534377" cy="259045"/>
    <xdr:sp macro="" textlink="">
      <xdr:nvSpPr>
        <xdr:cNvPr id="520" name="消防費平均値テキスト"/>
        <xdr:cNvSpPr txBox="1"/>
      </xdr:nvSpPr>
      <xdr:spPr>
        <a:xfrm>
          <a:off x="16370300" y="625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112634</xdr:rowOff>
    </xdr:from>
    <xdr:to>
      <xdr:col>81</xdr:col>
      <xdr:colOff>50800</xdr:colOff>
      <xdr:row>37</xdr:row>
      <xdr:rowOff>129001</xdr:rowOff>
    </xdr:to>
    <xdr:cxnSp macro="">
      <xdr:nvCxnSpPr>
        <xdr:cNvPr id="522" name="直線コネクタ 521"/>
        <xdr:cNvCxnSpPr/>
      </xdr:nvCxnSpPr>
      <xdr:spPr>
        <a:xfrm flipV="1">
          <a:off x="14592300" y="6456284"/>
          <a:ext cx="889000" cy="1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161673</xdr:rowOff>
    </xdr:from>
    <xdr:ext cx="534377" cy="259045"/>
    <xdr:sp macro="" textlink="">
      <xdr:nvSpPr>
        <xdr:cNvPr id="524" name="テキスト ボックス 523"/>
        <xdr:cNvSpPr txBox="1"/>
      </xdr:nvSpPr>
      <xdr:spPr>
        <a:xfrm>
          <a:off x="15214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208</xdr:rowOff>
    </xdr:from>
    <xdr:to>
      <xdr:col>76</xdr:col>
      <xdr:colOff>114300</xdr:colOff>
      <xdr:row>37</xdr:row>
      <xdr:rowOff>129001</xdr:rowOff>
    </xdr:to>
    <xdr:cxnSp macro="">
      <xdr:nvCxnSpPr>
        <xdr:cNvPr id="525" name="直線コネクタ 524"/>
        <xdr:cNvCxnSpPr/>
      </xdr:nvCxnSpPr>
      <xdr:spPr>
        <a:xfrm>
          <a:off x="13703300" y="6343858"/>
          <a:ext cx="889000" cy="12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2202</xdr:rowOff>
    </xdr:from>
    <xdr:ext cx="534377" cy="259045"/>
    <xdr:sp macro="" textlink="">
      <xdr:nvSpPr>
        <xdr:cNvPr id="527" name="テキスト ボックス 526"/>
        <xdr:cNvSpPr txBox="1"/>
      </xdr:nvSpPr>
      <xdr:spPr>
        <a:xfrm>
          <a:off x="14325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208</xdr:rowOff>
    </xdr:from>
    <xdr:to>
      <xdr:col>71</xdr:col>
      <xdr:colOff>177800</xdr:colOff>
      <xdr:row>37</xdr:row>
      <xdr:rowOff>117526</xdr:rowOff>
    </xdr:to>
    <xdr:cxnSp macro="">
      <xdr:nvCxnSpPr>
        <xdr:cNvPr id="528" name="直線コネクタ 527"/>
        <xdr:cNvCxnSpPr/>
      </xdr:nvCxnSpPr>
      <xdr:spPr>
        <a:xfrm flipV="1">
          <a:off x="12814300" y="6343858"/>
          <a:ext cx="889000" cy="11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9" name="フローチャート: 判断 528"/>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1764</xdr:rowOff>
    </xdr:from>
    <xdr:ext cx="534377" cy="259045"/>
    <xdr:sp macro="" textlink="">
      <xdr:nvSpPr>
        <xdr:cNvPr id="530" name="テキスト ボックス 529"/>
        <xdr:cNvSpPr txBox="1"/>
      </xdr:nvSpPr>
      <xdr:spPr>
        <a:xfrm>
          <a:off x="13436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163561</xdr:rowOff>
    </xdr:from>
    <xdr:to>
      <xdr:col>67</xdr:col>
      <xdr:colOff>101600</xdr:colOff>
      <xdr:row>37</xdr:row>
      <xdr:rowOff>93711</xdr:rowOff>
    </xdr:to>
    <xdr:sp macro="" textlink="">
      <xdr:nvSpPr>
        <xdr:cNvPr id="531" name="フローチャート: 判断 530"/>
        <xdr:cNvSpPr/>
      </xdr:nvSpPr>
      <xdr:spPr>
        <a:xfrm>
          <a:off x="12763500" y="6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110238</xdr:rowOff>
    </xdr:from>
    <xdr:ext cx="534377" cy="259045"/>
    <xdr:sp macro="" textlink="">
      <xdr:nvSpPr>
        <xdr:cNvPr id="532" name="テキスト ボックス 531"/>
        <xdr:cNvSpPr txBox="1"/>
      </xdr:nvSpPr>
      <xdr:spPr>
        <a:xfrm>
          <a:off x="12547111" y="611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92420</xdr:rowOff>
    </xdr:from>
    <xdr:to>
      <xdr:col>85</xdr:col>
      <xdr:colOff>177800</xdr:colOff>
      <xdr:row>38</xdr:row>
      <xdr:rowOff>22571</xdr:rowOff>
    </xdr:to>
    <xdr:sp macro="" textlink="">
      <xdr:nvSpPr>
        <xdr:cNvPr id="538" name="楕円 537"/>
        <xdr:cNvSpPr/>
      </xdr:nvSpPr>
      <xdr:spPr>
        <a:xfrm>
          <a:off x="16268700" y="64360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70847</xdr:rowOff>
    </xdr:from>
    <xdr:ext cx="534377" cy="259045"/>
    <xdr:sp macro="" textlink="">
      <xdr:nvSpPr>
        <xdr:cNvPr id="539" name="消防費該当値テキスト"/>
        <xdr:cNvSpPr txBox="1"/>
      </xdr:nvSpPr>
      <xdr:spPr>
        <a:xfrm>
          <a:off x="16370300" y="641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61834</xdr:rowOff>
    </xdr:from>
    <xdr:to>
      <xdr:col>81</xdr:col>
      <xdr:colOff>101600</xdr:colOff>
      <xdr:row>37</xdr:row>
      <xdr:rowOff>163433</xdr:rowOff>
    </xdr:to>
    <xdr:sp macro="" textlink="">
      <xdr:nvSpPr>
        <xdr:cNvPr id="540" name="楕円 539"/>
        <xdr:cNvSpPr/>
      </xdr:nvSpPr>
      <xdr:spPr>
        <a:xfrm>
          <a:off x="15430500" y="64054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154560</xdr:rowOff>
    </xdr:from>
    <xdr:ext cx="534377" cy="259045"/>
    <xdr:sp macro="" textlink="">
      <xdr:nvSpPr>
        <xdr:cNvPr id="541" name="テキスト ボックス 540"/>
        <xdr:cNvSpPr txBox="1"/>
      </xdr:nvSpPr>
      <xdr:spPr>
        <a:xfrm>
          <a:off x="15214111" y="649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78201</xdr:rowOff>
    </xdr:from>
    <xdr:to>
      <xdr:col>76</xdr:col>
      <xdr:colOff>165100</xdr:colOff>
      <xdr:row>38</xdr:row>
      <xdr:rowOff>8351</xdr:rowOff>
    </xdr:to>
    <xdr:sp macro="" textlink="">
      <xdr:nvSpPr>
        <xdr:cNvPr id="542" name="楕円 541"/>
        <xdr:cNvSpPr/>
      </xdr:nvSpPr>
      <xdr:spPr>
        <a:xfrm>
          <a:off x="14541500" y="642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170928</xdr:rowOff>
    </xdr:from>
    <xdr:ext cx="534377" cy="259045"/>
    <xdr:sp macro="" textlink="">
      <xdr:nvSpPr>
        <xdr:cNvPr id="543" name="テキスト ボックス 542"/>
        <xdr:cNvSpPr txBox="1"/>
      </xdr:nvSpPr>
      <xdr:spPr>
        <a:xfrm>
          <a:off x="14325111" y="651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120858</xdr:rowOff>
    </xdr:from>
    <xdr:to>
      <xdr:col>72</xdr:col>
      <xdr:colOff>38100</xdr:colOff>
      <xdr:row>37</xdr:row>
      <xdr:rowOff>51008</xdr:rowOff>
    </xdr:to>
    <xdr:sp macro="" textlink="">
      <xdr:nvSpPr>
        <xdr:cNvPr id="544" name="楕円 543"/>
        <xdr:cNvSpPr/>
      </xdr:nvSpPr>
      <xdr:spPr>
        <a:xfrm>
          <a:off x="13652500" y="629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67535</xdr:rowOff>
    </xdr:from>
    <xdr:ext cx="534377" cy="259045"/>
    <xdr:sp macro="" textlink="">
      <xdr:nvSpPr>
        <xdr:cNvPr id="545" name="テキスト ボックス 544"/>
        <xdr:cNvSpPr txBox="1"/>
      </xdr:nvSpPr>
      <xdr:spPr>
        <a:xfrm>
          <a:off x="13436111" y="606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66726</xdr:rowOff>
    </xdr:from>
    <xdr:to>
      <xdr:col>67</xdr:col>
      <xdr:colOff>101600</xdr:colOff>
      <xdr:row>37</xdr:row>
      <xdr:rowOff>168326</xdr:rowOff>
    </xdr:to>
    <xdr:sp macro="" textlink="">
      <xdr:nvSpPr>
        <xdr:cNvPr id="546" name="楕円 545"/>
        <xdr:cNvSpPr/>
      </xdr:nvSpPr>
      <xdr:spPr>
        <a:xfrm>
          <a:off x="12763500" y="641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159453</xdr:rowOff>
    </xdr:from>
    <xdr:ext cx="534377" cy="259045"/>
    <xdr:sp macro="" textlink="">
      <xdr:nvSpPr>
        <xdr:cNvPr id="547" name="テキスト ボックス 546"/>
        <xdr:cNvSpPr txBox="1"/>
      </xdr:nvSpPr>
      <xdr:spPr>
        <a:xfrm>
          <a:off x="12547111" y="650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74587</xdr:rowOff>
    </xdr:from>
    <xdr:to>
      <xdr:col>85</xdr:col>
      <xdr:colOff>127000</xdr:colOff>
      <xdr:row>58</xdr:row>
      <xdr:rowOff>41554</xdr:rowOff>
    </xdr:to>
    <xdr:cxnSp macro="">
      <xdr:nvCxnSpPr>
        <xdr:cNvPr id="577" name="直線コネクタ 576"/>
        <xdr:cNvCxnSpPr/>
      </xdr:nvCxnSpPr>
      <xdr:spPr>
        <a:xfrm>
          <a:off x="15481300" y="9504337"/>
          <a:ext cx="838200" cy="48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82554</xdr:rowOff>
    </xdr:from>
    <xdr:ext cx="534377" cy="259045"/>
    <xdr:sp macro="" textlink="">
      <xdr:nvSpPr>
        <xdr:cNvPr id="578" name="教育費平均値テキスト"/>
        <xdr:cNvSpPr txBox="1"/>
      </xdr:nvSpPr>
      <xdr:spPr>
        <a:xfrm>
          <a:off x="16370300" y="9512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74587</xdr:rowOff>
    </xdr:from>
    <xdr:to>
      <xdr:col>81</xdr:col>
      <xdr:colOff>50800</xdr:colOff>
      <xdr:row>58</xdr:row>
      <xdr:rowOff>76873</xdr:rowOff>
    </xdr:to>
    <xdr:cxnSp macro="">
      <xdr:nvCxnSpPr>
        <xdr:cNvPr id="580" name="直線コネクタ 579"/>
        <xdr:cNvCxnSpPr/>
      </xdr:nvCxnSpPr>
      <xdr:spPr>
        <a:xfrm flipV="1">
          <a:off x="14592300" y="9504337"/>
          <a:ext cx="889000" cy="5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1167</xdr:rowOff>
    </xdr:from>
    <xdr:ext cx="534377" cy="259045"/>
    <xdr:sp macro="" textlink="">
      <xdr:nvSpPr>
        <xdr:cNvPr id="582" name="テキスト ボックス 581"/>
        <xdr:cNvSpPr txBox="1"/>
      </xdr:nvSpPr>
      <xdr:spPr>
        <a:xfrm>
          <a:off x="15214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59842</xdr:rowOff>
    </xdr:from>
    <xdr:to>
      <xdr:col>76</xdr:col>
      <xdr:colOff>114300</xdr:colOff>
      <xdr:row>58</xdr:row>
      <xdr:rowOff>76873</xdr:rowOff>
    </xdr:to>
    <xdr:cxnSp macro="">
      <xdr:nvCxnSpPr>
        <xdr:cNvPr id="583" name="直線コネクタ 582"/>
        <xdr:cNvCxnSpPr/>
      </xdr:nvCxnSpPr>
      <xdr:spPr>
        <a:xfrm>
          <a:off x="13703300" y="10003942"/>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56380</xdr:rowOff>
    </xdr:from>
    <xdr:ext cx="534377" cy="259045"/>
    <xdr:sp macro="" textlink="">
      <xdr:nvSpPr>
        <xdr:cNvPr id="585" name="テキスト ボックス 584"/>
        <xdr:cNvSpPr txBox="1"/>
      </xdr:nvSpPr>
      <xdr:spPr>
        <a:xfrm>
          <a:off x="14325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59842</xdr:rowOff>
    </xdr:from>
    <xdr:to>
      <xdr:col>71</xdr:col>
      <xdr:colOff>177800</xdr:colOff>
      <xdr:row>58</xdr:row>
      <xdr:rowOff>132118</xdr:rowOff>
    </xdr:to>
    <xdr:cxnSp macro="">
      <xdr:nvCxnSpPr>
        <xdr:cNvPr id="586" name="直線コネクタ 585"/>
        <xdr:cNvCxnSpPr/>
      </xdr:nvCxnSpPr>
      <xdr:spPr>
        <a:xfrm flipV="1">
          <a:off x="12814300" y="10003942"/>
          <a:ext cx="889000" cy="7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90748</xdr:rowOff>
    </xdr:from>
    <xdr:to>
      <xdr:col>72</xdr:col>
      <xdr:colOff>38100</xdr:colOff>
      <xdr:row>57</xdr:row>
      <xdr:rowOff>20898</xdr:rowOff>
    </xdr:to>
    <xdr:sp macro="" textlink="">
      <xdr:nvSpPr>
        <xdr:cNvPr id="587" name="フローチャート: 判断 586"/>
        <xdr:cNvSpPr/>
      </xdr:nvSpPr>
      <xdr:spPr>
        <a:xfrm>
          <a:off x="13652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37425</xdr:rowOff>
    </xdr:from>
    <xdr:ext cx="534377" cy="259045"/>
    <xdr:sp macro="" textlink="">
      <xdr:nvSpPr>
        <xdr:cNvPr id="588" name="テキスト ボックス 587"/>
        <xdr:cNvSpPr txBox="1"/>
      </xdr:nvSpPr>
      <xdr:spPr>
        <a:xfrm>
          <a:off x="13436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99073</xdr:rowOff>
    </xdr:from>
    <xdr:to>
      <xdr:col>67</xdr:col>
      <xdr:colOff>101600</xdr:colOff>
      <xdr:row>57</xdr:row>
      <xdr:rowOff>29223</xdr:rowOff>
    </xdr:to>
    <xdr:sp macro="" textlink="">
      <xdr:nvSpPr>
        <xdr:cNvPr id="589" name="フローチャート: 判断 588"/>
        <xdr:cNvSpPr/>
      </xdr:nvSpPr>
      <xdr:spPr>
        <a:xfrm>
          <a:off x="12763500" y="970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45750</xdr:rowOff>
    </xdr:from>
    <xdr:ext cx="534377" cy="259045"/>
    <xdr:sp macro="" textlink="">
      <xdr:nvSpPr>
        <xdr:cNvPr id="590" name="テキスト ボックス 589"/>
        <xdr:cNvSpPr txBox="1"/>
      </xdr:nvSpPr>
      <xdr:spPr>
        <a:xfrm>
          <a:off x="12547111" y="947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162204</xdr:rowOff>
    </xdr:from>
    <xdr:to>
      <xdr:col>85</xdr:col>
      <xdr:colOff>177800</xdr:colOff>
      <xdr:row>58</xdr:row>
      <xdr:rowOff>92354</xdr:rowOff>
    </xdr:to>
    <xdr:sp macro="" textlink="">
      <xdr:nvSpPr>
        <xdr:cNvPr id="596" name="楕円 595"/>
        <xdr:cNvSpPr/>
      </xdr:nvSpPr>
      <xdr:spPr>
        <a:xfrm>
          <a:off x="16268700" y="99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77131</xdr:rowOff>
    </xdr:from>
    <xdr:ext cx="534377" cy="259045"/>
    <xdr:sp macro="" textlink="">
      <xdr:nvSpPr>
        <xdr:cNvPr id="597" name="教育費該当値テキスト"/>
        <xdr:cNvSpPr txBox="1"/>
      </xdr:nvSpPr>
      <xdr:spPr>
        <a:xfrm>
          <a:off x="16370300" y="984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23787</xdr:rowOff>
    </xdr:from>
    <xdr:to>
      <xdr:col>81</xdr:col>
      <xdr:colOff>101600</xdr:colOff>
      <xdr:row>55</xdr:row>
      <xdr:rowOff>125387</xdr:rowOff>
    </xdr:to>
    <xdr:sp macro="" textlink="">
      <xdr:nvSpPr>
        <xdr:cNvPr id="598" name="楕円 597"/>
        <xdr:cNvSpPr/>
      </xdr:nvSpPr>
      <xdr:spPr>
        <a:xfrm>
          <a:off x="15430500" y="94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141914</xdr:rowOff>
    </xdr:from>
    <xdr:ext cx="534377" cy="259045"/>
    <xdr:sp macro="" textlink="">
      <xdr:nvSpPr>
        <xdr:cNvPr id="599" name="テキスト ボックス 598"/>
        <xdr:cNvSpPr txBox="1"/>
      </xdr:nvSpPr>
      <xdr:spPr>
        <a:xfrm>
          <a:off x="15214111" y="922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26073</xdr:rowOff>
    </xdr:from>
    <xdr:to>
      <xdr:col>76</xdr:col>
      <xdr:colOff>165100</xdr:colOff>
      <xdr:row>58</xdr:row>
      <xdr:rowOff>127673</xdr:rowOff>
    </xdr:to>
    <xdr:sp macro="" textlink="">
      <xdr:nvSpPr>
        <xdr:cNvPr id="600" name="楕円 599"/>
        <xdr:cNvSpPr/>
      </xdr:nvSpPr>
      <xdr:spPr>
        <a:xfrm>
          <a:off x="14541500" y="997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118800</xdr:rowOff>
    </xdr:from>
    <xdr:ext cx="534377" cy="259045"/>
    <xdr:sp macro="" textlink="">
      <xdr:nvSpPr>
        <xdr:cNvPr id="601" name="テキスト ボックス 600"/>
        <xdr:cNvSpPr txBox="1"/>
      </xdr:nvSpPr>
      <xdr:spPr>
        <a:xfrm>
          <a:off x="14325111" y="1006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9042</xdr:rowOff>
    </xdr:from>
    <xdr:to>
      <xdr:col>72</xdr:col>
      <xdr:colOff>38100</xdr:colOff>
      <xdr:row>58</xdr:row>
      <xdr:rowOff>110642</xdr:rowOff>
    </xdr:to>
    <xdr:sp macro="" textlink="">
      <xdr:nvSpPr>
        <xdr:cNvPr id="602" name="楕円 601"/>
        <xdr:cNvSpPr/>
      </xdr:nvSpPr>
      <xdr:spPr>
        <a:xfrm>
          <a:off x="13652500" y="995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101769</xdr:rowOff>
    </xdr:from>
    <xdr:ext cx="534377" cy="259045"/>
    <xdr:sp macro="" textlink="">
      <xdr:nvSpPr>
        <xdr:cNvPr id="603" name="テキスト ボックス 602"/>
        <xdr:cNvSpPr txBox="1"/>
      </xdr:nvSpPr>
      <xdr:spPr>
        <a:xfrm>
          <a:off x="13436111" y="1004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81318</xdr:rowOff>
    </xdr:from>
    <xdr:to>
      <xdr:col>67</xdr:col>
      <xdr:colOff>101600</xdr:colOff>
      <xdr:row>59</xdr:row>
      <xdr:rowOff>11468</xdr:rowOff>
    </xdr:to>
    <xdr:sp macro="" textlink="">
      <xdr:nvSpPr>
        <xdr:cNvPr id="604" name="楕円 603"/>
        <xdr:cNvSpPr/>
      </xdr:nvSpPr>
      <xdr:spPr>
        <a:xfrm>
          <a:off x="12763500" y="1002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2595</xdr:rowOff>
    </xdr:from>
    <xdr:ext cx="534377" cy="259045"/>
    <xdr:sp macro="" textlink="">
      <xdr:nvSpPr>
        <xdr:cNvPr id="605" name="テキスト ボックス 604"/>
        <xdr:cNvSpPr txBox="1"/>
      </xdr:nvSpPr>
      <xdr:spPr>
        <a:xfrm>
          <a:off x="12547111" y="1011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101143</xdr:rowOff>
    </xdr:from>
    <xdr:to>
      <xdr:col>85</xdr:col>
      <xdr:colOff>127000</xdr:colOff>
      <xdr:row>78</xdr:row>
      <xdr:rowOff>146444</xdr:rowOff>
    </xdr:to>
    <xdr:cxnSp macro="">
      <xdr:nvCxnSpPr>
        <xdr:cNvPr id="634" name="直線コネクタ 633"/>
        <xdr:cNvCxnSpPr/>
      </xdr:nvCxnSpPr>
      <xdr:spPr>
        <a:xfrm flipV="1">
          <a:off x="15481300" y="13474243"/>
          <a:ext cx="838200" cy="4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80129</xdr:rowOff>
    </xdr:from>
    <xdr:ext cx="469744" cy="259045"/>
    <xdr:sp macro="" textlink="">
      <xdr:nvSpPr>
        <xdr:cNvPr id="635" name="災害復旧費平均値テキスト"/>
        <xdr:cNvSpPr txBox="1"/>
      </xdr:nvSpPr>
      <xdr:spPr>
        <a:xfrm>
          <a:off x="16370300" y="13453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146444</xdr:rowOff>
    </xdr:from>
    <xdr:to>
      <xdr:col>81</xdr:col>
      <xdr:colOff>50800</xdr:colOff>
      <xdr:row>79</xdr:row>
      <xdr:rowOff>34430</xdr:rowOff>
    </xdr:to>
    <xdr:cxnSp macro="">
      <xdr:nvCxnSpPr>
        <xdr:cNvPr id="637" name="直線コネクタ 636"/>
        <xdr:cNvCxnSpPr/>
      </xdr:nvCxnSpPr>
      <xdr:spPr>
        <a:xfrm flipV="1">
          <a:off x="14592300" y="135195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63137</xdr:rowOff>
    </xdr:from>
    <xdr:ext cx="378565" cy="259045"/>
    <xdr:sp macro="" textlink="">
      <xdr:nvSpPr>
        <xdr:cNvPr id="639" name="テキスト ボックス 638"/>
        <xdr:cNvSpPr txBox="1"/>
      </xdr:nvSpPr>
      <xdr:spPr>
        <a:xfrm>
          <a:off x="15292017" y="1360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18504</xdr:rowOff>
    </xdr:from>
    <xdr:to>
      <xdr:col>76</xdr:col>
      <xdr:colOff>114300</xdr:colOff>
      <xdr:row>79</xdr:row>
      <xdr:rowOff>34430</xdr:rowOff>
    </xdr:to>
    <xdr:cxnSp macro="">
      <xdr:nvCxnSpPr>
        <xdr:cNvPr id="640" name="直線コネクタ 639"/>
        <xdr:cNvCxnSpPr/>
      </xdr:nvCxnSpPr>
      <xdr:spPr>
        <a:xfrm>
          <a:off x="13703300" y="13563054"/>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2" name="テキスト ボックス 641"/>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17818</xdr:rowOff>
    </xdr:from>
    <xdr:to>
      <xdr:col>71</xdr:col>
      <xdr:colOff>177800</xdr:colOff>
      <xdr:row>79</xdr:row>
      <xdr:rowOff>18504</xdr:rowOff>
    </xdr:to>
    <xdr:cxnSp macro="">
      <xdr:nvCxnSpPr>
        <xdr:cNvPr id="643" name="直線コネクタ 642"/>
        <xdr:cNvCxnSpPr/>
      </xdr:nvCxnSpPr>
      <xdr:spPr>
        <a:xfrm>
          <a:off x="12814300" y="1356236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147765</xdr:rowOff>
    </xdr:from>
    <xdr:to>
      <xdr:col>72</xdr:col>
      <xdr:colOff>38100</xdr:colOff>
      <xdr:row>79</xdr:row>
      <xdr:rowOff>77915</xdr:rowOff>
    </xdr:to>
    <xdr:sp macro="" textlink="">
      <xdr:nvSpPr>
        <xdr:cNvPr id="644" name="フローチャート: 判断 643"/>
        <xdr:cNvSpPr/>
      </xdr:nvSpPr>
      <xdr:spPr>
        <a:xfrm>
          <a:off x="13652500" y="135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69042</xdr:rowOff>
    </xdr:from>
    <xdr:ext cx="378565" cy="259045"/>
    <xdr:sp macro="" textlink="">
      <xdr:nvSpPr>
        <xdr:cNvPr id="645" name="テキスト ボックス 644"/>
        <xdr:cNvSpPr txBox="1"/>
      </xdr:nvSpPr>
      <xdr:spPr>
        <a:xfrm>
          <a:off x="13514017" y="13613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121019</xdr:rowOff>
    </xdr:from>
    <xdr:to>
      <xdr:col>67</xdr:col>
      <xdr:colOff>101600</xdr:colOff>
      <xdr:row>79</xdr:row>
      <xdr:rowOff>51169</xdr:rowOff>
    </xdr:to>
    <xdr:sp macro="" textlink="">
      <xdr:nvSpPr>
        <xdr:cNvPr id="646" name="フローチャート: 判断 645"/>
        <xdr:cNvSpPr/>
      </xdr:nvSpPr>
      <xdr:spPr>
        <a:xfrm>
          <a:off x="12763500" y="134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67696</xdr:rowOff>
    </xdr:from>
    <xdr:ext cx="469744" cy="259045"/>
    <xdr:sp macro="" textlink="">
      <xdr:nvSpPr>
        <xdr:cNvPr id="647" name="テキスト ボックス 646"/>
        <xdr:cNvSpPr txBox="1"/>
      </xdr:nvSpPr>
      <xdr:spPr>
        <a:xfrm>
          <a:off x="12579428" y="1326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50343</xdr:rowOff>
    </xdr:from>
    <xdr:to>
      <xdr:col>85</xdr:col>
      <xdr:colOff>177800</xdr:colOff>
      <xdr:row>78</xdr:row>
      <xdr:rowOff>151943</xdr:rowOff>
    </xdr:to>
    <xdr:sp macro="" textlink="">
      <xdr:nvSpPr>
        <xdr:cNvPr id="653" name="楕円 652"/>
        <xdr:cNvSpPr/>
      </xdr:nvSpPr>
      <xdr:spPr>
        <a:xfrm>
          <a:off x="16268700" y="1342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9720</xdr:rowOff>
    </xdr:from>
    <xdr:ext cx="469744" cy="259045"/>
    <xdr:sp macro="" textlink="">
      <xdr:nvSpPr>
        <xdr:cNvPr id="654" name="災害復旧費該当値テキスト"/>
        <xdr:cNvSpPr txBox="1"/>
      </xdr:nvSpPr>
      <xdr:spPr>
        <a:xfrm>
          <a:off x="16370300" y="1321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95644</xdr:rowOff>
    </xdr:from>
    <xdr:to>
      <xdr:col>81</xdr:col>
      <xdr:colOff>101600</xdr:colOff>
      <xdr:row>79</xdr:row>
      <xdr:rowOff>25794</xdr:rowOff>
    </xdr:to>
    <xdr:sp macro="" textlink="">
      <xdr:nvSpPr>
        <xdr:cNvPr id="655" name="楕円 654"/>
        <xdr:cNvSpPr/>
      </xdr:nvSpPr>
      <xdr:spPr>
        <a:xfrm>
          <a:off x="15430500" y="1346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42321</xdr:rowOff>
    </xdr:from>
    <xdr:ext cx="469744" cy="259045"/>
    <xdr:sp macro="" textlink="">
      <xdr:nvSpPr>
        <xdr:cNvPr id="656" name="テキスト ボックス 655"/>
        <xdr:cNvSpPr txBox="1"/>
      </xdr:nvSpPr>
      <xdr:spPr>
        <a:xfrm>
          <a:off x="15246428" y="1324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155080</xdr:rowOff>
    </xdr:from>
    <xdr:to>
      <xdr:col>76</xdr:col>
      <xdr:colOff>165100</xdr:colOff>
      <xdr:row>79</xdr:row>
      <xdr:rowOff>85230</xdr:rowOff>
    </xdr:to>
    <xdr:sp macro="" textlink="">
      <xdr:nvSpPr>
        <xdr:cNvPr id="657" name="楕円 656"/>
        <xdr:cNvSpPr/>
      </xdr:nvSpPr>
      <xdr:spPr>
        <a:xfrm>
          <a:off x="14541500" y="135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76357</xdr:rowOff>
    </xdr:from>
    <xdr:ext cx="378565" cy="259045"/>
    <xdr:sp macro="" textlink="">
      <xdr:nvSpPr>
        <xdr:cNvPr id="658" name="テキスト ボックス 657"/>
        <xdr:cNvSpPr txBox="1"/>
      </xdr:nvSpPr>
      <xdr:spPr>
        <a:xfrm>
          <a:off x="14403017" y="1362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139154</xdr:rowOff>
    </xdr:from>
    <xdr:to>
      <xdr:col>72</xdr:col>
      <xdr:colOff>38100</xdr:colOff>
      <xdr:row>79</xdr:row>
      <xdr:rowOff>69304</xdr:rowOff>
    </xdr:to>
    <xdr:sp macro="" textlink="">
      <xdr:nvSpPr>
        <xdr:cNvPr id="659" name="楕円 658"/>
        <xdr:cNvSpPr/>
      </xdr:nvSpPr>
      <xdr:spPr>
        <a:xfrm>
          <a:off x="13652500" y="1351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85831</xdr:rowOff>
    </xdr:from>
    <xdr:ext cx="378565" cy="259045"/>
    <xdr:sp macro="" textlink="">
      <xdr:nvSpPr>
        <xdr:cNvPr id="660" name="テキスト ボックス 659"/>
        <xdr:cNvSpPr txBox="1"/>
      </xdr:nvSpPr>
      <xdr:spPr>
        <a:xfrm>
          <a:off x="13514017" y="13287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138468</xdr:rowOff>
    </xdr:from>
    <xdr:to>
      <xdr:col>67</xdr:col>
      <xdr:colOff>101600</xdr:colOff>
      <xdr:row>79</xdr:row>
      <xdr:rowOff>68618</xdr:rowOff>
    </xdr:to>
    <xdr:sp macro="" textlink="">
      <xdr:nvSpPr>
        <xdr:cNvPr id="661" name="楕円 660"/>
        <xdr:cNvSpPr/>
      </xdr:nvSpPr>
      <xdr:spPr>
        <a:xfrm>
          <a:off x="12763500" y="1351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59745</xdr:rowOff>
    </xdr:from>
    <xdr:ext cx="378565" cy="259045"/>
    <xdr:sp macro="" textlink="">
      <xdr:nvSpPr>
        <xdr:cNvPr id="662" name="テキスト ボックス 661"/>
        <xdr:cNvSpPr txBox="1"/>
      </xdr:nvSpPr>
      <xdr:spPr>
        <a:xfrm>
          <a:off x="12625017" y="1360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9727</xdr:rowOff>
    </xdr:from>
    <xdr:to>
      <xdr:col>85</xdr:col>
      <xdr:colOff>127000</xdr:colOff>
      <xdr:row>96</xdr:row>
      <xdr:rowOff>109139</xdr:rowOff>
    </xdr:to>
    <xdr:cxnSp macro="">
      <xdr:nvCxnSpPr>
        <xdr:cNvPr id="695" name="直線コネクタ 694"/>
        <xdr:cNvCxnSpPr/>
      </xdr:nvCxnSpPr>
      <xdr:spPr>
        <a:xfrm>
          <a:off x="15481300" y="16468927"/>
          <a:ext cx="838200" cy="9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82658</xdr:rowOff>
    </xdr:from>
    <xdr:ext cx="534377" cy="259045"/>
    <xdr:sp macro="" textlink="">
      <xdr:nvSpPr>
        <xdr:cNvPr id="696" name="公債費平均値テキスト"/>
        <xdr:cNvSpPr txBox="1"/>
      </xdr:nvSpPr>
      <xdr:spPr>
        <a:xfrm>
          <a:off x="16370300" y="16541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139157</xdr:rowOff>
    </xdr:from>
    <xdr:to>
      <xdr:col>81</xdr:col>
      <xdr:colOff>50800</xdr:colOff>
      <xdr:row>96</xdr:row>
      <xdr:rowOff>9727</xdr:rowOff>
    </xdr:to>
    <xdr:cxnSp macro="">
      <xdr:nvCxnSpPr>
        <xdr:cNvPr id="698" name="直線コネクタ 697"/>
        <xdr:cNvCxnSpPr/>
      </xdr:nvCxnSpPr>
      <xdr:spPr>
        <a:xfrm>
          <a:off x="14592300" y="16426907"/>
          <a:ext cx="889000" cy="4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6548</xdr:rowOff>
    </xdr:from>
    <xdr:ext cx="534377" cy="259045"/>
    <xdr:sp macro="" textlink="">
      <xdr:nvSpPr>
        <xdr:cNvPr id="700" name="テキスト ボックス 699"/>
        <xdr:cNvSpPr txBox="1"/>
      </xdr:nvSpPr>
      <xdr:spPr>
        <a:xfrm>
          <a:off x="15214111" y="1663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139157</xdr:rowOff>
    </xdr:from>
    <xdr:to>
      <xdr:col>76</xdr:col>
      <xdr:colOff>114300</xdr:colOff>
      <xdr:row>95</xdr:row>
      <xdr:rowOff>157759</xdr:rowOff>
    </xdr:to>
    <xdr:cxnSp macro="">
      <xdr:nvCxnSpPr>
        <xdr:cNvPr id="701" name="直線コネクタ 700"/>
        <xdr:cNvCxnSpPr/>
      </xdr:nvCxnSpPr>
      <xdr:spPr>
        <a:xfrm flipV="1">
          <a:off x="13703300" y="16426907"/>
          <a:ext cx="889000" cy="1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166654</xdr:rowOff>
    </xdr:from>
    <xdr:ext cx="534377" cy="259045"/>
    <xdr:sp macro="" textlink="">
      <xdr:nvSpPr>
        <xdr:cNvPr id="703" name="テキスト ボックス 702"/>
        <xdr:cNvSpPr txBox="1"/>
      </xdr:nvSpPr>
      <xdr:spPr>
        <a:xfrm>
          <a:off x="14325111" y="166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125741</xdr:rowOff>
    </xdr:from>
    <xdr:to>
      <xdr:col>71</xdr:col>
      <xdr:colOff>177800</xdr:colOff>
      <xdr:row>95</xdr:row>
      <xdr:rowOff>157759</xdr:rowOff>
    </xdr:to>
    <xdr:cxnSp macro="">
      <xdr:nvCxnSpPr>
        <xdr:cNvPr id="704" name="直線コネクタ 703"/>
        <xdr:cNvCxnSpPr/>
      </xdr:nvCxnSpPr>
      <xdr:spPr>
        <a:xfrm>
          <a:off x="12814300" y="16413491"/>
          <a:ext cx="889000" cy="3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103316</xdr:rowOff>
    </xdr:from>
    <xdr:to>
      <xdr:col>72</xdr:col>
      <xdr:colOff>38100</xdr:colOff>
      <xdr:row>97</xdr:row>
      <xdr:rowOff>33466</xdr:rowOff>
    </xdr:to>
    <xdr:sp macro="" textlink="">
      <xdr:nvSpPr>
        <xdr:cNvPr id="705" name="フローチャート: 判断 704"/>
        <xdr:cNvSpPr/>
      </xdr:nvSpPr>
      <xdr:spPr>
        <a:xfrm>
          <a:off x="13652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24593</xdr:rowOff>
    </xdr:from>
    <xdr:ext cx="534377" cy="259045"/>
    <xdr:sp macro="" textlink="">
      <xdr:nvSpPr>
        <xdr:cNvPr id="706" name="テキスト ボックス 705"/>
        <xdr:cNvSpPr txBox="1"/>
      </xdr:nvSpPr>
      <xdr:spPr>
        <a:xfrm>
          <a:off x="13436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3161</xdr:rowOff>
    </xdr:from>
    <xdr:to>
      <xdr:col>67</xdr:col>
      <xdr:colOff>101600</xdr:colOff>
      <xdr:row>96</xdr:row>
      <xdr:rowOff>104761</xdr:rowOff>
    </xdr:to>
    <xdr:sp macro="" textlink="">
      <xdr:nvSpPr>
        <xdr:cNvPr id="707" name="フローチャート: 判断 706"/>
        <xdr:cNvSpPr/>
      </xdr:nvSpPr>
      <xdr:spPr>
        <a:xfrm>
          <a:off x="12763500" y="1646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95888</xdr:rowOff>
    </xdr:from>
    <xdr:ext cx="534377" cy="259045"/>
    <xdr:sp macro="" textlink="">
      <xdr:nvSpPr>
        <xdr:cNvPr id="708" name="テキスト ボックス 707"/>
        <xdr:cNvSpPr txBox="1"/>
      </xdr:nvSpPr>
      <xdr:spPr>
        <a:xfrm>
          <a:off x="12547111" y="1655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58339</xdr:rowOff>
    </xdr:from>
    <xdr:to>
      <xdr:col>85</xdr:col>
      <xdr:colOff>177800</xdr:colOff>
      <xdr:row>96</xdr:row>
      <xdr:rowOff>159939</xdr:rowOff>
    </xdr:to>
    <xdr:sp macro="" textlink="">
      <xdr:nvSpPr>
        <xdr:cNvPr id="714" name="楕円 713"/>
        <xdr:cNvSpPr/>
      </xdr:nvSpPr>
      <xdr:spPr>
        <a:xfrm>
          <a:off x="16268700" y="1651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81216</xdr:rowOff>
    </xdr:from>
    <xdr:ext cx="534377" cy="259045"/>
    <xdr:sp macro="" textlink="">
      <xdr:nvSpPr>
        <xdr:cNvPr id="715" name="公債費該当値テキスト"/>
        <xdr:cNvSpPr txBox="1"/>
      </xdr:nvSpPr>
      <xdr:spPr>
        <a:xfrm>
          <a:off x="16370300" y="1636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130377</xdr:rowOff>
    </xdr:from>
    <xdr:to>
      <xdr:col>81</xdr:col>
      <xdr:colOff>101600</xdr:colOff>
      <xdr:row>96</xdr:row>
      <xdr:rowOff>60527</xdr:rowOff>
    </xdr:to>
    <xdr:sp macro="" textlink="">
      <xdr:nvSpPr>
        <xdr:cNvPr id="716" name="楕円 715"/>
        <xdr:cNvSpPr/>
      </xdr:nvSpPr>
      <xdr:spPr>
        <a:xfrm>
          <a:off x="15430500" y="1641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77054</xdr:rowOff>
    </xdr:from>
    <xdr:ext cx="534377" cy="259045"/>
    <xdr:sp macro="" textlink="">
      <xdr:nvSpPr>
        <xdr:cNvPr id="717" name="テキスト ボックス 716"/>
        <xdr:cNvSpPr txBox="1"/>
      </xdr:nvSpPr>
      <xdr:spPr>
        <a:xfrm>
          <a:off x="15214111" y="1619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88357</xdr:rowOff>
    </xdr:from>
    <xdr:to>
      <xdr:col>76</xdr:col>
      <xdr:colOff>165100</xdr:colOff>
      <xdr:row>96</xdr:row>
      <xdr:rowOff>18507</xdr:rowOff>
    </xdr:to>
    <xdr:sp macro="" textlink="">
      <xdr:nvSpPr>
        <xdr:cNvPr id="718" name="楕円 717"/>
        <xdr:cNvSpPr/>
      </xdr:nvSpPr>
      <xdr:spPr>
        <a:xfrm>
          <a:off x="14541500" y="1637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35034</xdr:rowOff>
    </xdr:from>
    <xdr:ext cx="534377" cy="259045"/>
    <xdr:sp macro="" textlink="">
      <xdr:nvSpPr>
        <xdr:cNvPr id="719" name="テキスト ボックス 718"/>
        <xdr:cNvSpPr txBox="1"/>
      </xdr:nvSpPr>
      <xdr:spPr>
        <a:xfrm>
          <a:off x="14325111" y="161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106959</xdr:rowOff>
    </xdr:from>
    <xdr:to>
      <xdr:col>72</xdr:col>
      <xdr:colOff>38100</xdr:colOff>
      <xdr:row>96</xdr:row>
      <xdr:rowOff>37109</xdr:rowOff>
    </xdr:to>
    <xdr:sp macro="" textlink="">
      <xdr:nvSpPr>
        <xdr:cNvPr id="720" name="楕円 719"/>
        <xdr:cNvSpPr/>
      </xdr:nvSpPr>
      <xdr:spPr>
        <a:xfrm>
          <a:off x="13652500" y="1639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53636</xdr:rowOff>
    </xdr:from>
    <xdr:ext cx="534377" cy="259045"/>
    <xdr:sp macro="" textlink="">
      <xdr:nvSpPr>
        <xdr:cNvPr id="721" name="テキスト ボックス 720"/>
        <xdr:cNvSpPr txBox="1"/>
      </xdr:nvSpPr>
      <xdr:spPr>
        <a:xfrm>
          <a:off x="13436111" y="1616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74941</xdr:rowOff>
    </xdr:from>
    <xdr:to>
      <xdr:col>67</xdr:col>
      <xdr:colOff>101600</xdr:colOff>
      <xdr:row>96</xdr:row>
      <xdr:rowOff>5091</xdr:rowOff>
    </xdr:to>
    <xdr:sp macro="" textlink="">
      <xdr:nvSpPr>
        <xdr:cNvPr id="722" name="楕円 721"/>
        <xdr:cNvSpPr/>
      </xdr:nvSpPr>
      <xdr:spPr>
        <a:xfrm>
          <a:off x="12763500" y="1636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21618</xdr:rowOff>
    </xdr:from>
    <xdr:ext cx="534377" cy="259045"/>
    <xdr:sp macro="" textlink="">
      <xdr:nvSpPr>
        <xdr:cNvPr id="723" name="テキスト ボックス 722"/>
        <xdr:cNvSpPr txBox="1"/>
      </xdr:nvSpPr>
      <xdr:spPr>
        <a:xfrm>
          <a:off x="12547111" y="1613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84648</xdr:rowOff>
    </xdr:from>
    <xdr:to>
      <xdr:col>102</xdr:col>
      <xdr:colOff>165100</xdr:colOff>
      <xdr:row>39</xdr:row>
      <xdr:rowOff>14798</xdr:rowOff>
    </xdr:to>
    <xdr:sp macro="" textlink="">
      <xdr:nvSpPr>
        <xdr:cNvPr id="760" name="フローチャート: 判断 759"/>
        <xdr:cNvSpPr/>
      </xdr:nvSpPr>
      <xdr:spPr>
        <a:xfrm>
          <a:off x="19494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31325</xdr:rowOff>
    </xdr:from>
    <xdr:ext cx="313932" cy="259045"/>
    <xdr:sp macro="" textlink="">
      <xdr:nvSpPr>
        <xdr:cNvPr id="761" name="テキスト ボックス 760"/>
        <xdr:cNvSpPr txBox="1"/>
      </xdr:nvSpPr>
      <xdr:spPr>
        <a:xfrm>
          <a:off x="19388333" y="6374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68829</xdr:rowOff>
    </xdr:from>
    <xdr:to>
      <xdr:col>98</xdr:col>
      <xdr:colOff>38100</xdr:colOff>
      <xdr:row>38</xdr:row>
      <xdr:rowOff>170429</xdr:rowOff>
    </xdr:to>
    <xdr:sp macro="" textlink="">
      <xdr:nvSpPr>
        <xdr:cNvPr id="762" name="フローチャート: 判断 761"/>
        <xdr:cNvSpPr/>
      </xdr:nvSpPr>
      <xdr:spPr>
        <a:xfrm>
          <a:off x="18605500" y="65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15506</xdr:rowOff>
    </xdr:from>
    <xdr:ext cx="378565" cy="259045"/>
    <xdr:sp macro="" textlink="">
      <xdr:nvSpPr>
        <xdr:cNvPr id="763" name="テキスト ボックス 762"/>
        <xdr:cNvSpPr txBox="1"/>
      </xdr:nvSpPr>
      <xdr:spPr>
        <a:xfrm>
          <a:off x="18467017" y="6359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000"/>
            </a:lnSpc>
          </a:pPr>
          <a:r>
            <a:rPr kumimoji="1" lang="ja-JP" altLang="en-US" sz="105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類似団体平均と比較すると、議会費は近年同水準であったが、平成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年度は市議会議員改選に伴う議会共済会負担金が、平成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年度からは議会映像配信の開始に伴う経費がそれぞれ増額となったため、やや上昇している。総務費が平成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年度より上昇している主な要因は、市有施設最適化整備更新基金の積立金である。また、平成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年度は、医療・福祉拠点施設の整備にかかる経費により増額となっている。平成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年度は</a:t>
          </a:r>
          <a:r>
            <a:rPr kumimoji="1" lang="ja-JP" altLang="en-US" sz="1000">
              <a:solidFill>
                <a:schemeClr val="dk1"/>
              </a:solidFill>
              <a:effectLst/>
              <a:latin typeface="+mn-lt"/>
              <a:ea typeface="+mn-ea"/>
              <a:cs typeface="+mn-cs"/>
            </a:rPr>
            <a:t>財政調整基金</a:t>
          </a:r>
          <a:r>
            <a:rPr kumimoji="1" lang="ja-JP" altLang="ja-JP" sz="1000">
              <a:solidFill>
                <a:schemeClr val="dk1"/>
              </a:solidFill>
              <a:effectLst/>
              <a:latin typeface="+mn-lt"/>
              <a:ea typeface="+mn-ea"/>
              <a:cs typeface="+mn-cs"/>
            </a:rPr>
            <a:t>の積立が減ったことにより減額となっている。民生費については、平成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年度時点では平均を下回っていたが、年々その差は小さくなり、平成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からは平均を上回っている。これは、生活保護者数や高齢者数、障がい者福祉サービスの利用の増加により、扶助費等が年々急激な伸びを示していることから、その伸び率が類似団体より大きいことによるものと考えられる。衛生費については、近年平均をやや上回って推移しているが、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年度に増加している主な要因には、リサイクルセンターの爆発火災に伴う修繕料の増加が挙げられる。なお、平成</a:t>
          </a:r>
          <a:r>
            <a:rPr kumimoji="1" lang="en-US" altLang="ja-JP" sz="1000">
              <a:solidFill>
                <a:schemeClr val="dk1"/>
              </a:solidFill>
              <a:effectLst/>
              <a:latin typeface="+mn-lt"/>
              <a:ea typeface="+mn-ea"/>
              <a:cs typeface="+mn-cs"/>
            </a:rPr>
            <a:t>29</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年度の増加は、旧焼却施設の解体によるものである。商工費については、平成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年度に類似団体が大きく増加しているのに対し、本市は平年並みである一方、平成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年度は逆の状況となっている。これは、平成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年度に国の補正予算にて計上されたプレミアム付き商品券事業によるもので、本市は事業を繰り越して平成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年度に実施したため、支出の増加が逆転したものと考えられる。また、平成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は、駅前再開発ビルの改修工事により大幅に</a:t>
          </a:r>
          <a:r>
            <a:rPr kumimoji="1" lang="ja-JP" altLang="ja-JP" sz="1000">
              <a:solidFill>
                <a:schemeClr val="dk1"/>
              </a:solidFill>
              <a:effectLst/>
              <a:latin typeface="+mn-lt"/>
              <a:ea typeface="+mn-ea"/>
              <a:cs typeface="+mn-cs"/>
            </a:rPr>
            <a:t>上昇</a:t>
          </a:r>
          <a:r>
            <a:rPr kumimoji="1" lang="ja-JP" altLang="en-US" sz="1000">
              <a:solidFill>
                <a:schemeClr val="dk1"/>
              </a:solidFill>
              <a:effectLst/>
              <a:latin typeface="+mn-lt"/>
              <a:ea typeface="+mn-ea"/>
              <a:cs typeface="+mn-cs"/>
            </a:rPr>
            <a:t>している</a:t>
          </a:r>
          <a:r>
            <a:rPr kumimoji="1" lang="ja-JP" altLang="ja-JP" sz="1000">
              <a:solidFill>
                <a:schemeClr val="dk1"/>
              </a:solidFill>
              <a:effectLst/>
              <a:latin typeface="+mn-lt"/>
              <a:ea typeface="+mn-ea"/>
              <a:cs typeface="+mn-cs"/>
            </a:rPr>
            <a:t>。消防費については、平成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年度は常備消防業務の広域化に伴う初期費用等が増加している。教育費については、平成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年度は学校給食センターの整備に伴い大幅に平均を上回っている。公債費については、ごみ処理施設建設に伴う起債や、平成</a:t>
          </a:r>
          <a:r>
            <a:rPr kumimoji="1" lang="en-US" altLang="ja-JP" sz="1000">
              <a:solidFill>
                <a:schemeClr val="dk1"/>
              </a:solidFill>
              <a:effectLst/>
              <a:latin typeface="+mn-lt"/>
              <a:ea typeface="+mn-ea"/>
              <a:cs typeface="+mn-cs"/>
            </a:rPr>
            <a:t>25</a:t>
          </a:r>
          <a:r>
            <a:rPr kumimoji="1" lang="ja-JP" altLang="ja-JP" sz="1000">
              <a:solidFill>
                <a:schemeClr val="dk1"/>
              </a:solidFill>
              <a:effectLst/>
              <a:latin typeface="+mn-lt"/>
              <a:ea typeface="+mn-ea"/>
              <a:cs typeface="+mn-cs"/>
            </a:rPr>
            <a:t>年度の土地開発公社解散に伴う第三セクター等改革推進債の償還により、平均を上回って</a:t>
          </a:r>
          <a:r>
            <a:rPr kumimoji="1" lang="ja-JP" altLang="en-US" sz="1000">
              <a:solidFill>
                <a:schemeClr val="dk1"/>
              </a:solidFill>
              <a:effectLst/>
              <a:latin typeface="+mn-lt"/>
              <a:ea typeface="+mn-ea"/>
              <a:cs typeface="+mn-cs"/>
            </a:rPr>
            <a:t>いたが、平成</a:t>
          </a:r>
          <a:r>
            <a:rPr kumimoji="1" lang="en-US" altLang="ja-JP" sz="1000">
              <a:solidFill>
                <a:schemeClr val="dk1"/>
              </a:solidFill>
              <a:effectLst/>
              <a:latin typeface="+mn-lt"/>
              <a:ea typeface="+mn-ea"/>
              <a:cs typeface="+mn-cs"/>
            </a:rPr>
            <a:t>29</a:t>
          </a:r>
          <a:r>
            <a:rPr kumimoji="1" lang="ja-JP" altLang="en-US" sz="1000">
              <a:solidFill>
                <a:schemeClr val="dk1"/>
              </a:solidFill>
              <a:effectLst/>
              <a:latin typeface="+mn-lt"/>
              <a:ea typeface="+mn-ea"/>
              <a:cs typeface="+mn-cs"/>
            </a:rPr>
            <a:t>年度にごみ処理施設建設の起債が完済し平成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年度からは減少している</a:t>
          </a:r>
          <a:r>
            <a:rPr kumimoji="1" lang="ja-JP" altLang="ja-JP" sz="1000">
              <a:solidFill>
                <a:schemeClr val="dk1"/>
              </a:solidFill>
              <a:effectLst/>
              <a:latin typeface="+mn-lt"/>
              <a:ea typeface="+mn-ea"/>
              <a:cs typeface="+mn-cs"/>
            </a:rPr>
            <a:t>。その他の費目については、近年概ね平均を下回って推移している。</a:t>
          </a:r>
          <a:endParaRPr lang="ja-JP" altLang="ja-JP" sz="1000">
            <a:effectLst/>
          </a:endParaRPr>
        </a:p>
        <a:p>
          <a:pPr>
            <a:lnSpc>
              <a:spcPts val="1000"/>
            </a:lnSpc>
          </a:pPr>
          <a:r>
            <a:rPr kumimoji="1" lang="ja-JP" altLang="ja-JP" sz="1000">
              <a:solidFill>
                <a:schemeClr val="dk1"/>
              </a:solidFill>
              <a:effectLst/>
              <a:latin typeface="+mn-lt"/>
              <a:ea typeface="+mn-ea"/>
              <a:cs typeface="+mn-cs"/>
            </a:rPr>
            <a:t>　目的別歳出としてもやはり、単独で行っているし尿処理やごみ処理に伴う衛生費の増加や、高齢者数</a:t>
          </a:r>
          <a:r>
            <a:rPr kumimoji="1" lang="ja-JP" altLang="en-US" sz="1000">
              <a:solidFill>
                <a:schemeClr val="dk1"/>
              </a:solidFill>
              <a:effectLst/>
              <a:latin typeface="+mn-lt"/>
              <a:ea typeface="+mn-ea"/>
              <a:cs typeface="+mn-cs"/>
            </a:rPr>
            <a:t>や</a:t>
          </a:r>
          <a:r>
            <a:rPr kumimoji="1" lang="ja-JP" altLang="ja-JP" sz="1000">
              <a:solidFill>
                <a:schemeClr val="dk1"/>
              </a:solidFill>
              <a:effectLst/>
              <a:latin typeface="+mn-lt"/>
              <a:ea typeface="+mn-ea"/>
              <a:cs typeface="+mn-cs"/>
            </a:rPr>
            <a:t>障がい者福祉サービスの利用の増加などに伴う民生費の増加が目立っており、これらが財政硬直化の要因と考えられる。これにより、総務費や土木費、教育費で計上される庁舎や学校、道路など公共施設の老朽化対策等が先送りとなっている状況であることが分かる。</a:t>
          </a:r>
          <a:endParaRPr lang="ja-JP" altLang="ja-JP" sz="10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年度決算以降、実質収支・実質単年度収支がともに黒字であったが、平成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年度決算は実質単年度収支で赤字となっており、財政調整基金残高・実質収支額ともに余力のない状況になりつつある。</a:t>
          </a:r>
          <a:endParaRPr lang="ja-JP" altLang="ja-JP" sz="1400">
            <a:effectLst/>
          </a:endParaRPr>
        </a:p>
        <a:p>
          <a:pPr>
            <a:lnSpc>
              <a:spcPts val="1400"/>
            </a:lnSpc>
          </a:pPr>
          <a:r>
            <a:rPr kumimoji="1" lang="ja-JP" altLang="ja-JP" sz="1100">
              <a:solidFill>
                <a:schemeClr val="dk1"/>
              </a:solidFill>
              <a:effectLst/>
              <a:latin typeface="+mn-lt"/>
              <a:ea typeface="+mn-ea"/>
              <a:cs typeface="+mn-cs"/>
            </a:rPr>
            <a:t>　そのため、抜本的な改革・見直しを掲げた第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次行財政改革プログラム・アクションプラン（平成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年度）に引き続き、新たな行財政改革アクションプランを</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し、経費の削減や収入の確保に努めているところであるが、今後は、施設の老朽化に伴う更新や統廃合などの建設事業にかかる起債も見込まれることから、基金の積立を行い、財政需要に対応し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比率に係る赤字・黒字の構成を見ると、駐車場事業特別会計と住宅新築資金等貸付金特別会計は慢性的な赤字となっており、前者については利用促進対策や運営の効率化、後者については貸付金回収の強化を講じているところである。水道事業会計においては、安定した収益を確保しており、例年黒字となっているものの、人口減少による給水量の減少や、老朽化した基幹管路等の水道施設の改修が今後の課題となっている。国民健康保険特別会計や介護保険特別会計、後期高齢者医療特別会計においては、生産年齢人口の減少や高齢者人口の増加などにより厳しい財政運営となっているが、例年かろうじて黒字を確保している。</a:t>
          </a:r>
          <a:endParaRPr lang="ja-JP" altLang="ja-JP" sz="1400">
            <a:effectLst/>
          </a:endParaRPr>
        </a:p>
        <a:p>
          <a:r>
            <a:rPr kumimoji="1" lang="ja-JP" altLang="ja-JP" sz="1100">
              <a:solidFill>
                <a:schemeClr val="dk1"/>
              </a:solidFill>
              <a:effectLst/>
              <a:latin typeface="+mn-lt"/>
              <a:ea typeface="+mn-ea"/>
              <a:cs typeface="+mn-cs"/>
            </a:rPr>
            <a:t>　本市においては、第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次行財政改革（平成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年度）に引き続き、抜本的な改革・見直しとして第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次行財政改革プログラム（平成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を策定し、一般会計だけではなく、各特別会計においても経費の削減や収入の確保に努めている。現在も財政健全化にむけて、新たな行財政改革アクションプランに取り組むとともに、これまでの取り組みも継続して行っているところ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63;&#12364;&#12415;&#31561;/zai30-60sakurai(&#32080;&#21512;&#21069;).xlsx.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F51">
            <v>80.400000000000006</v>
          </cell>
          <cell r="CN51">
            <v>94.2</v>
          </cell>
          <cell r="CV51">
            <v>95.3</v>
          </cell>
        </row>
        <row r="53">
          <cell r="CF53">
            <v>63.2</v>
          </cell>
          <cell r="CN53">
            <v>63.9</v>
          </cell>
          <cell r="CV53">
            <v>65.3</v>
          </cell>
        </row>
        <row r="55">
          <cell r="AN55" t="str">
            <v>類似団体内平均値</v>
          </cell>
          <cell r="CF55">
            <v>35.299999999999997</v>
          </cell>
          <cell r="CN55">
            <v>31.9</v>
          </cell>
          <cell r="CV55">
            <v>24.2</v>
          </cell>
        </row>
        <row r="57">
          <cell r="CF57">
            <v>60.4</v>
          </cell>
          <cell r="CN57">
            <v>59.3</v>
          </cell>
          <cell r="CV57">
            <v>59.8</v>
          </cell>
        </row>
        <row r="72">
          <cell r="BP72" t="str">
            <v>H26</v>
          </cell>
          <cell r="BX72" t="str">
            <v>H27</v>
          </cell>
          <cell r="CF72" t="str">
            <v>H28</v>
          </cell>
          <cell r="CN72" t="str">
            <v>H29</v>
          </cell>
          <cell r="CV72" t="str">
            <v>H30</v>
          </cell>
        </row>
        <row r="73">
          <cell r="AN73" t="str">
            <v>当該団体値</v>
          </cell>
          <cell r="BP73">
            <v>88.1</v>
          </cell>
          <cell r="BX73">
            <v>79.7</v>
          </cell>
          <cell r="CF73">
            <v>80.400000000000006</v>
          </cell>
          <cell r="CN73">
            <v>94.2</v>
          </cell>
          <cell r="CV73">
            <v>95.3</v>
          </cell>
        </row>
        <row r="75">
          <cell r="BP75">
            <v>9.6</v>
          </cell>
          <cell r="BX75">
            <v>9.6</v>
          </cell>
          <cell r="CF75">
            <v>9.1999999999999993</v>
          </cell>
          <cell r="CN75">
            <v>7.8</v>
          </cell>
          <cell r="CV75">
            <v>7.7</v>
          </cell>
        </row>
        <row r="77">
          <cell r="AN77" t="str">
            <v>類似団体内平均値</v>
          </cell>
          <cell r="BP77">
            <v>61.3</v>
          </cell>
          <cell r="BX77">
            <v>33.6</v>
          </cell>
          <cell r="CF77">
            <v>35.299999999999997</v>
          </cell>
          <cell r="CN77">
            <v>31.9</v>
          </cell>
          <cell r="CV77">
            <v>24.2</v>
          </cell>
        </row>
        <row r="79">
          <cell r="BP79">
            <v>9.3000000000000007</v>
          </cell>
          <cell r="BX79">
            <v>7</v>
          </cell>
          <cell r="CF79">
            <v>6.9</v>
          </cell>
          <cell r="CN79">
            <v>6.6</v>
          </cell>
          <cell r="CV79">
            <v>6.4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23447420</v>
      </c>
      <c r="BO4" s="392"/>
      <c r="BP4" s="392"/>
      <c r="BQ4" s="392"/>
      <c r="BR4" s="392"/>
      <c r="BS4" s="392"/>
      <c r="BT4" s="392"/>
      <c r="BU4" s="393"/>
      <c r="BV4" s="391">
        <v>24280714</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3.1</v>
      </c>
      <c r="CU4" s="398"/>
      <c r="CV4" s="398"/>
      <c r="CW4" s="398"/>
      <c r="CX4" s="398"/>
      <c r="CY4" s="398"/>
      <c r="CZ4" s="398"/>
      <c r="DA4" s="399"/>
      <c r="DB4" s="397">
        <v>2.1</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23028529</v>
      </c>
      <c r="BO5" s="429"/>
      <c r="BP5" s="429"/>
      <c r="BQ5" s="429"/>
      <c r="BR5" s="429"/>
      <c r="BS5" s="429"/>
      <c r="BT5" s="429"/>
      <c r="BU5" s="430"/>
      <c r="BV5" s="428">
        <v>23990853</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102.6</v>
      </c>
      <c r="CU5" s="426"/>
      <c r="CV5" s="426"/>
      <c r="CW5" s="426"/>
      <c r="CX5" s="426"/>
      <c r="CY5" s="426"/>
      <c r="CZ5" s="426"/>
      <c r="DA5" s="427"/>
      <c r="DB5" s="425">
        <v>103.6</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102</v>
      </c>
      <c r="AV6" s="461"/>
      <c r="AW6" s="461"/>
      <c r="AX6" s="461"/>
      <c r="AY6" s="462" t="s">
        <v>103</v>
      </c>
      <c r="AZ6" s="463"/>
      <c r="BA6" s="463"/>
      <c r="BB6" s="463"/>
      <c r="BC6" s="463"/>
      <c r="BD6" s="463"/>
      <c r="BE6" s="463"/>
      <c r="BF6" s="463"/>
      <c r="BG6" s="463"/>
      <c r="BH6" s="463"/>
      <c r="BI6" s="463"/>
      <c r="BJ6" s="463"/>
      <c r="BK6" s="463"/>
      <c r="BL6" s="463"/>
      <c r="BM6" s="464"/>
      <c r="BN6" s="428">
        <v>418891</v>
      </c>
      <c r="BO6" s="429"/>
      <c r="BP6" s="429"/>
      <c r="BQ6" s="429"/>
      <c r="BR6" s="429"/>
      <c r="BS6" s="429"/>
      <c r="BT6" s="429"/>
      <c r="BU6" s="430"/>
      <c r="BV6" s="428">
        <v>289861</v>
      </c>
      <c r="BW6" s="429"/>
      <c r="BX6" s="429"/>
      <c r="BY6" s="429"/>
      <c r="BZ6" s="429"/>
      <c r="CA6" s="429"/>
      <c r="CB6" s="429"/>
      <c r="CC6" s="430"/>
      <c r="CD6" s="431" t="s">
        <v>104</v>
      </c>
      <c r="CE6" s="432"/>
      <c r="CF6" s="432"/>
      <c r="CG6" s="432"/>
      <c r="CH6" s="432"/>
      <c r="CI6" s="432"/>
      <c r="CJ6" s="432"/>
      <c r="CK6" s="432"/>
      <c r="CL6" s="432"/>
      <c r="CM6" s="432"/>
      <c r="CN6" s="432"/>
      <c r="CO6" s="432"/>
      <c r="CP6" s="432"/>
      <c r="CQ6" s="432"/>
      <c r="CR6" s="432"/>
      <c r="CS6" s="433"/>
      <c r="CT6" s="465">
        <v>108.8</v>
      </c>
      <c r="CU6" s="466"/>
      <c r="CV6" s="466"/>
      <c r="CW6" s="466"/>
      <c r="CX6" s="466"/>
      <c r="CY6" s="466"/>
      <c r="CZ6" s="466"/>
      <c r="DA6" s="467"/>
      <c r="DB6" s="465">
        <v>109.9</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105</v>
      </c>
      <c r="AN7" s="458"/>
      <c r="AO7" s="458"/>
      <c r="AP7" s="458"/>
      <c r="AQ7" s="458"/>
      <c r="AR7" s="458"/>
      <c r="AS7" s="458"/>
      <c r="AT7" s="459"/>
      <c r="AU7" s="460" t="s">
        <v>94</v>
      </c>
      <c r="AV7" s="461"/>
      <c r="AW7" s="461"/>
      <c r="AX7" s="461"/>
      <c r="AY7" s="462" t="s">
        <v>106</v>
      </c>
      <c r="AZ7" s="463"/>
      <c r="BA7" s="463"/>
      <c r="BB7" s="463"/>
      <c r="BC7" s="463"/>
      <c r="BD7" s="463"/>
      <c r="BE7" s="463"/>
      <c r="BF7" s="463"/>
      <c r="BG7" s="463"/>
      <c r="BH7" s="463"/>
      <c r="BI7" s="463"/>
      <c r="BJ7" s="463"/>
      <c r="BK7" s="463"/>
      <c r="BL7" s="463"/>
      <c r="BM7" s="464"/>
      <c r="BN7" s="428">
        <v>34145</v>
      </c>
      <c r="BO7" s="429"/>
      <c r="BP7" s="429"/>
      <c r="BQ7" s="429"/>
      <c r="BR7" s="429"/>
      <c r="BS7" s="429"/>
      <c r="BT7" s="429"/>
      <c r="BU7" s="430"/>
      <c r="BV7" s="428">
        <v>35058</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12389786</v>
      </c>
      <c r="CU7" s="429"/>
      <c r="CV7" s="429"/>
      <c r="CW7" s="429"/>
      <c r="CX7" s="429"/>
      <c r="CY7" s="429"/>
      <c r="CZ7" s="429"/>
      <c r="DA7" s="430"/>
      <c r="DB7" s="428">
        <v>12325353</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109</v>
      </c>
      <c r="AV8" s="461"/>
      <c r="AW8" s="461"/>
      <c r="AX8" s="461"/>
      <c r="AY8" s="462" t="s">
        <v>110</v>
      </c>
      <c r="AZ8" s="463"/>
      <c r="BA8" s="463"/>
      <c r="BB8" s="463"/>
      <c r="BC8" s="463"/>
      <c r="BD8" s="463"/>
      <c r="BE8" s="463"/>
      <c r="BF8" s="463"/>
      <c r="BG8" s="463"/>
      <c r="BH8" s="463"/>
      <c r="BI8" s="463"/>
      <c r="BJ8" s="463"/>
      <c r="BK8" s="463"/>
      <c r="BL8" s="463"/>
      <c r="BM8" s="464"/>
      <c r="BN8" s="428">
        <v>384746</v>
      </c>
      <c r="BO8" s="429"/>
      <c r="BP8" s="429"/>
      <c r="BQ8" s="429"/>
      <c r="BR8" s="429"/>
      <c r="BS8" s="429"/>
      <c r="BT8" s="429"/>
      <c r="BU8" s="430"/>
      <c r="BV8" s="428">
        <v>254803</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0.54</v>
      </c>
      <c r="CU8" s="469"/>
      <c r="CV8" s="469"/>
      <c r="CW8" s="469"/>
      <c r="CX8" s="469"/>
      <c r="CY8" s="469"/>
      <c r="CZ8" s="469"/>
      <c r="DA8" s="470"/>
      <c r="DB8" s="468">
        <v>0.53</v>
      </c>
      <c r="DC8" s="469"/>
      <c r="DD8" s="469"/>
      <c r="DE8" s="469"/>
      <c r="DF8" s="469"/>
      <c r="DG8" s="469"/>
      <c r="DH8" s="469"/>
      <c r="DI8" s="470"/>
      <c r="DJ8" s="185"/>
      <c r="DK8" s="185"/>
      <c r="DL8" s="185"/>
      <c r="DM8" s="185"/>
      <c r="DN8" s="185"/>
      <c r="DO8" s="185"/>
    </row>
    <row r="9" spans="1:119" ht="18.75" customHeight="1" thickBot="1" x14ac:dyDescent="0.2">
      <c r="A9" s="186"/>
      <c r="B9" s="422" t="s">
        <v>112</v>
      </c>
      <c r="C9" s="423"/>
      <c r="D9" s="423"/>
      <c r="E9" s="423"/>
      <c r="F9" s="423"/>
      <c r="G9" s="423"/>
      <c r="H9" s="423"/>
      <c r="I9" s="423"/>
      <c r="J9" s="423"/>
      <c r="K9" s="471"/>
      <c r="L9" s="472" t="s">
        <v>113</v>
      </c>
      <c r="M9" s="473"/>
      <c r="N9" s="473"/>
      <c r="O9" s="473"/>
      <c r="P9" s="473"/>
      <c r="Q9" s="474"/>
      <c r="R9" s="475">
        <v>57244</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94</v>
      </c>
      <c r="AV9" s="461"/>
      <c r="AW9" s="461"/>
      <c r="AX9" s="461"/>
      <c r="AY9" s="462" t="s">
        <v>116</v>
      </c>
      <c r="AZ9" s="463"/>
      <c r="BA9" s="463"/>
      <c r="BB9" s="463"/>
      <c r="BC9" s="463"/>
      <c r="BD9" s="463"/>
      <c r="BE9" s="463"/>
      <c r="BF9" s="463"/>
      <c r="BG9" s="463"/>
      <c r="BH9" s="463"/>
      <c r="BI9" s="463"/>
      <c r="BJ9" s="463"/>
      <c r="BK9" s="463"/>
      <c r="BL9" s="463"/>
      <c r="BM9" s="464"/>
      <c r="BN9" s="428">
        <v>129943</v>
      </c>
      <c r="BO9" s="429"/>
      <c r="BP9" s="429"/>
      <c r="BQ9" s="429"/>
      <c r="BR9" s="429"/>
      <c r="BS9" s="429"/>
      <c r="BT9" s="429"/>
      <c r="BU9" s="430"/>
      <c r="BV9" s="428">
        <v>-273420</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14.2</v>
      </c>
      <c r="CU9" s="426"/>
      <c r="CV9" s="426"/>
      <c r="CW9" s="426"/>
      <c r="CX9" s="426"/>
      <c r="CY9" s="426"/>
      <c r="CZ9" s="426"/>
      <c r="DA9" s="427"/>
      <c r="DB9" s="425">
        <v>16.399999999999999</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118</v>
      </c>
      <c r="M10" s="458"/>
      <c r="N10" s="458"/>
      <c r="O10" s="458"/>
      <c r="P10" s="458"/>
      <c r="Q10" s="459"/>
      <c r="R10" s="479">
        <v>60146</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94</v>
      </c>
      <c r="AV10" s="461"/>
      <c r="AW10" s="461"/>
      <c r="AX10" s="461"/>
      <c r="AY10" s="462" t="s">
        <v>120</v>
      </c>
      <c r="AZ10" s="463"/>
      <c r="BA10" s="463"/>
      <c r="BB10" s="463"/>
      <c r="BC10" s="463"/>
      <c r="BD10" s="463"/>
      <c r="BE10" s="463"/>
      <c r="BF10" s="463"/>
      <c r="BG10" s="463"/>
      <c r="BH10" s="463"/>
      <c r="BI10" s="463"/>
      <c r="BJ10" s="463"/>
      <c r="BK10" s="463"/>
      <c r="BL10" s="463"/>
      <c r="BM10" s="464"/>
      <c r="BN10" s="428">
        <v>320000</v>
      </c>
      <c r="BO10" s="429"/>
      <c r="BP10" s="429"/>
      <c r="BQ10" s="429"/>
      <c r="BR10" s="429"/>
      <c r="BS10" s="429"/>
      <c r="BT10" s="429"/>
      <c r="BU10" s="430"/>
      <c r="BV10" s="428">
        <v>702514</v>
      </c>
      <c r="BW10" s="429"/>
      <c r="BX10" s="429"/>
      <c r="BY10" s="429"/>
      <c r="BZ10" s="429"/>
      <c r="CA10" s="429"/>
      <c r="CB10" s="429"/>
      <c r="CC10" s="43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125</v>
      </c>
      <c r="AV11" s="461"/>
      <c r="AW11" s="461"/>
      <c r="AX11" s="461"/>
      <c r="AY11" s="462" t="s">
        <v>126</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128</v>
      </c>
      <c r="DC11" s="469"/>
      <c r="DD11" s="469"/>
      <c r="DE11" s="469"/>
      <c r="DF11" s="469"/>
      <c r="DG11" s="469"/>
      <c r="DH11" s="469"/>
      <c r="DI11" s="470"/>
      <c r="DJ11" s="185"/>
      <c r="DK11" s="185"/>
      <c r="DL11" s="185"/>
      <c r="DM11" s="185"/>
      <c r="DN11" s="185"/>
      <c r="DO11" s="185"/>
    </row>
    <row r="12" spans="1:119" ht="18.75" customHeight="1" x14ac:dyDescent="0.15">
      <c r="A12" s="186"/>
      <c r="B12" s="488" t="s">
        <v>129</v>
      </c>
      <c r="C12" s="489"/>
      <c r="D12" s="489"/>
      <c r="E12" s="489"/>
      <c r="F12" s="489"/>
      <c r="G12" s="489"/>
      <c r="H12" s="489"/>
      <c r="I12" s="489"/>
      <c r="J12" s="489"/>
      <c r="K12" s="490"/>
      <c r="L12" s="497" t="s">
        <v>130</v>
      </c>
      <c r="M12" s="498"/>
      <c r="N12" s="498"/>
      <c r="O12" s="498"/>
      <c r="P12" s="498"/>
      <c r="Q12" s="499"/>
      <c r="R12" s="500">
        <v>57357</v>
      </c>
      <c r="S12" s="501"/>
      <c r="T12" s="501"/>
      <c r="U12" s="501"/>
      <c r="V12" s="502"/>
      <c r="W12" s="503" t="s">
        <v>1</v>
      </c>
      <c r="X12" s="461"/>
      <c r="Y12" s="461"/>
      <c r="Z12" s="461"/>
      <c r="AA12" s="461"/>
      <c r="AB12" s="504"/>
      <c r="AC12" s="460" t="s">
        <v>131</v>
      </c>
      <c r="AD12" s="461"/>
      <c r="AE12" s="461"/>
      <c r="AF12" s="461"/>
      <c r="AG12" s="504"/>
      <c r="AH12" s="460" t="s">
        <v>132</v>
      </c>
      <c r="AI12" s="461"/>
      <c r="AJ12" s="461"/>
      <c r="AK12" s="461"/>
      <c r="AL12" s="505"/>
      <c r="AM12" s="457" t="s">
        <v>133</v>
      </c>
      <c r="AN12" s="458"/>
      <c r="AO12" s="458"/>
      <c r="AP12" s="458"/>
      <c r="AQ12" s="458"/>
      <c r="AR12" s="458"/>
      <c r="AS12" s="458"/>
      <c r="AT12" s="459"/>
      <c r="AU12" s="460" t="s">
        <v>94</v>
      </c>
      <c r="AV12" s="461"/>
      <c r="AW12" s="461"/>
      <c r="AX12" s="461"/>
      <c r="AY12" s="462" t="s">
        <v>134</v>
      </c>
      <c r="AZ12" s="463"/>
      <c r="BA12" s="463"/>
      <c r="BB12" s="463"/>
      <c r="BC12" s="463"/>
      <c r="BD12" s="463"/>
      <c r="BE12" s="463"/>
      <c r="BF12" s="463"/>
      <c r="BG12" s="463"/>
      <c r="BH12" s="463"/>
      <c r="BI12" s="463"/>
      <c r="BJ12" s="463"/>
      <c r="BK12" s="463"/>
      <c r="BL12" s="463"/>
      <c r="BM12" s="464"/>
      <c r="BN12" s="428">
        <v>650000</v>
      </c>
      <c r="BO12" s="429"/>
      <c r="BP12" s="429"/>
      <c r="BQ12" s="429"/>
      <c r="BR12" s="429"/>
      <c r="BS12" s="429"/>
      <c r="BT12" s="429"/>
      <c r="BU12" s="430"/>
      <c r="BV12" s="428">
        <v>870780</v>
      </c>
      <c r="BW12" s="429"/>
      <c r="BX12" s="429"/>
      <c r="BY12" s="429"/>
      <c r="BZ12" s="429"/>
      <c r="CA12" s="429"/>
      <c r="CB12" s="429"/>
      <c r="CC12" s="430"/>
      <c r="CD12" s="431" t="s">
        <v>135</v>
      </c>
      <c r="CE12" s="432"/>
      <c r="CF12" s="432"/>
      <c r="CG12" s="432"/>
      <c r="CH12" s="432"/>
      <c r="CI12" s="432"/>
      <c r="CJ12" s="432"/>
      <c r="CK12" s="432"/>
      <c r="CL12" s="432"/>
      <c r="CM12" s="432"/>
      <c r="CN12" s="432"/>
      <c r="CO12" s="432"/>
      <c r="CP12" s="432"/>
      <c r="CQ12" s="432"/>
      <c r="CR12" s="432"/>
      <c r="CS12" s="433"/>
      <c r="CT12" s="468" t="s">
        <v>128</v>
      </c>
      <c r="CU12" s="469"/>
      <c r="CV12" s="469"/>
      <c r="CW12" s="469"/>
      <c r="CX12" s="469"/>
      <c r="CY12" s="469"/>
      <c r="CZ12" s="469"/>
      <c r="DA12" s="470"/>
      <c r="DB12" s="468" t="s">
        <v>128</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136</v>
      </c>
      <c r="N13" s="517"/>
      <c r="O13" s="517"/>
      <c r="P13" s="517"/>
      <c r="Q13" s="518"/>
      <c r="R13" s="509">
        <v>56718</v>
      </c>
      <c r="S13" s="510"/>
      <c r="T13" s="510"/>
      <c r="U13" s="510"/>
      <c r="V13" s="511"/>
      <c r="W13" s="444" t="s">
        <v>137</v>
      </c>
      <c r="X13" s="445"/>
      <c r="Y13" s="445"/>
      <c r="Z13" s="445"/>
      <c r="AA13" s="445"/>
      <c r="AB13" s="435"/>
      <c r="AC13" s="479">
        <v>656</v>
      </c>
      <c r="AD13" s="480"/>
      <c r="AE13" s="480"/>
      <c r="AF13" s="480"/>
      <c r="AG13" s="519"/>
      <c r="AH13" s="479">
        <v>710</v>
      </c>
      <c r="AI13" s="480"/>
      <c r="AJ13" s="480"/>
      <c r="AK13" s="480"/>
      <c r="AL13" s="481"/>
      <c r="AM13" s="457" t="s">
        <v>138</v>
      </c>
      <c r="AN13" s="458"/>
      <c r="AO13" s="458"/>
      <c r="AP13" s="458"/>
      <c r="AQ13" s="458"/>
      <c r="AR13" s="458"/>
      <c r="AS13" s="458"/>
      <c r="AT13" s="459"/>
      <c r="AU13" s="460" t="s">
        <v>109</v>
      </c>
      <c r="AV13" s="461"/>
      <c r="AW13" s="461"/>
      <c r="AX13" s="461"/>
      <c r="AY13" s="462" t="s">
        <v>139</v>
      </c>
      <c r="AZ13" s="463"/>
      <c r="BA13" s="463"/>
      <c r="BB13" s="463"/>
      <c r="BC13" s="463"/>
      <c r="BD13" s="463"/>
      <c r="BE13" s="463"/>
      <c r="BF13" s="463"/>
      <c r="BG13" s="463"/>
      <c r="BH13" s="463"/>
      <c r="BI13" s="463"/>
      <c r="BJ13" s="463"/>
      <c r="BK13" s="463"/>
      <c r="BL13" s="463"/>
      <c r="BM13" s="464"/>
      <c r="BN13" s="428">
        <v>-200057</v>
      </c>
      <c r="BO13" s="429"/>
      <c r="BP13" s="429"/>
      <c r="BQ13" s="429"/>
      <c r="BR13" s="429"/>
      <c r="BS13" s="429"/>
      <c r="BT13" s="429"/>
      <c r="BU13" s="430"/>
      <c r="BV13" s="428">
        <v>-441686</v>
      </c>
      <c r="BW13" s="429"/>
      <c r="BX13" s="429"/>
      <c r="BY13" s="429"/>
      <c r="BZ13" s="429"/>
      <c r="CA13" s="429"/>
      <c r="CB13" s="429"/>
      <c r="CC13" s="430"/>
      <c r="CD13" s="431" t="s">
        <v>140</v>
      </c>
      <c r="CE13" s="432"/>
      <c r="CF13" s="432"/>
      <c r="CG13" s="432"/>
      <c r="CH13" s="432"/>
      <c r="CI13" s="432"/>
      <c r="CJ13" s="432"/>
      <c r="CK13" s="432"/>
      <c r="CL13" s="432"/>
      <c r="CM13" s="432"/>
      <c r="CN13" s="432"/>
      <c r="CO13" s="432"/>
      <c r="CP13" s="432"/>
      <c r="CQ13" s="432"/>
      <c r="CR13" s="432"/>
      <c r="CS13" s="433"/>
      <c r="CT13" s="425">
        <v>7.7</v>
      </c>
      <c r="CU13" s="426"/>
      <c r="CV13" s="426"/>
      <c r="CW13" s="426"/>
      <c r="CX13" s="426"/>
      <c r="CY13" s="426"/>
      <c r="CZ13" s="426"/>
      <c r="DA13" s="427"/>
      <c r="DB13" s="425">
        <v>7.8</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141</v>
      </c>
      <c r="M14" s="507"/>
      <c r="N14" s="507"/>
      <c r="O14" s="507"/>
      <c r="P14" s="507"/>
      <c r="Q14" s="508"/>
      <c r="R14" s="509">
        <v>57944</v>
      </c>
      <c r="S14" s="510"/>
      <c r="T14" s="510"/>
      <c r="U14" s="510"/>
      <c r="V14" s="511"/>
      <c r="W14" s="418"/>
      <c r="X14" s="419"/>
      <c r="Y14" s="419"/>
      <c r="Z14" s="419"/>
      <c r="AA14" s="419"/>
      <c r="AB14" s="408"/>
      <c r="AC14" s="512">
        <v>2.7</v>
      </c>
      <c r="AD14" s="513"/>
      <c r="AE14" s="513"/>
      <c r="AF14" s="513"/>
      <c r="AG14" s="514"/>
      <c r="AH14" s="512">
        <v>2.9</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142</v>
      </c>
      <c r="CE14" s="521"/>
      <c r="CF14" s="521"/>
      <c r="CG14" s="521"/>
      <c r="CH14" s="521"/>
      <c r="CI14" s="521"/>
      <c r="CJ14" s="521"/>
      <c r="CK14" s="521"/>
      <c r="CL14" s="521"/>
      <c r="CM14" s="521"/>
      <c r="CN14" s="521"/>
      <c r="CO14" s="521"/>
      <c r="CP14" s="521"/>
      <c r="CQ14" s="521"/>
      <c r="CR14" s="521"/>
      <c r="CS14" s="522"/>
      <c r="CT14" s="523">
        <v>95.3</v>
      </c>
      <c r="CU14" s="524"/>
      <c r="CV14" s="524"/>
      <c r="CW14" s="524"/>
      <c r="CX14" s="524"/>
      <c r="CY14" s="524"/>
      <c r="CZ14" s="524"/>
      <c r="DA14" s="525"/>
      <c r="DB14" s="523">
        <v>94.2</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136</v>
      </c>
      <c r="N15" s="517"/>
      <c r="O15" s="517"/>
      <c r="P15" s="517"/>
      <c r="Q15" s="518"/>
      <c r="R15" s="509">
        <v>57362</v>
      </c>
      <c r="S15" s="510"/>
      <c r="T15" s="510"/>
      <c r="U15" s="510"/>
      <c r="V15" s="511"/>
      <c r="W15" s="444" t="s">
        <v>143</v>
      </c>
      <c r="X15" s="445"/>
      <c r="Y15" s="445"/>
      <c r="Z15" s="445"/>
      <c r="AA15" s="445"/>
      <c r="AB15" s="435"/>
      <c r="AC15" s="479">
        <v>6267</v>
      </c>
      <c r="AD15" s="480"/>
      <c r="AE15" s="480"/>
      <c r="AF15" s="480"/>
      <c r="AG15" s="519"/>
      <c r="AH15" s="479">
        <v>6581</v>
      </c>
      <c r="AI15" s="480"/>
      <c r="AJ15" s="480"/>
      <c r="AK15" s="480"/>
      <c r="AL15" s="481"/>
      <c r="AM15" s="457"/>
      <c r="AN15" s="458"/>
      <c r="AO15" s="458"/>
      <c r="AP15" s="458"/>
      <c r="AQ15" s="458"/>
      <c r="AR15" s="458"/>
      <c r="AS15" s="458"/>
      <c r="AT15" s="459"/>
      <c r="AU15" s="460"/>
      <c r="AV15" s="461"/>
      <c r="AW15" s="461"/>
      <c r="AX15" s="461"/>
      <c r="AY15" s="388" t="s">
        <v>144</v>
      </c>
      <c r="AZ15" s="389"/>
      <c r="BA15" s="389"/>
      <c r="BB15" s="389"/>
      <c r="BC15" s="389"/>
      <c r="BD15" s="389"/>
      <c r="BE15" s="389"/>
      <c r="BF15" s="389"/>
      <c r="BG15" s="389"/>
      <c r="BH15" s="389"/>
      <c r="BI15" s="389"/>
      <c r="BJ15" s="389"/>
      <c r="BK15" s="389"/>
      <c r="BL15" s="389"/>
      <c r="BM15" s="390"/>
      <c r="BN15" s="391">
        <v>5516351</v>
      </c>
      <c r="BO15" s="392"/>
      <c r="BP15" s="392"/>
      <c r="BQ15" s="392"/>
      <c r="BR15" s="392"/>
      <c r="BS15" s="392"/>
      <c r="BT15" s="392"/>
      <c r="BU15" s="393"/>
      <c r="BV15" s="391">
        <v>5473203</v>
      </c>
      <c r="BW15" s="392"/>
      <c r="BX15" s="392"/>
      <c r="BY15" s="392"/>
      <c r="BZ15" s="392"/>
      <c r="CA15" s="392"/>
      <c r="CB15" s="392"/>
      <c r="CC15" s="393"/>
      <c r="CD15" s="526" t="s">
        <v>145</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146</v>
      </c>
      <c r="M16" s="537"/>
      <c r="N16" s="537"/>
      <c r="O16" s="537"/>
      <c r="P16" s="537"/>
      <c r="Q16" s="538"/>
      <c r="R16" s="529" t="s">
        <v>147</v>
      </c>
      <c r="S16" s="530"/>
      <c r="T16" s="530"/>
      <c r="U16" s="530"/>
      <c r="V16" s="531"/>
      <c r="W16" s="418"/>
      <c r="X16" s="419"/>
      <c r="Y16" s="419"/>
      <c r="Z16" s="419"/>
      <c r="AA16" s="419"/>
      <c r="AB16" s="408"/>
      <c r="AC16" s="512">
        <v>25.9</v>
      </c>
      <c r="AD16" s="513"/>
      <c r="AE16" s="513"/>
      <c r="AF16" s="513"/>
      <c r="AG16" s="514"/>
      <c r="AH16" s="512">
        <v>26.5</v>
      </c>
      <c r="AI16" s="513"/>
      <c r="AJ16" s="513"/>
      <c r="AK16" s="513"/>
      <c r="AL16" s="515"/>
      <c r="AM16" s="457"/>
      <c r="AN16" s="458"/>
      <c r="AO16" s="458"/>
      <c r="AP16" s="458"/>
      <c r="AQ16" s="458"/>
      <c r="AR16" s="458"/>
      <c r="AS16" s="458"/>
      <c r="AT16" s="459"/>
      <c r="AU16" s="460"/>
      <c r="AV16" s="461"/>
      <c r="AW16" s="461"/>
      <c r="AX16" s="461"/>
      <c r="AY16" s="462" t="s">
        <v>148</v>
      </c>
      <c r="AZ16" s="463"/>
      <c r="BA16" s="463"/>
      <c r="BB16" s="463"/>
      <c r="BC16" s="463"/>
      <c r="BD16" s="463"/>
      <c r="BE16" s="463"/>
      <c r="BF16" s="463"/>
      <c r="BG16" s="463"/>
      <c r="BH16" s="463"/>
      <c r="BI16" s="463"/>
      <c r="BJ16" s="463"/>
      <c r="BK16" s="463"/>
      <c r="BL16" s="463"/>
      <c r="BM16" s="464"/>
      <c r="BN16" s="428">
        <v>10173549</v>
      </c>
      <c r="BO16" s="429"/>
      <c r="BP16" s="429"/>
      <c r="BQ16" s="429"/>
      <c r="BR16" s="429"/>
      <c r="BS16" s="429"/>
      <c r="BT16" s="429"/>
      <c r="BU16" s="430"/>
      <c r="BV16" s="428">
        <v>10118008</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149</v>
      </c>
      <c r="N17" s="533"/>
      <c r="O17" s="533"/>
      <c r="P17" s="533"/>
      <c r="Q17" s="534"/>
      <c r="R17" s="529" t="s">
        <v>150</v>
      </c>
      <c r="S17" s="530"/>
      <c r="T17" s="530"/>
      <c r="U17" s="530"/>
      <c r="V17" s="531"/>
      <c r="W17" s="444" t="s">
        <v>151</v>
      </c>
      <c r="X17" s="445"/>
      <c r="Y17" s="445"/>
      <c r="Z17" s="445"/>
      <c r="AA17" s="445"/>
      <c r="AB17" s="435"/>
      <c r="AC17" s="479">
        <v>17278</v>
      </c>
      <c r="AD17" s="480"/>
      <c r="AE17" s="480"/>
      <c r="AF17" s="480"/>
      <c r="AG17" s="519"/>
      <c r="AH17" s="479">
        <v>17522</v>
      </c>
      <c r="AI17" s="480"/>
      <c r="AJ17" s="480"/>
      <c r="AK17" s="480"/>
      <c r="AL17" s="481"/>
      <c r="AM17" s="457"/>
      <c r="AN17" s="458"/>
      <c r="AO17" s="458"/>
      <c r="AP17" s="458"/>
      <c r="AQ17" s="458"/>
      <c r="AR17" s="458"/>
      <c r="AS17" s="458"/>
      <c r="AT17" s="459"/>
      <c r="AU17" s="460"/>
      <c r="AV17" s="461"/>
      <c r="AW17" s="461"/>
      <c r="AX17" s="461"/>
      <c r="AY17" s="462" t="s">
        <v>152</v>
      </c>
      <c r="AZ17" s="463"/>
      <c r="BA17" s="463"/>
      <c r="BB17" s="463"/>
      <c r="BC17" s="463"/>
      <c r="BD17" s="463"/>
      <c r="BE17" s="463"/>
      <c r="BF17" s="463"/>
      <c r="BG17" s="463"/>
      <c r="BH17" s="463"/>
      <c r="BI17" s="463"/>
      <c r="BJ17" s="463"/>
      <c r="BK17" s="463"/>
      <c r="BL17" s="463"/>
      <c r="BM17" s="464"/>
      <c r="BN17" s="428">
        <v>7012298</v>
      </c>
      <c r="BO17" s="429"/>
      <c r="BP17" s="429"/>
      <c r="BQ17" s="429"/>
      <c r="BR17" s="429"/>
      <c r="BS17" s="429"/>
      <c r="BT17" s="429"/>
      <c r="BU17" s="430"/>
      <c r="BV17" s="428">
        <v>6965444</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153</v>
      </c>
      <c r="C18" s="471"/>
      <c r="D18" s="471"/>
      <c r="E18" s="540"/>
      <c r="F18" s="540"/>
      <c r="G18" s="540"/>
      <c r="H18" s="540"/>
      <c r="I18" s="540"/>
      <c r="J18" s="540"/>
      <c r="K18" s="540"/>
      <c r="L18" s="541">
        <v>98.91</v>
      </c>
      <c r="M18" s="541"/>
      <c r="N18" s="541"/>
      <c r="O18" s="541"/>
      <c r="P18" s="541"/>
      <c r="Q18" s="541"/>
      <c r="R18" s="542"/>
      <c r="S18" s="542"/>
      <c r="T18" s="542"/>
      <c r="U18" s="542"/>
      <c r="V18" s="543"/>
      <c r="W18" s="446"/>
      <c r="X18" s="447"/>
      <c r="Y18" s="447"/>
      <c r="Z18" s="447"/>
      <c r="AA18" s="447"/>
      <c r="AB18" s="438"/>
      <c r="AC18" s="544">
        <v>71.400000000000006</v>
      </c>
      <c r="AD18" s="545"/>
      <c r="AE18" s="545"/>
      <c r="AF18" s="545"/>
      <c r="AG18" s="546"/>
      <c r="AH18" s="544">
        <v>70.599999999999994</v>
      </c>
      <c r="AI18" s="545"/>
      <c r="AJ18" s="545"/>
      <c r="AK18" s="545"/>
      <c r="AL18" s="547"/>
      <c r="AM18" s="457"/>
      <c r="AN18" s="458"/>
      <c r="AO18" s="458"/>
      <c r="AP18" s="458"/>
      <c r="AQ18" s="458"/>
      <c r="AR18" s="458"/>
      <c r="AS18" s="458"/>
      <c r="AT18" s="459"/>
      <c r="AU18" s="460"/>
      <c r="AV18" s="461"/>
      <c r="AW18" s="461"/>
      <c r="AX18" s="461"/>
      <c r="AY18" s="462" t="s">
        <v>154</v>
      </c>
      <c r="AZ18" s="463"/>
      <c r="BA18" s="463"/>
      <c r="BB18" s="463"/>
      <c r="BC18" s="463"/>
      <c r="BD18" s="463"/>
      <c r="BE18" s="463"/>
      <c r="BF18" s="463"/>
      <c r="BG18" s="463"/>
      <c r="BH18" s="463"/>
      <c r="BI18" s="463"/>
      <c r="BJ18" s="463"/>
      <c r="BK18" s="463"/>
      <c r="BL18" s="463"/>
      <c r="BM18" s="464"/>
      <c r="BN18" s="428">
        <v>12889346</v>
      </c>
      <c r="BO18" s="429"/>
      <c r="BP18" s="429"/>
      <c r="BQ18" s="429"/>
      <c r="BR18" s="429"/>
      <c r="BS18" s="429"/>
      <c r="BT18" s="429"/>
      <c r="BU18" s="430"/>
      <c r="BV18" s="428">
        <v>12939669</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155</v>
      </c>
      <c r="C19" s="471"/>
      <c r="D19" s="471"/>
      <c r="E19" s="540"/>
      <c r="F19" s="540"/>
      <c r="G19" s="540"/>
      <c r="H19" s="540"/>
      <c r="I19" s="540"/>
      <c r="J19" s="540"/>
      <c r="K19" s="540"/>
      <c r="L19" s="548">
        <v>579</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156</v>
      </c>
      <c r="AZ19" s="463"/>
      <c r="BA19" s="463"/>
      <c r="BB19" s="463"/>
      <c r="BC19" s="463"/>
      <c r="BD19" s="463"/>
      <c r="BE19" s="463"/>
      <c r="BF19" s="463"/>
      <c r="BG19" s="463"/>
      <c r="BH19" s="463"/>
      <c r="BI19" s="463"/>
      <c r="BJ19" s="463"/>
      <c r="BK19" s="463"/>
      <c r="BL19" s="463"/>
      <c r="BM19" s="464"/>
      <c r="BN19" s="428">
        <v>15246046</v>
      </c>
      <c r="BO19" s="429"/>
      <c r="BP19" s="429"/>
      <c r="BQ19" s="429"/>
      <c r="BR19" s="429"/>
      <c r="BS19" s="429"/>
      <c r="BT19" s="429"/>
      <c r="BU19" s="430"/>
      <c r="BV19" s="428">
        <v>15815184</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157</v>
      </c>
      <c r="C20" s="471"/>
      <c r="D20" s="471"/>
      <c r="E20" s="540"/>
      <c r="F20" s="540"/>
      <c r="G20" s="540"/>
      <c r="H20" s="540"/>
      <c r="I20" s="540"/>
      <c r="J20" s="540"/>
      <c r="K20" s="540"/>
      <c r="L20" s="548">
        <v>21672</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158</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159</v>
      </c>
      <c r="C22" s="563"/>
      <c r="D22" s="564"/>
      <c r="E22" s="440" t="s">
        <v>1</v>
      </c>
      <c r="F22" s="445"/>
      <c r="G22" s="445"/>
      <c r="H22" s="445"/>
      <c r="I22" s="445"/>
      <c r="J22" s="445"/>
      <c r="K22" s="435"/>
      <c r="L22" s="440" t="s">
        <v>160</v>
      </c>
      <c r="M22" s="445"/>
      <c r="N22" s="445"/>
      <c r="O22" s="445"/>
      <c r="P22" s="435"/>
      <c r="Q22" s="571" t="s">
        <v>161</v>
      </c>
      <c r="R22" s="572"/>
      <c r="S22" s="572"/>
      <c r="T22" s="572"/>
      <c r="U22" s="572"/>
      <c r="V22" s="573"/>
      <c r="W22" s="577" t="s">
        <v>162</v>
      </c>
      <c r="X22" s="563"/>
      <c r="Y22" s="564"/>
      <c r="Z22" s="440" t="s">
        <v>1</v>
      </c>
      <c r="AA22" s="445"/>
      <c r="AB22" s="445"/>
      <c r="AC22" s="445"/>
      <c r="AD22" s="445"/>
      <c r="AE22" s="445"/>
      <c r="AF22" s="445"/>
      <c r="AG22" s="435"/>
      <c r="AH22" s="590" t="s">
        <v>163</v>
      </c>
      <c r="AI22" s="445"/>
      <c r="AJ22" s="445"/>
      <c r="AK22" s="445"/>
      <c r="AL22" s="435"/>
      <c r="AM22" s="590" t="s">
        <v>164</v>
      </c>
      <c r="AN22" s="591"/>
      <c r="AO22" s="591"/>
      <c r="AP22" s="591"/>
      <c r="AQ22" s="591"/>
      <c r="AR22" s="592"/>
      <c r="AS22" s="571" t="s">
        <v>161</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165</v>
      </c>
      <c r="AZ23" s="389"/>
      <c r="BA23" s="389"/>
      <c r="BB23" s="389"/>
      <c r="BC23" s="389"/>
      <c r="BD23" s="389"/>
      <c r="BE23" s="389"/>
      <c r="BF23" s="389"/>
      <c r="BG23" s="389"/>
      <c r="BH23" s="389"/>
      <c r="BI23" s="389"/>
      <c r="BJ23" s="389"/>
      <c r="BK23" s="389"/>
      <c r="BL23" s="389"/>
      <c r="BM23" s="390"/>
      <c r="BN23" s="428">
        <v>21133776</v>
      </c>
      <c r="BO23" s="429"/>
      <c r="BP23" s="429"/>
      <c r="BQ23" s="429"/>
      <c r="BR23" s="429"/>
      <c r="BS23" s="429"/>
      <c r="BT23" s="429"/>
      <c r="BU23" s="430"/>
      <c r="BV23" s="428">
        <v>21306188</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166</v>
      </c>
      <c r="F24" s="458"/>
      <c r="G24" s="458"/>
      <c r="H24" s="458"/>
      <c r="I24" s="458"/>
      <c r="J24" s="458"/>
      <c r="K24" s="459"/>
      <c r="L24" s="479">
        <v>1</v>
      </c>
      <c r="M24" s="480"/>
      <c r="N24" s="480"/>
      <c r="O24" s="480"/>
      <c r="P24" s="519"/>
      <c r="Q24" s="479">
        <v>7350</v>
      </c>
      <c r="R24" s="480"/>
      <c r="S24" s="480"/>
      <c r="T24" s="480"/>
      <c r="U24" s="480"/>
      <c r="V24" s="519"/>
      <c r="W24" s="578"/>
      <c r="X24" s="566"/>
      <c r="Y24" s="567"/>
      <c r="Z24" s="478" t="s">
        <v>167</v>
      </c>
      <c r="AA24" s="458"/>
      <c r="AB24" s="458"/>
      <c r="AC24" s="458"/>
      <c r="AD24" s="458"/>
      <c r="AE24" s="458"/>
      <c r="AF24" s="458"/>
      <c r="AG24" s="459"/>
      <c r="AH24" s="479">
        <v>419</v>
      </c>
      <c r="AI24" s="480"/>
      <c r="AJ24" s="480"/>
      <c r="AK24" s="480"/>
      <c r="AL24" s="519"/>
      <c r="AM24" s="479">
        <v>1275017</v>
      </c>
      <c r="AN24" s="480"/>
      <c r="AO24" s="480"/>
      <c r="AP24" s="480"/>
      <c r="AQ24" s="480"/>
      <c r="AR24" s="519"/>
      <c r="AS24" s="479">
        <v>3043</v>
      </c>
      <c r="AT24" s="480"/>
      <c r="AU24" s="480"/>
      <c r="AV24" s="480"/>
      <c r="AW24" s="480"/>
      <c r="AX24" s="481"/>
      <c r="AY24" s="598" t="s">
        <v>168</v>
      </c>
      <c r="AZ24" s="599"/>
      <c r="BA24" s="599"/>
      <c r="BB24" s="599"/>
      <c r="BC24" s="599"/>
      <c r="BD24" s="599"/>
      <c r="BE24" s="599"/>
      <c r="BF24" s="599"/>
      <c r="BG24" s="599"/>
      <c r="BH24" s="599"/>
      <c r="BI24" s="599"/>
      <c r="BJ24" s="599"/>
      <c r="BK24" s="599"/>
      <c r="BL24" s="599"/>
      <c r="BM24" s="600"/>
      <c r="BN24" s="428">
        <v>16049557</v>
      </c>
      <c r="BO24" s="429"/>
      <c r="BP24" s="429"/>
      <c r="BQ24" s="429"/>
      <c r="BR24" s="429"/>
      <c r="BS24" s="429"/>
      <c r="BT24" s="429"/>
      <c r="BU24" s="430"/>
      <c r="BV24" s="428">
        <v>16489732</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169</v>
      </c>
      <c r="F25" s="458"/>
      <c r="G25" s="458"/>
      <c r="H25" s="458"/>
      <c r="I25" s="458"/>
      <c r="J25" s="458"/>
      <c r="K25" s="459"/>
      <c r="L25" s="479">
        <v>1</v>
      </c>
      <c r="M25" s="480"/>
      <c r="N25" s="480"/>
      <c r="O25" s="480"/>
      <c r="P25" s="519"/>
      <c r="Q25" s="479">
        <v>6630</v>
      </c>
      <c r="R25" s="480"/>
      <c r="S25" s="480"/>
      <c r="T25" s="480"/>
      <c r="U25" s="480"/>
      <c r="V25" s="519"/>
      <c r="W25" s="578"/>
      <c r="X25" s="566"/>
      <c r="Y25" s="567"/>
      <c r="Z25" s="478" t="s">
        <v>170</v>
      </c>
      <c r="AA25" s="458"/>
      <c r="AB25" s="458"/>
      <c r="AC25" s="458"/>
      <c r="AD25" s="458"/>
      <c r="AE25" s="458"/>
      <c r="AF25" s="458"/>
      <c r="AG25" s="459"/>
      <c r="AH25" s="479" t="s">
        <v>128</v>
      </c>
      <c r="AI25" s="480"/>
      <c r="AJ25" s="480"/>
      <c r="AK25" s="480"/>
      <c r="AL25" s="519"/>
      <c r="AM25" s="479" t="s">
        <v>171</v>
      </c>
      <c r="AN25" s="480"/>
      <c r="AO25" s="480"/>
      <c r="AP25" s="480"/>
      <c r="AQ25" s="480"/>
      <c r="AR25" s="519"/>
      <c r="AS25" s="479" t="s">
        <v>128</v>
      </c>
      <c r="AT25" s="480"/>
      <c r="AU25" s="480"/>
      <c r="AV25" s="480"/>
      <c r="AW25" s="480"/>
      <c r="AX25" s="481"/>
      <c r="AY25" s="388" t="s">
        <v>172</v>
      </c>
      <c r="AZ25" s="389"/>
      <c r="BA25" s="389"/>
      <c r="BB25" s="389"/>
      <c r="BC25" s="389"/>
      <c r="BD25" s="389"/>
      <c r="BE25" s="389"/>
      <c r="BF25" s="389"/>
      <c r="BG25" s="389"/>
      <c r="BH25" s="389"/>
      <c r="BI25" s="389"/>
      <c r="BJ25" s="389"/>
      <c r="BK25" s="389"/>
      <c r="BL25" s="389"/>
      <c r="BM25" s="390"/>
      <c r="BN25" s="391">
        <v>5672237</v>
      </c>
      <c r="BO25" s="392"/>
      <c r="BP25" s="392"/>
      <c r="BQ25" s="392"/>
      <c r="BR25" s="392"/>
      <c r="BS25" s="392"/>
      <c r="BT25" s="392"/>
      <c r="BU25" s="393"/>
      <c r="BV25" s="391">
        <v>6857428</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173</v>
      </c>
      <c r="F26" s="458"/>
      <c r="G26" s="458"/>
      <c r="H26" s="458"/>
      <c r="I26" s="458"/>
      <c r="J26" s="458"/>
      <c r="K26" s="459"/>
      <c r="L26" s="479">
        <v>1</v>
      </c>
      <c r="M26" s="480"/>
      <c r="N26" s="480"/>
      <c r="O26" s="480"/>
      <c r="P26" s="519"/>
      <c r="Q26" s="479">
        <v>5840</v>
      </c>
      <c r="R26" s="480"/>
      <c r="S26" s="480"/>
      <c r="T26" s="480"/>
      <c r="U26" s="480"/>
      <c r="V26" s="519"/>
      <c r="W26" s="578"/>
      <c r="X26" s="566"/>
      <c r="Y26" s="567"/>
      <c r="Z26" s="478" t="s">
        <v>174</v>
      </c>
      <c r="AA26" s="588"/>
      <c r="AB26" s="588"/>
      <c r="AC26" s="588"/>
      <c r="AD26" s="588"/>
      <c r="AE26" s="588"/>
      <c r="AF26" s="588"/>
      <c r="AG26" s="589"/>
      <c r="AH26" s="479">
        <v>76</v>
      </c>
      <c r="AI26" s="480"/>
      <c r="AJ26" s="480"/>
      <c r="AK26" s="480"/>
      <c r="AL26" s="519"/>
      <c r="AM26" s="479">
        <v>244720</v>
      </c>
      <c r="AN26" s="480"/>
      <c r="AO26" s="480"/>
      <c r="AP26" s="480"/>
      <c r="AQ26" s="480"/>
      <c r="AR26" s="519"/>
      <c r="AS26" s="479">
        <v>3220</v>
      </c>
      <c r="AT26" s="480"/>
      <c r="AU26" s="480"/>
      <c r="AV26" s="480"/>
      <c r="AW26" s="480"/>
      <c r="AX26" s="481"/>
      <c r="AY26" s="431" t="s">
        <v>175</v>
      </c>
      <c r="AZ26" s="432"/>
      <c r="BA26" s="432"/>
      <c r="BB26" s="432"/>
      <c r="BC26" s="432"/>
      <c r="BD26" s="432"/>
      <c r="BE26" s="432"/>
      <c r="BF26" s="432"/>
      <c r="BG26" s="432"/>
      <c r="BH26" s="432"/>
      <c r="BI26" s="432"/>
      <c r="BJ26" s="432"/>
      <c r="BK26" s="432"/>
      <c r="BL26" s="432"/>
      <c r="BM26" s="433"/>
      <c r="BN26" s="428" t="s">
        <v>128</v>
      </c>
      <c r="BO26" s="429"/>
      <c r="BP26" s="429"/>
      <c r="BQ26" s="429"/>
      <c r="BR26" s="429"/>
      <c r="BS26" s="429"/>
      <c r="BT26" s="429"/>
      <c r="BU26" s="430"/>
      <c r="BV26" s="428" t="s">
        <v>128</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176</v>
      </c>
      <c r="F27" s="458"/>
      <c r="G27" s="458"/>
      <c r="H27" s="458"/>
      <c r="I27" s="458"/>
      <c r="J27" s="458"/>
      <c r="K27" s="459"/>
      <c r="L27" s="479">
        <v>1</v>
      </c>
      <c r="M27" s="480"/>
      <c r="N27" s="480"/>
      <c r="O27" s="480"/>
      <c r="P27" s="519"/>
      <c r="Q27" s="479">
        <v>6180</v>
      </c>
      <c r="R27" s="480"/>
      <c r="S27" s="480"/>
      <c r="T27" s="480"/>
      <c r="U27" s="480"/>
      <c r="V27" s="519"/>
      <c r="W27" s="578"/>
      <c r="X27" s="566"/>
      <c r="Y27" s="567"/>
      <c r="Z27" s="478" t="s">
        <v>177</v>
      </c>
      <c r="AA27" s="458"/>
      <c r="AB27" s="458"/>
      <c r="AC27" s="458"/>
      <c r="AD27" s="458"/>
      <c r="AE27" s="458"/>
      <c r="AF27" s="458"/>
      <c r="AG27" s="459"/>
      <c r="AH27" s="479">
        <v>21</v>
      </c>
      <c r="AI27" s="480"/>
      <c r="AJ27" s="480"/>
      <c r="AK27" s="480"/>
      <c r="AL27" s="519"/>
      <c r="AM27" s="479">
        <v>71331</v>
      </c>
      <c r="AN27" s="480"/>
      <c r="AO27" s="480"/>
      <c r="AP27" s="480"/>
      <c r="AQ27" s="480"/>
      <c r="AR27" s="519"/>
      <c r="AS27" s="479">
        <v>3397</v>
      </c>
      <c r="AT27" s="480"/>
      <c r="AU27" s="480"/>
      <c r="AV27" s="480"/>
      <c r="AW27" s="480"/>
      <c r="AX27" s="481"/>
      <c r="AY27" s="520" t="s">
        <v>178</v>
      </c>
      <c r="AZ27" s="521"/>
      <c r="BA27" s="521"/>
      <c r="BB27" s="521"/>
      <c r="BC27" s="521"/>
      <c r="BD27" s="521"/>
      <c r="BE27" s="521"/>
      <c r="BF27" s="521"/>
      <c r="BG27" s="521"/>
      <c r="BH27" s="521"/>
      <c r="BI27" s="521"/>
      <c r="BJ27" s="521"/>
      <c r="BK27" s="521"/>
      <c r="BL27" s="521"/>
      <c r="BM27" s="522"/>
      <c r="BN27" s="601">
        <v>72031</v>
      </c>
      <c r="BO27" s="602"/>
      <c r="BP27" s="602"/>
      <c r="BQ27" s="602"/>
      <c r="BR27" s="602"/>
      <c r="BS27" s="602"/>
      <c r="BT27" s="602"/>
      <c r="BU27" s="603"/>
      <c r="BV27" s="601">
        <v>72031</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179</v>
      </c>
      <c r="F28" s="458"/>
      <c r="G28" s="458"/>
      <c r="H28" s="458"/>
      <c r="I28" s="458"/>
      <c r="J28" s="458"/>
      <c r="K28" s="459"/>
      <c r="L28" s="479">
        <v>1</v>
      </c>
      <c r="M28" s="480"/>
      <c r="N28" s="480"/>
      <c r="O28" s="480"/>
      <c r="P28" s="519"/>
      <c r="Q28" s="479">
        <v>5310</v>
      </c>
      <c r="R28" s="480"/>
      <c r="S28" s="480"/>
      <c r="T28" s="480"/>
      <c r="U28" s="480"/>
      <c r="V28" s="519"/>
      <c r="W28" s="578"/>
      <c r="X28" s="566"/>
      <c r="Y28" s="567"/>
      <c r="Z28" s="478" t="s">
        <v>180</v>
      </c>
      <c r="AA28" s="458"/>
      <c r="AB28" s="458"/>
      <c r="AC28" s="458"/>
      <c r="AD28" s="458"/>
      <c r="AE28" s="458"/>
      <c r="AF28" s="458"/>
      <c r="AG28" s="459"/>
      <c r="AH28" s="479" t="s">
        <v>181</v>
      </c>
      <c r="AI28" s="480"/>
      <c r="AJ28" s="480"/>
      <c r="AK28" s="480"/>
      <c r="AL28" s="519"/>
      <c r="AM28" s="479" t="s">
        <v>128</v>
      </c>
      <c r="AN28" s="480"/>
      <c r="AO28" s="480"/>
      <c r="AP28" s="480"/>
      <c r="AQ28" s="480"/>
      <c r="AR28" s="519"/>
      <c r="AS28" s="479" t="s">
        <v>181</v>
      </c>
      <c r="AT28" s="480"/>
      <c r="AU28" s="480"/>
      <c r="AV28" s="480"/>
      <c r="AW28" s="480"/>
      <c r="AX28" s="481"/>
      <c r="AY28" s="604" t="s">
        <v>182</v>
      </c>
      <c r="AZ28" s="605"/>
      <c r="BA28" s="605"/>
      <c r="BB28" s="606"/>
      <c r="BC28" s="388" t="s">
        <v>48</v>
      </c>
      <c r="BD28" s="389"/>
      <c r="BE28" s="389"/>
      <c r="BF28" s="389"/>
      <c r="BG28" s="389"/>
      <c r="BH28" s="389"/>
      <c r="BI28" s="389"/>
      <c r="BJ28" s="389"/>
      <c r="BK28" s="389"/>
      <c r="BL28" s="389"/>
      <c r="BM28" s="390"/>
      <c r="BN28" s="391">
        <v>402647</v>
      </c>
      <c r="BO28" s="392"/>
      <c r="BP28" s="392"/>
      <c r="BQ28" s="392"/>
      <c r="BR28" s="392"/>
      <c r="BS28" s="392"/>
      <c r="BT28" s="392"/>
      <c r="BU28" s="393"/>
      <c r="BV28" s="391">
        <v>732647</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183</v>
      </c>
      <c r="F29" s="458"/>
      <c r="G29" s="458"/>
      <c r="H29" s="458"/>
      <c r="I29" s="458"/>
      <c r="J29" s="458"/>
      <c r="K29" s="459"/>
      <c r="L29" s="479">
        <v>14</v>
      </c>
      <c r="M29" s="480"/>
      <c r="N29" s="480"/>
      <c r="O29" s="480"/>
      <c r="P29" s="519"/>
      <c r="Q29" s="479">
        <v>4980</v>
      </c>
      <c r="R29" s="480"/>
      <c r="S29" s="480"/>
      <c r="T29" s="480"/>
      <c r="U29" s="480"/>
      <c r="V29" s="519"/>
      <c r="W29" s="579"/>
      <c r="X29" s="580"/>
      <c r="Y29" s="581"/>
      <c r="Z29" s="478" t="s">
        <v>184</v>
      </c>
      <c r="AA29" s="458"/>
      <c r="AB29" s="458"/>
      <c r="AC29" s="458"/>
      <c r="AD29" s="458"/>
      <c r="AE29" s="458"/>
      <c r="AF29" s="458"/>
      <c r="AG29" s="459"/>
      <c r="AH29" s="479">
        <v>440</v>
      </c>
      <c r="AI29" s="480"/>
      <c r="AJ29" s="480"/>
      <c r="AK29" s="480"/>
      <c r="AL29" s="519"/>
      <c r="AM29" s="479">
        <v>1346348</v>
      </c>
      <c r="AN29" s="480"/>
      <c r="AO29" s="480"/>
      <c r="AP29" s="480"/>
      <c r="AQ29" s="480"/>
      <c r="AR29" s="519"/>
      <c r="AS29" s="479">
        <v>3060</v>
      </c>
      <c r="AT29" s="480"/>
      <c r="AU29" s="480"/>
      <c r="AV29" s="480"/>
      <c r="AW29" s="480"/>
      <c r="AX29" s="481"/>
      <c r="AY29" s="607"/>
      <c r="AZ29" s="608"/>
      <c r="BA29" s="608"/>
      <c r="BB29" s="609"/>
      <c r="BC29" s="462" t="s">
        <v>185</v>
      </c>
      <c r="BD29" s="463"/>
      <c r="BE29" s="463"/>
      <c r="BF29" s="463"/>
      <c r="BG29" s="463"/>
      <c r="BH29" s="463"/>
      <c r="BI29" s="463"/>
      <c r="BJ29" s="463"/>
      <c r="BK29" s="463"/>
      <c r="BL29" s="463"/>
      <c r="BM29" s="464"/>
      <c r="BN29" s="428">
        <v>88394</v>
      </c>
      <c r="BO29" s="429"/>
      <c r="BP29" s="429"/>
      <c r="BQ29" s="429"/>
      <c r="BR29" s="429"/>
      <c r="BS29" s="429"/>
      <c r="BT29" s="429"/>
      <c r="BU29" s="430"/>
      <c r="BV29" s="428">
        <v>88481</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186</v>
      </c>
      <c r="X30" s="586"/>
      <c r="Y30" s="586"/>
      <c r="Z30" s="586"/>
      <c r="AA30" s="586"/>
      <c r="AB30" s="586"/>
      <c r="AC30" s="586"/>
      <c r="AD30" s="586"/>
      <c r="AE30" s="586"/>
      <c r="AF30" s="586"/>
      <c r="AG30" s="587"/>
      <c r="AH30" s="544">
        <v>99.9</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728203</v>
      </c>
      <c r="BO30" s="602"/>
      <c r="BP30" s="602"/>
      <c r="BQ30" s="602"/>
      <c r="BR30" s="602"/>
      <c r="BS30" s="602"/>
      <c r="BT30" s="602"/>
      <c r="BU30" s="603"/>
      <c r="BV30" s="601">
        <v>658231</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193</v>
      </c>
      <c r="D33" s="452"/>
      <c r="E33" s="417" t="s">
        <v>194</v>
      </c>
      <c r="F33" s="417"/>
      <c r="G33" s="417"/>
      <c r="H33" s="417"/>
      <c r="I33" s="417"/>
      <c r="J33" s="417"/>
      <c r="K33" s="417"/>
      <c r="L33" s="417"/>
      <c r="M33" s="417"/>
      <c r="N33" s="417"/>
      <c r="O33" s="417"/>
      <c r="P33" s="417"/>
      <c r="Q33" s="417"/>
      <c r="R33" s="417"/>
      <c r="S33" s="417"/>
      <c r="T33" s="215"/>
      <c r="U33" s="452" t="s">
        <v>193</v>
      </c>
      <c r="V33" s="452"/>
      <c r="W33" s="417" t="s">
        <v>194</v>
      </c>
      <c r="X33" s="417"/>
      <c r="Y33" s="417"/>
      <c r="Z33" s="417"/>
      <c r="AA33" s="417"/>
      <c r="AB33" s="417"/>
      <c r="AC33" s="417"/>
      <c r="AD33" s="417"/>
      <c r="AE33" s="417"/>
      <c r="AF33" s="417"/>
      <c r="AG33" s="417"/>
      <c r="AH33" s="417"/>
      <c r="AI33" s="417"/>
      <c r="AJ33" s="417"/>
      <c r="AK33" s="417"/>
      <c r="AL33" s="215"/>
      <c r="AM33" s="452" t="s">
        <v>195</v>
      </c>
      <c r="AN33" s="452"/>
      <c r="AO33" s="417" t="s">
        <v>196</v>
      </c>
      <c r="AP33" s="417"/>
      <c r="AQ33" s="417"/>
      <c r="AR33" s="417"/>
      <c r="AS33" s="417"/>
      <c r="AT33" s="417"/>
      <c r="AU33" s="417"/>
      <c r="AV33" s="417"/>
      <c r="AW33" s="417"/>
      <c r="AX33" s="417"/>
      <c r="AY33" s="417"/>
      <c r="AZ33" s="417"/>
      <c r="BA33" s="417"/>
      <c r="BB33" s="417"/>
      <c r="BC33" s="417"/>
      <c r="BD33" s="216"/>
      <c r="BE33" s="417" t="s">
        <v>197</v>
      </c>
      <c r="BF33" s="417"/>
      <c r="BG33" s="417" t="s">
        <v>198</v>
      </c>
      <c r="BH33" s="417"/>
      <c r="BI33" s="417"/>
      <c r="BJ33" s="417"/>
      <c r="BK33" s="417"/>
      <c r="BL33" s="417"/>
      <c r="BM33" s="417"/>
      <c r="BN33" s="417"/>
      <c r="BO33" s="417"/>
      <c r="BP33" s="417"/>
      <c r="BQ33" s="417"/>
      <c r="BR33" s="417"/>
      <c r="BS33" s="417"/>
      <c r="BT33" s="417"/>
      <c r="BU33" s="417"/>
      <c r="BV33" s="216"/>
      <c r="BW33" s="452" t="s">
        <v>197</v>
      </c>
      <c r="BX33" s="452"/>
      <c r="BY33" s="417" t="s">
        <v>199</v>
      </c>
      <c r="BZ33" s="417"/>
      <c r="CA33" s="417"/>
      <c r="CB33" s="417"/>
      <c r="CC33" s="417"/>
      <c r="CD33" s="417"/>
      <c r="CE33" s="417"/>
      <c r="CF33" s="417"/>
      <c r="CG33" s="417"/>
      <c r="CH33" s="417"/>
      <c r="CI33" s="417"/>
      <c r="CJ33" s="417"/>
      <c r="CK33" s="417"/>
      <c r="CL33" s="417"/>
      <c r="CM33" s="417"/>
      <c r="CN33" s="215"/>
      <c r="CO33" s="452" t="s">
        <v>193</v>
      </c>
      <c r="CP33" s="452"/>
      <c r="CQ33" s="417" t="s">
        <v>200</v>
      </c>
      <c r="CR33" s="417"/>
      <c r="CS33" s="417"/>
      <c r="CT33" s="417"/>
      <c r="CU33" s="417"/>
      <c r="CV33" s="417"/>
      <c r="CW33" s="417"/>
      <c r="CX33" s="417"/>
      <c r="CY33" s="417"/>
      <c r="CZ33" s="417"/>
      <c r="DA33" s="417"/>
      <c r="DB33" s="417"/>
      <c r="DC33" s="417"/>
      <c r="DD33" s="417"/>
      <c r="DE33" s="417"/>
      <c r="DF33" s="215"/>
      <c r="DG33" s="613" t="s">
        <v>201</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3</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7</v>
      </c>
      <c r="AN34" s="614"/>
      <c r="AO34" s="615" t="str">
        <f>IF('各会計、関係団体の財政状況及び健全化判断比率'!B32="","",'各会計、関係団体の財政状況及び健全化判断比率'!B32)</f>
        <v>水道事業会計</v>
      </c>
      <c r="AP34" s="615"/>
      <c r="AQ34" s="615"/>
      <c r="AR34" s="615"/>
      <c r="AS34" s="615"/>
      <c r="AT34" s="615"/>
      <c r="AU34" s="615"/>
      <c r="AV34" s="615"/>
      <c r="AW34" s="615"/>
      <c r="AX34" s="615"/>
      <c r="AY34" s="615"/>
      <c r="AZ34" s="615"/>
      <c r="BA34" s="615"/>
      <c r="BB34" s="615"/>
      <c r="BC34" s="615"/>
      <c r="BD34" s="213"/>
      <c r="BE34" s="614">
        <f>IF(BG34="","",MAX(C34:D43,U34:V43,AM34:AN43)+1)</f>
        <v>8</v>
      </c>
      <c r="BF34" s="614"/>
      <c r="BG34" s="615" t="str">
        <f>IF('各会計、関係団体の財政状況及び健全化判断比率'!B33="","",'各会計、関係団体の財政状況及び健全化判断比率'!B33)</f>
        <v>下水道事業特別会計</v>
      </c>
      <c r="BH34" s="615"/>
      <c r="BI34" s="615"/>
      <c r="BJ34" s="615"/>
      <c r="BK34" s="615"/>
      <c r="BL34" s="615"/>
      <c r="BM34" s="615"/>
      <c r="BN34" s="615"/>
      <c r="BO34" s="615"/>
      <c r="BP34" s="615"/>
      <c r="BQ34" s="615"/>
      <c r="BR34" s="615"/>
      <c r="BS34" s="615"/>
      <c r="BT34" s="615"/>
      <c r="BU34" s="615"/>
      <c r="BV34" s="213"/>
      <c r="BW34" s="614">
        <f>IF(BY34="","",MAX(C34:D43,U34:V43,AM34:AN43,BE34:BF43)+1)</f>
        <v>9</v>
      </c>
      <c r="BX34" s="614"/>
      <c r="BY34" s="615" t="str">
        <f>IF('各会計、関係団体の財政状況及び健全化判断比率'!B68="","",'各会計、関係団体の財政状況及び健全化判断比率'!B68)</f>
        <v>奈良広域水質検査センター組合</v>
      </c>
      <c r="BZ34" s="615"/>
      <c r="CA34" s="615"/>
      <c r="CB34" s="615"/>
      <c r="CC34" s="615"/>
      <c r="CD34" s="615"/>
      <c r="CE34" s="615"/>
      <c r="CF34" s="615"/>
      <c r="CG34" s="615"/>
      <c r="CH34" s="615"/>
      <c r="CI34" s="615"/>
      <c r="CJ34" s="615"/>
      <c r="CK34" s="615"/>
      <c r="CL34" s="615"/>
      <c r="CM34" s="615"/>
      <c r="CN34" s="213"/>
      <c r="CO34" s="614">
        <f>IF(CQ34="","",MAX(C34:D43,U34:V43,AM34:AN43,BE34:BF43,BW34:BX43)+1)</f>
        <v>13</v>
      </c>
      <c r="CP34" s="614"/>
      <c r="CQ34" s="615" t="str">
        <f>IF('各会計、関係団体の財政状況及び健全化判断比率'!BS7="","",'各会計、関係団体の財政状況及び健全化判断比率'!BS7)</f>
        <v>桜井市清掃公社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住宅新築資金等貸付金特別会計</v>
      </c>
      <c r="F35" s="615"/>
      <c r="G35" s="615"/>
      <c r="H35" s="615"/>
      <c r="I35" s="615"/>
      <c r="J35" s="615"/>
      <c r="K35" s="615"/>
      <c r="L35" s="615"/>
      <c r="M35" s="615"/>
      <c r="N35" s="615"/>
      <c r="O35" s="615"/>
      <c r="P35" s="615"/>
      <c r="Q35" s="615"/>
      <c r="R35" s="615"/>
      <c r="S35" s="615"/>
      <c r="T35" s="213"/>
      <c r="U35" s="614">
        <f>IF(W35="","",U34+1)</f>
        <v>4</v>
      </c>
      <c r="V35" s="614"/>
      <c r="W35" s="615" t="str">
        <f>IF('各会計、関係団体の財政状況及び健全化判断比率'!B29="","",'各会計、関係団体の財政状況及び健全化判断比率'!B29)</f>
        <v>介護保険特別会計</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10</v>
      </c>
      <c r="BX35" s="614"/>
      <c r="BY35" s="615" t="str">
        <f>IF('各会計、関係団体の財政状況及び健全化判断比率'!B69="","",'各会計、関係団体の財政状況及び健全化判断比率'!B69)</f>
        <v>桜井宇陀広域連合</v>
      </c>
      <c r="BZ35" s="615"/>
      <c r="CA35" s="615"/>
      <c r="CB35" s="615"/>
      <c r="CC35" s="615"/>
      <c r="CD35" s="615"/>
      <c r="CE35" s="615"/>
      <c r="CF35" s="615"/>
      <c r="CG35" s="615"/>
      <c r="CH35" s="615"/>
      <c r="CI35" s="615"/>
      <c r="CJ35" s="615"/>
      <c r="CK35" s="615"/>
      <c r="CL35" s="615"/>
      <c r="CM35" s="615"/>
      <c r="CN35" s="213"/>
      <c r="CO35" s="614">
        <f t="shared" ref="CO35:CO43" si="3">IF(CQ35="","",CO34+1)</f>
        <v>14</v>
      </c>
      <c r="CP35" s="614"/>
      <c r="CQ35" s="615" t="str">
        <f>IF('各会計、関係団体の財政状況及び健全化判断比率'!BS8="","",'各会計、関係団体の財政状況及び健全化判断比率'!BS8)</f>
        <v>桜井市医療センター</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5</v>
      </c>
      <c r="V36" s="614"/>
      <c r="W36" s="615" t="str">
        <f>IF('各会計、関係団体の財政状況及び健全化判断比率'!B30="","",'各会計、関係団体の財政状況及び健全化判断比率'!B30)</f>
        <v>後期高齢者医療特別会計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11</v>
      </c>
      <c r="BX36" s="614"/>
      <c r="BY36" s="615" t="str">
        <f>IF('各会計、関係団体の財政状況及び健全化判断比率'!B70="","",'各会計、関係団体の財政状況及び健全化判断比率'!B70)</f>
        <v>奈良県後期高齢者医療広域連合</v>
      </c>
      <c r="BZ36" s="615"/>
      <c r="CA36" s="615"/>
      <c r="CB36" s="615"/>
      <c r="CC36" s="615"/>
      <c r="CD36" s="615"/>
      <c r="CE36" s="615"/>
      <c r="CF36" s="615"/>
      <c r="CG36" s="615"/>
      <c r="CH36" s="615"/>
      <c r="CI36" s="615"/>
      <c r="CJ36" s="615"/>
      <c r="CK36" s="615"/>
      <c r="CL36" s="615"/>
      <c r="CM36" s="615"/>
      <c r="CN36" s="213"/>
      <c r="CO36" s="614">
        <f t="shared" si="3"/>
        <v>15</v>
      </c>
      <c r="CP36" s="614"/>
      <c r="CQ36" s="615" t="str">
        <f>IF('各会計、関係団体の財政状況及び健全化判断比率'!BS9="","",'各会計、関係団体の財政状況及び健全化判断比率'!BS9)</f>
        <v>桜井市文化財協会</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6</v>
      </c>
      <c r="V37" s="614"/>
      <c r="W37" s="615" t="str">
        <f>IF('各会計、関係団体の財政状況及び健全化判断比率'!B31="","",'各会計、関係団体の財政状況及び健全化判断比率'!B31)</f>
        <v>駐車場事業特別会計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12</v>
      </c>
      <c r="BX37" s="614"/>
      <c r="BY37" s="615" t="str">
        <f>IF('各会計、関係団体の財政状況及び健全化判断比率'!B71="","",'各会計、関係団体の財政状況及び健全化判断比率'!B71)</f>
        <v>奈良県広域消防組合</v>
      </c>
      <c r="BZ37" s="615"/>
      <c r="CA37" s="615"/>
      <c r="CB37" s="615"/>
      <c r="CC37" s="615"/>
      <c r="CD37" s="615"/>
      <c r="CE37" s="615"/>
      <c r="CF37" s="615"/>
      <c r="CG37" s="615"/>
      <c r="CH37" s="615"/>
      <c r="CI37" s="615"/>
      <c r="CJ37" s="615"/>
      <c r="CK37" s="615"/>
      <c r="CL37" s="615"/>
      <c r="CM37" s="615"/>
      <c r="CN37" s="213"/>
      <c r="CO37" s="614">
        <f t="shared" si="3"/>
        <v>16</v>
      </c>
      <c r="CP37" s="614"/>
      <c r="CQ37" s="615" t="str">
        <f>IF('各会計、関係団体の財政状況及び健全化判断比率'!BS10="","",'各会計、関係団体の財政状況及び健全化判断比率'!BS10)</f>
        <v>桜井市体育協会</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t="str">
        <f t="shared" si="2"/>
        <v/>
      </c>
      <c r="BX38" s="614"/>
      <c r="BY38" s="615" t="str">
        <f>IF('各会計、関係団体の財政状況及び健全化判断比率'!B72="","",'各会計、関係団体の財政状況及び健全化判断比率'!B72)</f>
        <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t="str">
        <f t="shared" si="2"/>
        <v/>
      </c>
      <c r="BX39" s="614"/>
      <c r="BY39" s="615" t="str">
        <f>IF('各会計、関係団体の財政状況及び健全化判断比率'!B73="","",'各会計、関係団体の財政状況及び健全化判断比率'!B73)</f>
        <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t="str">
        <f t="shared" si="2"/>
        <v/>
      </c>
      <c r="BX40" s="614"/>
      <c r="BY40" s="615" t="str">
        <f>IF('各会計、関係団体の財政状況及び健全化判断比率'!B74="","",'各会計、関係団体の財政状況及び健全化判断比率'!B74)</f>
        <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206</v>
      </c>
    </row>
    <row r="50" spans="5:5" x14ac:dyDescent="0.15">
      <c r="E50" s="187" t="s">
        <v>207</v>
      </c>
    </row>
    <row r="51" spans="5:5" x14ac:dyDescent="0.15">
      <c r="E51" s="187" t="s">
        <v>208</v>
      </c>
    </row>
    <row r="52" spans="5:5" x14ac:dyDescent="0.15">
      <c r="E52" s="187" t="s">
        <v>209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AUkeAZW2wC2pnFxL6KLqOpUAKz/kCq77Lt99WOZo6VyAq3J4JLr6a/5fgqnGUMz5tEZhuhHBdjqsOpIZSKO29g==" saltValue="lsaCBTfJF7rgIgQCOKyF6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06" t="s">
        <v>557</v>
      </c>
      <c r="D34" s="1206"/>
      <c r="E34" s="1207"/>
      <c r="F34" s="32" t="s">
        <v>558</v>
      </c>
      <c r="G34" s="33" t="s">
        <v>559</v>
      </c>
      <c r="H34" s="33" t="s">
        <v>559</v>
      </c>
      <c r="I34" s="33" t="s">
        <v>560</v>
      </c>
      <c r="J34" s="34" t="s">
        <v>561</v>
      </c>
      <c r="K34" s="22"/>
      <c r="L34" s="22"/>
      <c r="M34" s="22"/>
      <c r="N34" s="22"/>
      <c r="O34" s="22"/>
      <c r="P34" s="22"/>
    </row>
    <row r="35" spans="1:16" ht="39" customHeight="1" x14ac:dyDescent="0.15">
      <c r="A35" s="22"/>
      <c r="B35" s="35"/>
      <c r="C35" s="1200" t="s">
        <v>562</v>
      </c>
      <c r="D35" s="1201"/>
      <c r="E35" s="1202"/>
      <c r="F35" s="36" t="s">
        <v>563</v>
      </c>
      <c r="G35" s="37" t="s">
        <v>564</v>
      </c>
      <c r="H35" s="37" t="s">
        <v>565</v>
      </c>
      <c r="I35" s="37" t="s">
        <v>563</v>
      </c>
      <c r="J35" s="38" t="s">
        <v>564</v>
      </c>
      <c r="K35" s="22"/>
      <c r="L35" s="22"/>
      <c r="M35" s="22"/>
      <c r="N35" s="22"/>
      <c r="O35" s="22"/>
      <c r="P35" s="22"/>
    </row>
    <row r="36" spans="1:16" ht="39" customHeight="1" x14ac:dyDescent="0.15">
      <c r="A36" s="22"/>
      <c r="B36" s="35"/>
      <c r="C36" s="1200" t="s">
        <v>566</v>
      </c>
      <c r="D36" s="1201"/>
      <c r="E36" s="1202"/>
      <c r="F36" s="36">
        <v>9.8699999999999992</v>
      </c>
      <c r="G36" s="37">
        <v>10.050000000000001</v>
      </c>
      <c r="H36" s="37">
        <v>10.65</v>
      </c>
      <c r="I36" s="37">
        <v>11.39</v>
      </c>
      <c r="J36" s="38">
        <v>11.04</v>
      </c>
      <c r="K36" s="22"/>
      <c r="L36" s="22"/>
      <c r="M36" s="22"/>
      <c r="N36" s="22"/>
      <c r="O36" s="22"/>
      <c r="P36" s="22"/>
    </row>
    <row r="37" spans="1:16" ht="39" customHeight="1" x14ac:dyDescent="0.15">
      <c r="A37" s="22"/>
      <c r="B37" s="35"/>
      <c r="C37" s="1200" t="s">
        <v>567</v>
      </c>
      <c r="D37" s="1201"/>
      <c r="E37" s="1202"/>
      <c r="F37" s="36">
        <v>3.74</v>
      </c>
      <c r="G37" s="37">
        <v>7.01</v>
      </c>
      <c r="H37" s="37">
        <v>4.67</v>
      </c>
      <c r="I37" s="37">
        <v>2.52</v>
      </c>
      <c r="J37" s="38">
        <v>3.53</v>
      </c>
      <c r="K37" s="22"/>
      <c r="L37" s="22"/>
      <c r="M37" s="22"/>
      <c r="N37" s="22"/>
      <c r="O37" s="22"/>
      <c r="P37" s="22"/>
    </row>
    <row r="38" spans="1:16" ht="39" customHeight="1" x14ac:dyDescent="0.15">
      <c r="A38" s="22"/>
      <c r="B38" s="35"/>
      <c r="C38" s="1200" t="s">
        <v>568</v>
      </c>
      <c r="D38" s="1201"/>
      <c r="E38" s="1202"/>
      <c r="F38" s="36">
        <v>3.15</v>
      </c>
      <c r="G38" s="37">
        <v>0.04</v>
      </c>
      <c r="H38" s="37">
        <v>1.41</v>
      </c>
      <c r="I38" s="37">
        <v>1.95</v>
      </c>
      <c r="J38" s="38">
        <v>2.16</v>
      </c>
      <c r="K38" s="22"/>
      <c r="L38" s="22"/>
      <c r="M38" s="22"/>
      <c r="N38" s="22"/>
      <c r="O38" s="22"/>
      <c r="P38" s="22"/>
    </row>
    <row r="39" spans="1:16" ht="39" customHeight="1" x14ac:dyDescent="0.15">
      <c r="A39" s="22"/>
      <c r="B39" s="35"/>
      <c r="C39" s="1200" t="s">
        <v>569</v>
      </c>
      <c r="D39" s="1201"/>
      <c r="E39" s="1202"/>
      <c r="F39" s="36">
        <v>0</v>
      </c>
      <c r="G39" s="37">
        <v>0.15</v>
      </c>
      <c r="H39" s="37">
        <v>1.21</v>
      </c>
      <c r="I39" s="37">
        <v>0.95</v>
      </c>
      <c r="J39" s="38">
        <v>1.78</v>
      </c>
      <c r="K39" s="22"/>
      <c r="L39" s="22"/>
      <c r="M39" s="22"/>
      <c r="N39" s="22"/>
      <c r="O39" s="22"/>
      <c r="P39" s="22"/>
    </row>
    <row r="40" spans="1:16" ht="39" customHeight="1" x14ac:dyDescent="0.15">
      <c r="A40" s="22"/>
      <c r="B40" s="35"/>
      <c r="C40" s="1200" t="s">
        <v>570</v>
      </c>
      <c r="D40" s="1201"/>
      <c r="E40" s="1202"/>
      <c r="F40" s="36">
        <v>0</v>
      </c>
      <c r="G40" s="37">
        <v>0</v>
      </c>
      <c r="H40" s="37">
        <v>0</v>
      </c>
      <c r="I40" s="37">
        <v>0</v>
      </c>
      <c r="J40" s="38">
        <v>0.01</v>
      </c>
      <c r="K40" s="22"/>
      <c r="L40" s="22"/>
      <c r="M40" s="22"/>
      <c r="N40" s="22"/>
      <c r="O40" s="22"/>
      <c r="P40" s="22"/>
    </row>
    <row r="41" spans="1:16" ht="39" customHeight="1" x14ac:dyDescent="0.15">
      <c r="A41" s="22"/>
      <c r="B41" s="35"/>
      <c r="C41" s="1200" t="s">
        <v>571</v>
      </c>
      <c r="D41" s="1201"/>
      <c r="E41" s="1202"/>
      <c r="F41" s="36">
        <v>0</v>
      </c>
      <c r="G41" s="37">
        <v>0.01</v>
      </c>
      <c r="H41" s="37">
        <v>0</v>
      </c>
      <c r="I41" s="37">
        <v>0.01</v>
      </c>
      <c r="J41" s="38">
        <v>0.01</v>
      </c>
      <c r="K41" s="22"/>
      <c r="L41" s="22"/>
      <c r="M41" s="22"/>
      <c r="N41" s="22"/>
      <c r="O41" s="22"/>
      <c r="P41" s="22"/>
    </row>
    <row r="42" spans="1:16" ht="39" customHeight="1" x14ac:dyDescent="0.15">
      <c r="A42" s="22"/>
      <c r="B42" s="39"/>
      <c r="C42" s="1200" t="s">
        <v>572</v>
      </c>
      <c r="D42" s="1201"/>
      <c r="E42" s="1202"/>
      <c r="F42" s="36" t="s">
        <v>506</v>
      </c>
      <c r="G42" s="37" t="s">
        <v>506</v>
      </c>
      <c r="H42" s="37" t="s">
        <v>506</v>
      </c>
      <c r="I42" s="37" t="s">
        <v>506</v>
      </c>
      <c r="J42" s="38" t="s">
        <v>506</v>
      </c>
      <c r="K42" s="22"/>
      <c r="L42" s="22"/>
      <c r="M42" s="22"/>
      <c r="N42" s="22"/>
      <c r="O42" s="22"/>
      <c r="P42" s="22"/>
    </row>
    <row r="43" spans="1:16" ht="39" customHeight="1" thickBot="1" x14ac:dyDescent="0.2">
      <c r="A43" s="22"/>
      <c r="B43" s="40"/>
      <c r="C43" s="1203" t="s">
        <v>573</v>
      </c>
      <c r="D43" s="1204"/>
      <c r="E43" s="1205"/>
      <c r="F43" s="41">
        <v>0.24</v>
      </c>
      <c r="G43" s="42">
        <v>0.26</v>
      </c>
      <c r="H43" s="42">
        <v>0.38</v>
      </c>
      <c r="I43" s="42" t="s">
        <v>506</v>
      </c>
      <c r="J43" s="43" t="s">
        <v>506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SUs0zquaAoOg6Wxts+9OvwcNIyFxv2eU5MoAPGx8LYSAFr3QsRovrHULb1vS5mul+sef/XdN8xPOsQlJRc97Q==" saltValue="FbEX+ArcRNv3ccRQN47s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2894</v>
      </c>
      <c r="L45" s="60">
        <v>2741</v>
      </c>
      <c r="M45" s="60">
        <v>2592</v>
      </c>
      <c r="N45" s="60">
        <v>2613</v>
      </c>
      <c r="O45" s="61">
        <v>2187</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506</v>
      </c>
      <c r="L46" s="64" t="s">
        <v>506</v>
      </c>
      <c r="M46" s="64" t="s">
        <v>506</v>
      </c>
      <c r="N46" s="64" t="s">
        <v>506</v>
      </c>
      <c r="O46" s="65" t="s">
        <v>506</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506</v>
      </c>
      <c r="L47" s="64" t="s">
        <v>506</v>
      </c>
      <c r="M47" s="64" t="s">
        <v>506</v>
      </c>
      <c r="N47" s="64" t="s">
        <v>506</v>
      </c>
      <c r="O47" s="65" t="s">
        <v>506</v>
      </c>
      <c r="P47" s="48"/>
      <c r="Q47" s="48"/>
      <c r="R47" s="48"/>
      <c r="S47" s="48"/>
      <c r="T47" s="48"/>
      <c r="U47" s="48"/>
    </row>
    <row r="48" spans="1:21" ht="30.75" customHeight="1" x14ac:dyDescent="0.15">
      <c r="A48" s="48"/>
      <c r="B48" s="1210"/>
      <c r="C48" s="1211"/>
      <c r="D48" s="62"/>
      <c r="E48" s="1216" t="s">
        <v>15</v>
      </c>
      <c r="F48" s="1216"/>
      <c r="G48" s="1216"/>
      <c r="H48" s="1216"/>
      <c r="I48" s="1216"/>
      <c r="J48" s="1217"/>
      <c r="K48" s="63">
        <v>450</v>
      </c>
      <c r="L48" s="64">
        <v>450</v>
      </c>
      <c r="M48" s="64">
        <v>458</v>
      </c>
      <c r="N48" s="64">
        <v>501</v>
      </c>
      <c r="O48" s="65">
        <v>547</v>
      </c>
      <c r="P48" s="48"/>
      <c r="Q48" s="48"/>
      <c r="R48" s="48"/>
      <c r="S48" s="48"/>
      <c r="T48" s="48"/>
      <c r="U48" s="48"/>
    </row>
    <row r="49" spans="1:21" ht="30.75" customHeight="1" x14ac:dyDescent="0.15">
      <c r="A49" s="48"/>
      <c r="B49" s="1210"/>
      <c r="C49" s="1211"/>
      <c r="D49" s="62"/>
      <c r="E49" s="1216" t="s">
        <v>16</v>
      </c>
      <c r="F49" s="1216"/>
      <c r="G49" s="1216"/>
      <c r="H49" s="1216"/>
      <c r="I49" s="1216"/>
      <c r="J49" s="1217"/>
      <c r="K49" s="63">
        <v>0</v>
      </c>
      <c r="L49" s="64">
        <v>0</v>
      </c>
      <c r="M49" s="64">
        <v>17</v>
      </c>
      <c r="N49" s="64">
        <v>33</v>
      </c>
      <c r="O49" s="65">
        <v>42</v>
      </c>
      <c r="P49" s="48"/>
      <c r="Q49" s="48"/>
      <c r="R49" s="48"/>
      <c r="S49" s="48"/>
      <c r="T49" s="48"/>
      <c r="U49" s="48"/>
    </row>
    <row r="50" spans="1:21" ht="30.75" customHeight="1" x14ac:dyDescent="0.15">
      <c r="A50" s="48"/>
      <c r="B50" s="1210"/>
      <c r="C50" s="1211"/>
      <c r="D50" s="62"/>
      <c r="E50" s="1216" t="s">
        <v>17</v>
      </c>
      <c r="F50" s="1216"/>
      <c r="G50" s="1216"/>
      <c r="H50" s="1216"/>
      <c r="I50" s="1216"/>
      <c r="J50" s="1217"/>
      <c r="K50" s="63" t="s">
        <v>506</v>
      </c>
      <c r="L50" s="64" t="s">
        <v>506</v>
      </c>
      <c r="M50" s="64" t="s">
        <v>506</v>
      </c>
      <c r="N50" s="64">
        <v>29</v>
      </c>
      <c r="O50" s="65">
        <v>103</v>
      </c>
      <c r="P50" s="48"/>
      <c r="Q50" s="48"/>
      <c r="R50" s="48"/>
      <c r="S50" s="48"/>
      <c r="T50" s="48"/>
      <c r="U50" s="48"/>
    </row>
    <row r="51" spans="1:21" ht="30.75" customHeight="1" x14ac:dyDescent="0.15">
      <c r="A51" s="48"/>
      <c r="B51" s="1212"/>
      <c r="C51" s="1213"/>
      <c r="D51" s="66"/>
      <c r="E51" s="1216" t="s">
        <v>18</v>
      </c>
      <c r="F51" s="1216"/>
      <c r="G51" s="1216"/>
      <c r="H51" s="1216"/>
      <c r="I51" s="1216"/>
      <c r="J51" s="1217"/>
      <c r="K51" s="63">
        <v>0</v>
      </c>
      <c r="L51" s="64">
        <v>0</v>
      </c>
      <c r="M51" s="64">
        <v>0</v>
      </c>
      <c r="N51" s="64">
        <v>0</v>
      </c>
      <c r="O51" s="65">
        <v>0</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2214</v>
      </c>
      <c r="L52" s="64">
        <v>2163</v>
      </c>
      <c r="M52" s="64">
        <v>2273</v>
      </c>
      <c r="N52" s="64">
        <v>2470</v>
      </c>
      <c r="O52" s="65">
        <v>1883</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1130</v>
      </c>
      <c r="L53" s="69">
        <v>1028</v>
      </c>
      <c r="M53" s="69">
        <v>794</v>
      </c>
      <c r="N53" s="69">
        <v>706</v>
      </c>
      <c r="O53" s="70">
        <v>996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574</v>
      </c>
      <c r="L56" s="80" t="s">
        <v>575</v>
      </c>
      <c r="M56" s="80" t="s">
        <v>576</v>
      </c>
      <c r="N56" s="80" t="s">
        <v>577</v>
      </c>
      <c r="O56" s="81" t="s">
        <v>578</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595</v>
      </c>
      <c r="L57" s="83" t="s">
        <v>595</v>
      </c>
      <c r="M57" s="83" t="s">
        <v>595</v>
      </c>
      <c r="N57" s="83" t="s">
        <v>595</v>
      </c>
      <c r="O57" s="84" t="s">
        <v>595</v>
      </c>
    </row>
    <row r="58" spans="1:21" ht="31.5" customHeight="1" thickBot="1" x14ac:dyDescent="0.2">
      <c r="B58" s="1226"/>
      <c r="C58" s="1227"/>
      <c r="D58" s="1231" t="s">
        <v>27</v>
      </c>
      <c r="E58" s="1232"/>
      <c r="F58" s="1232"/>
      <c r="G58" s="1232"/>
      <c r="H58" s="1232"/>
      <c r="I58" s="1232"/>
      <c r="J58" s="1233"/>
      <c r="K58" s="85" t="s">
        <v>595</v>
      </c>
      <c r="L58" s="86" t="s">
        <v>595</v>
      </c>
      <c r="M58" s="86" t="s">
        <v>595</v>
      </c>
      <c r="N58" s="86" t="s">
        <v>595</v>
      </c>
      <c r="O58" s="87" t="s">
        <v>595</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do4Cau/t8FxQ/KBMJ7odWAdsD1DjUT1i+panfEeVXg7zM0WtwDn13sp5JXdeiTdU/dxaD9l38FqmmA7WPV/EQ==" saltValue="IvRkXF4471UlYUsu8Oiq4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548</v>
      </c>
      <c r="J40" s="99" t="s">
        <v>549</v>
      </c>
      <c r="K40" s="99" t="s">
        <v>550</v>
      </c>
      <c r="L40" s="99" t="s">
        <v>551</v>
      </c>
      <c r="M40" s="100" t="s">
        <v>552</v>
      </c>
    </row>
    <row r="41" spans="2:13" ht="27.75" customHeight="1" x14ac:dyDescent="0.15">
      <c r="B41" s="1234" t="s">
        <v>30</v>
      </c>
      <c r="C41" s="1235"/>
      <c r="D41" s="101"/>
      <c r="E41" s="1240" t="s">
        <v>31</v>
      </c>
      <c r="F41" s="1240"/>
      <c r="G41" s="1240"/>
      <c r="H41" s="1241"/>
      <c r="I41" s="102">
        <v>22824</v>
      </c>
      <c r="J41" s="103">
        <v>22385</v>
      </c>
      <c r="K41" s="103">
        <v>21290</v>
      </c>
      <c r="L41" s="103">
        <v>21306</v>
      </c>
      <c r="M41" s="104">
        <v>21134</v>
      </c>
    </row>
    <row r="42" spans="2:13" ht="27.75" customHeight="1" x14ac:dyDescent="0.15">
      <c r="B42" s="1236"/>
      <c r="C42" s="1237"/>
      <c r="D42" s="105"/>
      <c r="E42" s="1242" t="s">
        <v>32</v>
      </c>
      <c r="F42" s="1242"/>
      <c r="G42" s="1242"/>
      <c r="H42" s="1243"/>
      <c r="I42" s="106" t="s">
        <v>506</v>
      </c>
      <c r="J42" s="107" t="s">
        <v>506</v>
      </c>
      <c r="K42" s="107" t="s">
        <v>506</v>
      </c>
      <c r="L42" s="107">
        <v>644</v>
      </c>
      <c r="M42" s="108">
        <v>604</v>
      </c>
    </row>
    <row r="43" spans="2:13" ht="27.75" customHeight="1" x14ac:dyDescent="0.15">
      <c r="B43" s="1236"/>
      <c r="C43" s="1237"/>
      <c r="D43" s="105"/>
      <c r="E43" s="1242" t="s">
        <v>33</v>
      </c>
      <c r="F43" s="1242"/>
      <c r="G43" s="1242"/>
      <c r="H43" s="1243"/>
      <c r="I43" s="106">
        <v>9294</v>
      </c>
      <c r="J43" s="107">
        <v>9036</v>
      </c>
      <c r="K43" s="107">
        <v>8834</v>
      </c>
      <c r="L43" s="107">
        <v>8663</v>
      </c>
      <c r="M43" s="108">
        <v>8567</v>
      </c>
    </row>
    <row r="44" spans="2:13" ht="27.75" customHeight="1" x14ac:dyDescent="0.15">
      <c r="B44" s="1236"/>
      <c r="C44" s="1237"/>
      <c r="D44" s="105"/>
      <c r="E44" s="1242" t="s">
        <v>34</v>
      </c>
      <c r="F44" s="1242"/>
      <c r="G44" s="1242"/>
      <c r="H44" s="1243"/>
      <c r="I44" s="106">
        <v>144</v>
      </c>
      <c r="J44" s="107">
        <v>457</v>
      </c>
      <c r="K44" s="107">
        <v>1064</v>
      </c>
      <c r="L44" s="107">
        <v>1055</v>
      </c>
      <c r="M44" s="108">
        <v>1132</v>
      </c>
    </row>
    <row r="45" spans="2:13" ht="27.75" customHeight="1" x14ac:dyDescent="0.15">
      <c r="B45" s="1236"/>
      <c r="C45" s="1237"/>
      <c r="D45" s="105"/>
      <c r="E45" s="1242" t="s">
        <v>35</v>
      </c>
      <c r="F45" s="1242"/>
      <c r="G45" s="1242"/>
      <c r="H45" s="1243"/>
      <c r="I45" s="106">
        <v>3349</v>
      </c>
      <c r="J45" s="107">
        <v>3209</v>
      </c>
      <c r="K45" s="107">
        <v>2967</v>
      </c>
      <c r="L45" s="107">
        <v>3119</v>
      </c>
      <c r="M45" s="108">
        <v>2939</v>
      </c>
    </row>
    <row r="46" spans="2:13" ht="27.75" customHeight="1" x14ac:dyDescent="0.15">
      <c r="B46" s="1236"/>
      <c r="C46" s="1237"/>
      <c r="D46" s="109"/>
      <c r="E46" s="1242" t="s">
        <v>36</v>
      </c>
      <c r="F46" s="1242"/>
      <c r="G46" s="1242"/>
      <c r="H46" s="1243"/>
      <c r="I46" s="106" t="s">
        <v>506</v>
      </c>
      <c r="J46" s="107" t="s">
        <v>506</v>
      </c>
      <c r="K46" s="107" t="s">
        <v>506</v>
      </c>
      <c r="L46" s="107" t="s">
        <v>506</v>
      </c>
      <c r="M46" s="108" t="s">
        <v>506</v>
      </c>
    </row>
    <row r="47" spans="2:13" ht="27.75" customHeight="1" x14ac:dyDescent="0.15">
      <c r="B47" s="1236"/>
      <c r="C47" s="1237"/>
      <c r="D47" s="110"/>
      <c r="E47" s="1244" t="s">
        <v>37</v>
      </c>
      <c r="F47" s="1245"/>
      <c r="G47" s="1245"/>
      <c r="H47" s="1246"/>
      <c r="I47" s="106" t="s">
        <v>506</v>
      </c>
      <c r="J47" s="107" t="s">
        <v>506</v>
      </c>
      <c r="K47" s="107" t="s">
        <v>506</v>
      </c>
      <c r="L47" s="107" t="s">
        <v>506</v>
      </c>
      <c r="M47" s="108" t="s">
        <v>506</v>
      </c>
    </row>
    <row r="48" spans="2:13" ht="27.75" customHeight="1" x14ac:dyDescent="0.15">
      <c r="B48" s="1236"/>
      <c r="C48" s="1237"/>
      <c r="D48" s="105"/>
      <c r="E48" s="1242" t="s">
        <v>38</v>
      </c>
      <c r="F48" s="1242"/>
      <c r="G48" s="1242"/>
      <c r="H48" s="1243"/>
      <c r="I48" s="106" t="s">
        <v>506</v>
      </c>
      <c r="J48" s="107" t="s">
        <v>506</v>
      </c>
      <c r="K48" s="107" t="s">
        <v>506</v>
      </c>
      <c r="L48" s="107" t="s">
        <v>506</v>
      </c>
      <c r="M48" s="108" t="s">
        <v>506</v>
      </c>
    </row>
    <row r="49" spans="2:13" ht="27.75" customHeight="1" x14ac:dyDescent="0.15">
      <c r="B49" s="1238"/>
      <c r="C49" s="1239"/>
      <c r="D49" s="105"/>
      <c r="E49" s="1242" t="s">
        <v>39</v>
      </c>
      <c r="F49" s="1242"/>
      <c r="G49" s="1242"/>
      <c r="H49" s="1243"/>
      <c r="I49" s="106" t="s">
        <v>506</v>
      </c>
      <c r="J49" s="107" t="s">
        <v>506</v>
      </c>
      <c r="K49" s="107" t="s">
        <v>506</v>
      </c>
      <c r="L49" s="107" t="s">
        <v>506</v>
      </c>
      <c r="M49" s="108" t="s">
        <v>506</v>
      </c>
    </row>
    <row r="50" spans="2:13" ht="27.75" customHeight="1" x14ac:dyDescent="0.15">
      <c r="B50" s="1247" t="s">
        <v>40</v>
      </c>
      <c r="C50" s="1248"/>
      <c r="D50" s="111"/>
      <c r="E50" s="1242" t="s">
        <v>41</v>
      </c>
      <c r="F50" s="1242"/>
      <c r="G50" s="1242"/>
      <c r="H50" s="1243"/>
      <c r="I50" s="106">
        <v>2637</v>
      </c>
      <c r="J50" s="107">
        <v>2690</v>
      </c>
      <c r="K50" s="107">
        <v>2304</v>
      </c>
      <c r="L50" s="107">
        <v>2135</v>
      </c>
      <c r="M50" s="108">
        <v>1884</v>
      </c>
    </row>
    <row r="51" spans="2:13" ht="27.75" customHeight="1" x14ac:dyDescent="0.15">
      <c r="B51" s="1236"/>
      <c r="C51" s="1237"/>
      <c r="D51" s="105"/>
      <c r="E51" s="1242" t="s">
        <v>42</v>
      </c>
      <c r="F51" s="1242"/>
      <c r="G51" s="1242"/>
      <c r="H51" s="1243"/>
      <c r="I51" s="106">
        <v>4911</v>
      </c>
      <c r="J51" s="107">
        <v>4739</v>
      </c>
      <c r="K51" s="107">
        <v>4480</v>
      </c>
      <c r="L51" s="107">
        <v>4306</v>
      </c>
      <c r="M51" s="108">
        <v>4079</v>
      </c>
    </row>
    <row r="52" spans="2:13" ht="27.75" customHeight="1" x14ac:dyDescent="0.15">
      <c r="B52" s="1238"/>
      <c r="C52" s="1239"/>
      <c r="D52" s="105"/>
      <c r="E52" s="1242" t="s">
        <v>43</v>
      </c>
      <c r="F52" s="1242"/>
      <c r="G52" s="1242"/>
      <c r="H52" s="1243"/>
      <c r="I52" s="106">
        <v>18765</v>
      </c>
      <c r="J52" s="107">
        <v>19004</v>
      </c>
      <c r="K52" s="107">
        <v>18764</v>
      </c>
      <c r="L52" s="107">
        <v>18193</v>
      </c>
      <c r="M52" s="108">
        <v>18065</v>
      </c>
    </row>
    <row r="53" spans="2:13" ht="27.75" customHeight="1" thickBot="1" x14ac:dyDescent="0.2">
      <c r="B53" s="1249" t="s">
        <v>44</v>
      </c>
      <c r="C53" s="1250"/>
      <c r="D53" s="112"/>
      <c r="E53" s="1251" t="s">
        <v>45</v>
      </c>
      <c r="F53" s="1251"/>
      <c r="G53" s="1251"/>
      <c r="H53" s="1252"/>
      <c r="I53" s="113">
        <v>9299</v>
      </c>
      <c r="J53" s="114">
        <v>8655</v>
      </c>
      <c r="K53" s="114">
        <v>8608</v>
      </c>
      <c r="L53" s="114">
        <v>10154</v>
      </c>
      <c r="M53" s="115">
        <v>10348</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6EpQRwHr0cwsj31GVM2rznqdpC49tor2suqjIPV5nWWLc8WShMYPjGORnWt+0uSQZ5B/tJYl/IL3T2qEpQLaw==" saltValue="eIdOfX1KdC4sC5u8Ba3s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5" zoomScaleNormal="7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550</v>
      </c>
      <c r="G54" s="124" t="s">
        <v>551</v>
      </c>
      <c r="H54" s="125" t="s">
        <v>552</v>
      </c>
    </row>
    <row r="55" spans="2:8" ht="52.5" customHeight="1" x14ac:dyDescent="0.15">
      <c r="B55" s="126"/>
      <c r="C55" s="1261" t="s">
        <v>48</v>
      </c>
      <c r="D55" s="1261"/>
      <c r="E55" s="1262"/>
      <c r="F55" s="127">
        <v>901</v>
      </c>
      <c r="G55" s="127">
        <v>733</v>
      </c>
      <c r="H55" s="128">
        <v>403</v>
      </c>
    </row>
    <row r="56" spans="2:8" ht="52.5" customHeight="1" x14ac:dyDescent="0.15">
      <c r="B56" s="129"/>
      <c r="C56" s="1263" t="s">
        <v>49</v>
      </c>
      <c r="D56" s="1263"/>
      <c r="E56" s="1264"/>
      <c r="F56" s="130">
        <v>79</v>
      </c>
      <c r="G56" s="130">
        <v>88</v>
      </c>
      <c r="H56" s="131">
        <v>88</v>
      </c>
    </row>
    <row r="57" spans="2:8" ht="53.25" customHeight="1" x14ac:dyDescent="0.15">
      <c r="B57" s="129"/>
      <c r="C57" s="1265" t="s">
        <v>50</v>
      </c>
      <c r="D57" s="1265"/>
      <c r="E57" s="1266"/>
      <c r="F57" s="132">
        <v>577</v>
      </c>
      <c r="G57" s="132">
        <v>658</v>
      </c>
      <c r="H57" s="133">
        <v>728</v>
      </c>
    </row>
    <row r="58" spans="2:8" ht="45.75" customHeight="1" x14ac:dyDescent="0.15">
      <c r="B58" s="134"/>
      <c r="C58" s="1253" t="s">
        <v>589</v>
      </c>
      <c r="D58" s="1254"/>
      <c r="E58" s="1255"/>
      <c r="F58" s="135">
        <v>150</v>
      </c>
      <c r="G58" s="135">
        <v>300</v>
      </c>
      <c r="H58" s="136">
        <v>475</v>
      </c>
    </row>
    <row r="59" spans="2:8" ht="45.75" customHeight="1" x14ac:dyDescent="0.15">
      <c r="B59" s="134"/>
      <c r="C59" s="1253" t="s">
        <v>590</v>
      </c>
      <c r="D59" s="1254"/>
      <c r="E59" s="1255"/>
      <c r="F59" s="135">
        <v>105</v>
      </c>
      <c r="G59" s="135">
        <v>105</v>
      </c>
      <c r="H59" s="136">
        <v>103</v>
      </c>
    </row>
    <row r="60" spans="2:8" ht="45.75" customHeight="1" x14ac:dyDescent="0.15">
      <c r="B60" s="134"/>
      <c r="C60" s="1253" t="s">
        <v>591</v>
      </c>
      <c r="D60" s="1254"/>
      <c r="E60" s="1255"/>
      <c r="F60" s="135">
        <v>40</v>
      </c>
      <c r="G60" s="135">
        <v>61</v>
      </c>
      <c r="H60" s="136">
        <v>99</v>
      </c>
    </row>
    <row r="61" spans="2:8" ht="45.75" customHeight="1" x14ac:dyDescent="0.15">
      <c r="B61" s="134"/>
      <c r="C61" s="1253" t="s">
        <v>592</v>
      </c>
      <c r="D61" s="1254"/>
      <c r="E61" s="1255"/>
      <c r="F61" s="135">
        <v>46</v>
      </c>
      <c r="G61" s="135">
        <v>45</v>
      </c>
      <c r="H61" s="136">
        <v>43</v>
      </c>
    </row>
    <row r="62" spans="2:8" ht="45.75" customHeight="1" thickBot="1" x14ac:dyDescent="0.2">
      <c r="B62" s="137"/>
      <c r="C62" s="1256" t="s">
        <v>593</v>
      </c>
      <c r="D62" s="1257"/>
      <c r="E62" s="1258"/>
      <c r="F62" s="138">
        <v>5</v>
      </c>
      <c r="G62" s="138">
        <v>5</v>
      </c>
      <c r="H62" s="139">
        <v>5</v>
      </c>
    </row>
    <row r="63" spans="2:8" ht="52.5" customHeight="1" thickBot="1" x14ac:dyDescent="0.2">
      <c r="B63" s="140"/>
      <c r="C63" s="1259" t="s">
        <v>51</v>
      </c>
      <c r="D63" s="1259"/>
      <c r="E63" s="1260"/>
      <c r="F63" s="141">
        <v>1557</v>
      </c>
      <c r="G63" s="141">
        <v>1479</v>
      </c>
      <c r="H63" s="142">
        <v>1219</v>
      </c>
    </row>
    <row r="64" spans="2:8" ht="15" customHeight="1" x14ac:dyDescent="0.15"/>
    <row r="65" ht="0" hidden="1" customHeight="1" x14ac:dyDescent="0.15"/>
    <row r="66" ht="0" hidden="1" customHeight="1" x14ac:dyDescent="0.15"/>
  </sheetData>
  <sheetProtection algorithmName="SHA-512" hashValue="cHtXOlSJqxpZ2WKsx11tmkzRj4GaYrpftbvJlzLMY2wRlm3C8DcgNHjEOybAy8xR8uqqKrGGXJERXn6oUQh65w==" saltValue="YueJ7L9qetzHyNR8AOg6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E7" zoomScale="85" zoomScaleNormal="85" zoomScaleSheetLayoutView="55" workbookViewId="0">
      <selection activeCell="AZ61" sqref="AZ61"/>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596</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596</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597</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598</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599</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600</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548</v>
      </c>
      <c r="BQ50" s="1301"/>
      <c r="BR50" s="1301"/>
      <c r="BS50" s="1301"/>
      <c r="BT50" s="1301"/>
      <c r="BU50" s="1301"/>
      <c r="BV50" s="1301"/>
      <c r="BW50" s="1301"/>
      <c r="BX50" s="1301" t="s">
        <v>549</v>
      </c>
      <c r="BY50" s="1301"/>
      <c r="BZ50" s="1301"/>
      <c r="CA50" s="1301"/>
      <c r="CB50" s="1301"/>
      <c r="CC50" s="1301"/>
      <c r="CD50" s="1301"/>
      <c r="CE50" s="1301"/>
      <c r="CF50" s="1301" t="s">
        <v>550</v>
      </c>
      <c r="CG50" s="1301"/>
      <c r="CH50" s="1301"/>
      <c r="CI50" s="1301"/>
      <c r="CJ50" s="1301"/>
      <c r="CK50" s="1301"/>
      <c r="CL50" s="1301"/>
      <c r="CM50" s="1301"/>
      <c r="CN50" s="1301" t="s">
        <v>551</v>
      </c>
      <c r="CO50" s="1301"/>
      <c r="CP50" s="1301"/>
      <c r="CQ50" s="1301"/>
      <c r="CR50" s="1301"/>
      <c r="CS50" s="1301"/>
      <c r="CT50" s="1301"/>
      <c r="CU50" s="1301"/>
      <c r="CV50" s="1301" t="s">
        <v>552</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601</v>
      </c>
      <c r="AO51" s="1305"/>
      <c r="AP51" s="1305"/>
      <c r="AQ51" s="1305"/>
      <c r="AR51" s="1305"/>
      <c r="AS51" s="1305"/>
      <c r="AT51" s="1305"/>
      <c r="AU51" s="1305"/>
      <c r="AV51" s="1305"/>
      <c r="AW51" s="1305"/>
      <c r="AX51" s="1305"/>
      <c r="AY51" s="1305"/>
      <c r="AZ51" s="1305"/>
      <c r="BA51" s="1305"/>
      <c r="BB51" s="1305" t="s">
        <v>603</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v>80.400000000000006</v>
      </c>
      <c r="CG51" s="1307"/>
      <c r="CH51" s="1307"/>
      <c r="CI51" s="1307"/>
      <c r="CJ51" s="1307"/>
      <c r="CK51" s="1307"/>
      <c r="CL51" s="1307"/>
      <c r="CM51" s="1307"/>
      <c r="CN51" s="1307">
        <v>94.2</v>
      </c>
      <c r="CO51" s="1307"/>
      <c r="CP51" s="1307"/>
      <c r="CQ51" s="1307"/>
      <c r="CR51" s="1307"/>
      <c r="CS51" s="1307"/>
      <c r="CT51" s="1307"/>
      <c r="CU51" s="1307"/>
      <c r="CV51" s="1307">
        <v>95.3</v>
      </c>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604</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63.2</v>
      </c>
      <c r="CG53" s="1307"/>
      <c r="CH53" s="1307"/>
      <c r="CI53" s="1307"/>
      <c r="CJ53" s="1307"/>
      <c r="CK53" s="1307"/>
      <c r="CL53" s="1307"/>
      <c r="CM53" s="1307"/>
      <c r="CN53" s="1307">
        <v>63.9</v>
      </c>
      <c r="CO53" s="1307"/>
      <c r="CP53" s="1307"/>
      <c r="CQ53" s="1307"/>
      <c r="CR53" s="1307"/>
      <c r="CS53" s="1307"/>
      <c r="CT53" s="1307"/>
      <c r="CU53" s="1307"/>
      <c r="CV53" s="1307">
        <v>65.3</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606</v>
      </c>
      <c r="AO55" s="1301"/>
      <c r="AP55" s="1301"/>
      <c r="AQ55" s="1301"/>
      <c r="AR55" s="1301"/>
      <c r="AS55" s="1301"/>
      <c r="AT55" s="1301"/>
      <c r="AU55" s="1301"/>
      <c r="AV55" s="1301"/>
      <c r="AW55" s="1301"/>
      <c r="AX55" s="1301"/>
      <c r="AY55" s="1301"/>
      <c r="AZ55" s="1301"/>
      <c r="BA55" s="1301"/>
      <c r="BB55" s="1305" t="s">
        <v>603</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35.299999999999997</v>
      </c>
      <c r="CG55" s="1307"/>
      <c r="CH55" s="1307"/>
      <c r="CI55" s="1307"/>
      <c r="CJ55" s="1307"/>
      <c r="CK55" s="1307"/>
      <c r="CL55" s="1307"/>
      <c r="CM55" s="1307"/>
      <c r="CN55" s="1307">
        <v>31.9</v>
      </c>
      <c r="CO55" s="1307"/>
      <c r="CP55" s="1307"/>
      <c r="CQ55" s="1307"/>
      <c r="CR55" s="1307"/>
      <c r="CS55" s="1307"/>
      <c r="CT55" s="1307"/>
      <c r="CU55" s="1307"/>
      <c r="CV55" s="1307">
        <v>24.2</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604</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60.4</v>
      </c>
      <c r="CG57" s="1307"/>
      <c r="CH57" s="1307"/>
      <c r="CI57" s="1307"/>
      <c r="CJ57" s="1307"/>
      <c r="CK57" s="1307"/>
      <c r="CL57" s="1307"/>
      <c r="CM57" s="1307"/>
      <c r="CN57" s="1307">
        <v>59.3</v>
      </c>
      <c r="CO57" s="1307"/>
      <c r="CP57" s="1307"/>
      <c r="CQ57" s="1307"/>
      <c r="CR57" s="1307"/>
      <c r="CS57" s="1307"/>
      <c r="CT57" s="1307"/>
      <c r="CU57" s="1307"/>
      <c r="CV57" s="1307">
        <v>59.8</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607</v>
      </c>
    </row>
    <row r="64" spans="1:109" x14ac:dyDescent="0.15">
      <c r="B64" s="1276"/>
      <c r="G64" s="1283"/>
      <c r="I64" s="1317"/>
      <c r="J64" s="1317"/>
      <c r="K64" s="1317"/>
      <c r="L64" s="1317"/>
      <c r="M64" s="1317"/>
      <c r="N64" s="1318"/>
      <c r="AM64" s="1283"/>
      <c r="AN64" s="1283" t="s">
        <v>598</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319" t="s">
        <v>608</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1276"/>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1276"/>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1276"/>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1276"/>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1276"/>
      <c r="H70" s="1328"/>
      <c r="I70" s="1328"/>
      <c r="J70" s="1329"/>
      <c r="K70" s="1329"/>
      <c r="L70" s="1330"/>
      <c r="M70" s="1329"/>
      <c r="N70" s="1330"/>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31"/>
      <c r="I71" s="1332"/>
      <c r="J71" s="1329"/>
      <c r="K71" s="1329"/>
      <c r="L71" s="1330"/>
      <c r="M71" s="1329"/>
      <c r="N71" s="1330"/>
      <c r="AM71" s="1331"/>
      <c r="AN71" s="1269" t="s">
        <v>600</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548</v>
      </c>
      <c r="BQ72" s="1301"/>
      <c r="BR72" s="1301"/>
      <c r="BS72" s="1301"/>
      <c r="BT72" s="1301"/>
      <c r="BU72" s="1301"/>
      <c r="BV72" s="1301"/>
      <c r="BW72" s="1301"/>
      <c r="BX72" s="1301" t="s">
        <v>549</v>
      </c>
      <c r="BY72" s="1301"/>
      <c r="BZ72" s="1301"/>
      <c r="CA72" s="1301"/>
      <c r="CB72" s="1301"/>
      <c r="CC72" s="1301"/>
      <c r="CD72" s="1301"/>
      <c r="CE72" s="1301"/>
      <c r="CF72" s="1301" t="s">
        <v>550</v>
      </c>
      <c r="CG72" s="1301"/>
      <c r="CH72" s="1301"/>
      <c r="CI72" s="1301"/>
      <c r="CJ72" s="1301"/>
      <c r="CK72" s="1301"/>
      <c r="CL72" s="1301"/>
      <c r="CM72" s="1301"/>
      <c r="CN72" s="1301" t="s">
        <v>551</v>
      </c>
      <c r="CO72" s="1301"/>
      <c r="CP72" s="1301"/>
      <c r="CQ72" s="1301"/>
      <c r="CR72" s="1301"/>
      <c r="CS72" s="1301"/>
      <c r="CT72" s="1301"/>
      <c r="CU72" s="1301"/>
      <c r="CV72" s="1301" t="s">
        <v>552</v>
      </c>
      <c r="CW72" s="1301"/>
      <c r="CX72" s="1301"/>
      <c r="CY72" s="1301"/>
      <c r="CZ72" s="1301"/>
      <c r="DA72" s="1301"/>
      <c r="DB72" s="1301"/>
      <c r="DC72" s="1301"/>
    </row>
    <row r="73" spans="2:107" x14ac:dyDescent="0.15">
      <c r="B73" s="1276"/>
      <c r="G73" s="1302"/>
      <c r="H73" s="1302"/>
      <c r="I73" s="1302"/>
      <c r="J73" s="1302"/>
      <c r="K73" s="1333"/>
      <c r="L73" s="1333"/>
      <c r="M73" s="1333"/>
      <c r="N73" s="1333"/>
      <c r="AM73" s="1294"/>
      <c r="AN73" s="1305" t="s">
        <v>601</v>
      </c>
      <c r="AO73" s="1305"/>
      <c r="AP73" s="1305"/>
      <c r="AQ73" s="1305"/>
      <c r="AR73" s="1305"/>
      <c r="AS73" s="1305"/>
      <c r="AT73" s="1305"/>
      <c r="AU73" s="1305"/>
      <c r="AV73" s="1305"/>
      <c r="AW73" s="1305"/>
      <c r="AX73" s="1305"/>
      <c r="AY73" s="1305"/>
      <c r="AZ73" s="1305"/>
      <c r="BA73" s="1305"/>
      <c r="BB73" s="1305" t="s">
        <v>602</v>
      </c>
      <c r="BC73" s="1305"/>
      <c r="BD73" s="1305"/>
      <c r="BE73" s="1305"/>
      <c r="BF73" s="1305"/>
      <c r="BG73" s="1305"/>
      <c r="BH73" s="1305"/>
      <c r="BI73" s="1305"/>
      <c r="BJ73" s="1305"/>
      <c r="BK73" s="1305"/>
      <c r="BL73" s="1305"/>
      <c r="BM73" s="1305"/>
      <c r="BN73" s="1305"/>
      <c r="BO73" s="1305"/>
      <c r="BP73" s="1307">
        <v>88.1</v>
      </c>
      <c r="BQ73" s="1307"/>
      <c r="BR73" s="1307"/>
      <c r="BS73" s="1307"/>
      <c r="BT73" s="1307"/>
      <c r="BU73" s="1307"/>
      <c r="BV73" s="1307"/>
      <c r="BW73" s="1307"/>
      <c r="BX73" s="1307">
        <v>79.7</v>
      </c>
      <c r="BY73" s="1307"/>
      <c r="BZ73" s="1307"/>
      <c r="CA73" s="1307"/>
      <c r="CB73" s="1307"/>
      <c r="CC73" s="1307"/>
      <c r="CD73" s="1307"/>
      <c r="CE73" s="1307"/>
      <c r="CF73" s="1307">
        <v>80.400000000000006</v>
      </c>
      <c r="CG73" s="1307"/>
      <c r="CH73" s="1307"/>
      <c r="CI73" s="1307"/>
      <c r="CJ73" s="1307"/>
      <c r="CK73" s="1307"/>
      <c r="CL73" s="1307"/>
      <c r="CM73" s="1307"/>
      <c r="CN73" s="1307">
        <v>94.2</v>
      </c>
      <c r="CO73" s="1307"/>
      <c r="CP73" s="1307"/>
      <c r="CQ73" s="1307"/>
      <c r="CR73" s="1307"/>
      <c r="CS73" s="1307"/>
      <c r="CT73" s="1307"/>
      <c r="CU73" s="1307"/>
      <c r="CV73" s="1307">
        <v>95.3</v>
      </c>
      <c r="CW73" s="1307"/>
      <c r="CX73" s="1307"/>
      <c r="CY73" s="1307"/>
      <c r="CZ73" s="1307"/>
      <c r="DA73" s="1307"/>
      <c r="DB73" s="1307"/>
      <c r="DC73" s="1307"/>
    </row>
    <row r="74" spans="2:107" x14ac:dyDescent="0.15">
      <c r="B74" s="1276"/>
      <c r="G74" s="1302"/>
      <c r="H74" s="1302"/>
      <c r="I74" s="1302"/>
      <c r="J74" s="1302"/>
      <c r="K74" s="1333"/>
      <c r="L74" s="1333"/>
      <c r="M74" s="1333"/>
      <c r="N74" s="1333"/>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609</v>
      </c>
      <c r="BC75" s="1305"/>
      <c r="BD75" s="1305"/>
      <c r="BE75" s="1305"/>
      <c r="BF75" s="1305"/>
      <c r="BG75" s="1305"/>
      <c r="BH75" s="1305"/>
      <c r="BI75" s="1305"/>
      <c r="BJ75" s="1305"/>
      <c r="BK75" s="1305"/>
      <c r="BL75" s="1305"/>
      <c r="BM75" s="1305"/>
      <c r="BN75" s="1305"/>
      <c r="BO75" s="1305"/>
      <c r="BP75" s="1307">
        <v>9.6</v>
      </c>
      <c r="BQ75" s="1307"/>
      <c r="BR75" s="1307"/>
      <c r="BS75" s="1307"/>
      <c r="BT75" s="1307"/>
      <c r="BU75" s="1307"/>
      <c r="BV75" s="1307"/>
      <c r="BW75" s="1307"/>
      <c r="BX75" s="1307">
        <v>9.6</v>
      </c>
      <c r="BY75" s="1307"/>
      <c r="BZ75" s="1307"/>
      <c r="CA75" s="1307"/>
      <c r="CB75" s="1307"/>
      <c r="CC75" s="1307"/>
      <c r="CD75" s="1307"/>
      <c r="CE75" s="1307"/>
      <c r="CF75" s="1307">
        <v>9.1999999999999993</v>
      </c>
      <c r="CG75" s="1307"/>
      <c r="CH75" s="1307"/>
      <c r="CI75" s="1307"/>
      <c r="CJ75" s="1307"/>
      <c r="CK75" s="1307"/>
      <c r="CL75" s="1307"/>
      <c r="CM75" s="1307"/>
      <c r="CN75" s="1307">
        <v>7.8</v>
      </c>
      <c r="CO75" s="1307"/>
      <c r="CP75" s="1307"/>
      <c r="CQ75" s="1307"/>
      <c r="CR75" s="1307"/>
      <c r="CS75" s="1307"/>
      <c r="CT75" s="1307"/>
      <c r="CU75" s="1307"/>
      <c r="CV75" s="1307">
        <v>7.7</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33"/>
      <c r="L77" s="1333"/>
      <c r="M77" s="1333"/>
      <c r="N77" s="1333"/>
      <c r="AN77" s="1301" t="s">
        <v>605</v>
      </c>
      <c r="AO77" s="1301"/>
      <c r="AP77" s="1301"/>
      <c r="AQ77" s="1301"/>
      <c r="AR77" s="1301"/>
      <c r="AS77" s="1301"/>
      <c r="AT77" s="1301"/>
      <c r="AU77" s="1301"/>
      <c r="AV77" s="1301"/>
      <c r="AW77" s="1301"/>
      <c r="AX77" s="1301"/>
      <c r="AY77" s="1301"/>
      <c r="AZ77" s="1301"/>
      <c r="BA77" s="1301"/>
      <c r="BB77" s="1305" t="s">
        <v>610</v>
      </c>
      <c r="BC77" s="1305"/>
      <c r="BD77" s="1305"/>
      <c r="BE77" s="1305"/>
      <c r="BF77" s="1305"/>
      <c r="BG77" s="1305"/>
      <c r="BH77" s="1305"/>
      <c r="BI77" s="1305"/>
      <c r="BJ77" s="1305"/>
      <c r="BK77" s="1305"/>
      <c r="BL77" s="1305"/>
      <c r="BM77" s="1305"/>
      <c r="BN77" s="1305"/>
      <c r="BO77" s="1305"/>
      <c r="BP77" s="1307">
        <v>61.3</v>
      </c>
      <c r="BQ77" s="1307"/>
      <c r="BR77" s="1307"/>
      <c r="BS77" s="1307"/>
      <c r="BT77" s="1307"/>
      <c r="BU77" s="1307"/>
      <c r="BV77" s="1307"/>
      <c r="BW77" s="1307"/>
      <c r="BX77" s="1307">
        <v>33.6</v>
      </c>
      <c r="BY77" s="1307"/>
      <c r="BZ77" s="1307"/>
      <c r="CA77" s="1307"/>
      <c r="CB77" s="1307"/>
      <c r="CC77" s="1307"/>
      <c r="CD77" s="1307"/>
      <c r="CE77" s="1307"/>
      <c r="CF77" s="1307">
        <v>35.299999999999997</v>
      </c>
      <c r="CG77" s="1307"/>
      <c r="CH77" s="1307"/>
      <c r="CI77" s="1307"/>
      <c r="CJ77" s="1307"/>
      <c r="CK77" s="1307"/>
      <c r="CL77" s="1307"/>
      <c r="CM77" s="1307"/>
      <c r="CN77" s="1307">
        <v>31.9</v>
      </c>
      <c r="CO77" s="1307"/>
      <c r="CP77" s="1307"/>
      <c r="CQ77" s="1307"/>
      <c r="CR77" s="1307"/>
      <c r="CS77" s="1307"/>
      <c r="CT77" s="1307"/>
      <c r="CU77" s="1307"/>
      <c r="CV77" s="1307">
        <v>24.2</v>
      </c>
      <c r="CW77" s="1307"/>
      <c r="CX77" s="1307"/>
      <c r="CY77" s="1307"/>
      <c r="CZ77" s="1307"/>
      <c r="DA77" s="1307"/>
      <c r="DB77" s="1307"/>
      <c r="DC77" s="1307"/>
    </row>
    <row r="78" spans="2:107" x14ac:dyDescent="0.15">
      <c r="B78" s="1276"/>
      <c r="G78" s="1295"/>
      <c r="H78" s="1295"/>
      <c r="I78" s="1295"/>
      <c r="J78" s="1295"/>
      <c r="K78" s="1333"/>
      <c r="L78" s="1333"/>
      <c r="M78" s="1333"/>
      <c r="N78" s="1333"/>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34"/>
      <c r="L79" s="1334"/>
      <c r="M79" s="1334"/>
      <c r="N79" s="1334"/>
      <c r="AN79" s="1301"/>
      <c r="AO79" s="1301"/>
      <c r="AP79" s="1301"/>
      <c r="AQ79" s="1301"/>
      <c r="AR79" s="1301"/>
      <c r="AS79" s="1301"/>
      <c r="AT79" s="1301"/>
      <c r="AU79" s="1301"/>
      <c r="AV79" s="1301"/>
      <c r="AW79" s="1301"/>
      <c r="AX79" s="1301"/>
      <c r="AY79" s="1301"/>
      <c r="AZ79" s="1301"/>
      <c r="BA79" s="1301"/>
      <c r="BB79" s="1305" t="s">
        <v>609</v>
      </c>
      <c r="BC79" s="1305"/>
      <c r="BD79" s="1305"/>
      <c r="BE79" s="1305"/>
      <c r="BF79" s="1305"/>
      <c r="BG79" s="1305"/>
      <c r="BH79" s="1305"/>
      <c r="BI79" s="1305"/>
      <c r="BJ79" s="1305"/>
      <c r="BK79" s="1305"/>
      <c r="BL79" s="1305"/>
      <c r="BM79" s="1305"/>
      <c r="BN79" s="1305"/>
      <c r="BO79" s="1305"/>
      <c r="BP79" s="1307">
        <v>9.3000000000000007</v>
      </c>
      <c r="BQ79" s="1307"/>
      <c r="BR79" s="1307"/>
      <c r="BS79" s="1307"/>
      <c r="BT79" s="1307"/>
      <c r="BU79" s="1307"/>
      <c r="BV79" s="1307"/>
      <c r="BW79" s="1307"/>
      <c r="BX79" s="1307">
        <v>7</v>
      </c>
      <c r="BY79" s="1307"/>
      <c r="BZ79" s="1307"/>
      <c r="CA79" s="1307"/>
      <c r="CB79" s="1307"/>
      <c r="CC79" s="1307"/>
      <c r="CD79" s="1307"/>
      <c r="CE79" s="1307"/>
      <c r="CF79" s="1307">
        <v>6.9</v>
      </c>
      <c r="CG79" s="1307"/>
      <c r="CH79" s="1307"/>
      <c r="CI79" s="1307"/>
      <c r="CJ79" s="1307"/>
      <c r="CK79" s="1307"/>
      <c r="CL79" s="1307"/>
      <c r="CM79" s="1307"/>
      <c r="CN79" s="1307">
        <v>6.6</v>
      </c>
      <c r="CO79" s="1307"/>
      <c r="CP79" s="1307"/>
      <c r="CQ79" s="1307"/>
      <c r="CR79" s="1307"/>
      <c r="CS79" s="1307"/>
      <c r="CT79" s="1307"/>
      <c r="CU79" s="1307"/>
      <c r="CV79" s="1307">
        <v>6.4</v>
      </c>
      <c r="CW79" s="1307"/>
      <c r="CX79" s="1307"/>
      <c r="CY79" s="1307"/>
      <c r="CZ79" s="1307"/>
      <c r="DA79" s="1307"/>
      <c r="DB79" s="1307"/>
      <c r="DC79" s="1307"/>
    </row>
    <row r="80" spans="2:107" x14ac:dyDescent="0.15">
      <c r="B80" s="1276"/>
      <c r="G80" s="1295"/>
      <c r="H80" s="1295"/>
      <c r="I80" s="1309"/>
      <c r="J80" s="1309"/>
      <c r="K80" s="1334"/>
      <c r="L80" s="1334"/>
      <c r="M80" s="1334"/>
      <c r="N80" s="1334"/>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35"/>
      <c r="L82" s="1335"/>
      <c r="M82" s="1335"/>
      <c r="N82" s="1335"/>
      <c r="AQ82" s="1335"/>
      <c r="AR82" s="1335"/>
      <c r="AS82" s="1335"/>
      <c r="AT82" s="1335"/>
      <c r="BC82" s="1335"/>
      <c r="BD82" s="1335"/>
      <c r="BE82" s="1335"/>
      <c r="BF82" s="1335"/>
      <c r="BO82" s="1335"/>
      <c r="BP82" s="1335"/>
      <c r="BQ82" s="1335"/>
      <c r="BR82" s="1335"/>
      <c r="CA82" s="1335"/>
      <c r="CB82" s="1335"/>
      <c r="CC82" s="1335"/>
      <c r="CD82" s="1335"/>
      <c r="CM82" s="1335"/>
      <c r="CN82" s="1335"/>
      <c r="CO82" s="1335"/>
      <c r="CP82" s="1335"/>
      <c r="CY82" s="1335"/>
      <c r="CZ82" s="1335"/>
      <c r="DA82" s="1335"/>
      <c r="DB82" s="1335"/>
      <c r="DC82" s="1335"/>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36"/>
      <c r="AQ87" s="1336"/>
      <c r="BC87" s="1336"/>
      <c r="BO87" s="1336"/>
      <c r="CA87" s="1336"/>
      <c r="CM87" s="1336"/>
      <c r="CY87" s="1336"/>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lnQcB/z3rj6vhNmmXVi4f7ks/EjppuZowlo25WJh/5zux7JIPu2JO1iGYcMqxMX9YDpx9Dj8L7vxvjLwWAn2fQ==" saltValue="q60qSnsVPG5VtVwWorOHr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9" zoomScale="55" zoomScaleNormal="55" zoomScaleSheetLayoutView="70" workbookViewId="0">
      <selection activeCell="AN43" sqref="AN43:DC47"/>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43ft4XJDv1u/ZOV6heFmL6AWv886PIyiw7SDEeORzwXdsxLGndpuZ7uVI6CEa98HfgKavfXl4lRNPxQS+Xi+jA==" saltValue="mBZwhv7LilGWTKFW949/S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8" zoomScale="70" zoomScaleNormal="70" zoomScaleSheetLayoutView="55" workbookViewId="0">
      <selection activeCell="AN50" sqref="AN50:BO5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546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xcNTCqxHbdX0N2Tf2aoeckYlupalykDRlXSl68mMVtzU8s1HSdNNQOuzjK5aamqzsVYc3bpxDlQWc5ahMHh5g==" saltValue="aoNQXgxYDCHMfmaASYpXQ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545</v>
      </c>
      <c r="G2" s="156"/>
      <c r="H2" s="157"/>
    </row>
    <row r="3" spans="1:8" x14ac:dyDescent="0.15">
      <c r="A3" s="153" t="s">
        <v>538</v>
      </c>
      <c r="B3" s="158"/>
      <c r="C3" s="159"/>
      <c r="D3" s="160">
        <v>14383</v>
      </c>
      <c r="E3" s="161"/>
      <c r="F3" s="162">
        <v>53896</v>
      </c>
      <c r="G3" s="163"/>
      <c r="H3" s="164"/>
    </row>
    <row r="4" spans="1:8" x14ac:dyDescent="0.15">
      <c r="A4" s="165"/>
      <c r="B4" s="166"/>
      <c r="C4" s="167"/>
      <c r="D4" s="168">
        <v>7991</v>
      </c>
      <c r="E4" s="169"/>
      <c r="F4" s="170">
        <v>20608</v>
      </c>
      <c r="G4" s="171"/>
      <c r="H4" s="172"/>
    </row>
    <row r="5" spans="1:8" x14ac:dyDescent="0.15">
      <c r="A5" s="153" t="s">
        <v>540</v>
      </c>
      <c r="B5" s="158"/>
      <c r="C5" s="159"/>
      <c r="D5" s="160">
        <v>28169</v>
      </c>
      <c r="E5" s="161"/>
      <c r="F5" s="162">
        <v>47278</v>
      </c>
      <c r="G5" s="163"/>
      <c r="H5" s="164"/>
    </row>
    <row r="6" spans="1:8" x14ac:dyDescent="0.15">
      <c r="A6" s="165"/>
      <c r="B6" s="166"/>
      <c r="C6" s="167"/>
      <c r="D6" s="168">
        <v>23638</v>
      </c>
      <c r="E6" s="169"/>
      <c r="F6" s="170">
        <v>24096</v>
      </c>
      <c r="G6" s="171"/>
      <c r="H6" s="172"/>
    </row>
    <row r="7" spans="1:8" x14ac:dyDescent="0.15">
      <c r="A7" s="153" t="s">
        <v>541</v>
      </c>
      <c r="B7" s="158"/>
      <c r="C7" s="159"/>
      <c r="D7" s="160">
        <v>28726</v>
      </c>
      <c r="E7" s="161"/>
      <c r="F7" s="162">
        <v>44504</v>
      </c>
      <c r="G7" s="163"/>
      <c r="H7" s="164"/>
    </row>
    <row r="8" spans="1:8" x14ac:dyDescent="0.15">
      <c r="A8" s="165"/>
      <c r="B8" s="166"/>
      <c r="C8" s="167"/>
      <c r="D8" s="168">
        <v>15841</v>
      </c>
      <c r="E8" s="169"/>
      <c r="F8" s="170">
        <v>25876</v>
      </c>
      <c r="G8" s="171"/>
      <c r="H8" s="172"/>
    </row>
    <row r="9" spans="1:8" x14ac:dyDescent="0.15">
      <c r="A9" s="153" t="s">
        <v>542</v>
      </c>
      <c r="B9" s="158"/>
      <c r="C9" s="159"/>
      <c r="D9" s="160">
        <v>43752</v>
      </c>
      <c r="E9" s="161"/>
      <c r="F9" s="162">
        <v>47820</v>
      </c>
      <c r="G9" s="163"/>
      <c r="H9" s="164"/>
    </row>
    <row r="10" spans="1:8" x14ac:dyDescent="0.15">
      <c r="A10" s="165"/>
      <c r="B10" s="166"/>
      <c r="C10" s="167"/>
      <c r="D10" s="168">
        <v>26262</v>
      </c>
      <c r="E10" s="169"/>
      <c r="F10" s="170">
        <v>25855</v>
      </c>
      <c r="G10" s="171"/>
      <c r="H10" s="172"/>
    </row>
    <row r="11" spans="1:8" x14ac:dyDescent="0.15">
      <c r="A11" s="153" t="s">
        <v>543</v>
      </c>
      <c r="B11" s="158"/>
      <c r="C11" s="159"/>
      <c r="D11" s="160">
        <v>29096</v>
      </c>
      <c r="E11" s="161"/>
      <c r="F11" s="162">
        <v>41934</v>
      </c>
      <c r="G11" s="163"/>
      <c r="H11" s="164"/>
    </row>
    <row r="12" spans="1:8" x14ac:dyDescent="0.15">
      <c r="A12" s="165"/>
      <c r="B12" s="166"/>
      <c r="C12" s="173"/>
      <c r="D12" s="168">
        <v>11858</v>
      </c>
      <c r="E12" s="169"/>
      <c r="F12" s="170">
        <v>23352</v>
      </c>
      <c r="G12" s="171"/>
      <c r="H12" s="172"/>
    </row>
    <row r="13" spans="1:8" x14ac:dyDescent="0.15">
      <c r="A13" s="153"/>
      <c r="B13" s="158"/>
      <c r="C13" s="174"/>
      <c r="D13" s="175">
        <v>28825</v>
      </c>
      <c r="E13" s="176"/>
      <c r="F13" s="177">
        <v>47086</v>
      </c>
      <c r="G13" s="178"/>
      <c r="H13" s="164"/>
    </row>
    <row r="14" spans="1:8" x14ac:dyDescent="0.15">
      <c r="A14" s="165"/>
      <c r="B14" s="166"/>
      <c r="C14" s="167"/>
      <c r="D14" s="168">
        <v>17118</v>
      </c>
      <c r="E14" s="169"/>
      <c r="F14" s="170">
        <v>23957</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3.3</v>
      </c>
      <c r="C19" s="179">
        <f>ROUND(VALUE(SUBSTITUTE(実質収支比率等に係る経年分析!G$48,"▲","-")),2)</f>
        <v>6.59</v>
      </c>
      <c r="D19" s="179">
        <f>ROUND(VALUE(SUBSTITUTE(実質収支比率等に係る経年分析!H$48,"▲","-")),2)</f>
        <v>4.26</v>
      </c>
      <c r="E19" s="179">
        <f>ROUND(VALUE(SUBSTITUTE(実質収支比率等に係る経年分析!I$48,"▲","-")),2)</f>
        <v>2.0699999999999998</v>
      </c>
      <c r="F19" s="179">
        <f>ROUND(VALUE(SUBSTITUTE(実質収支比率等に係る経年分析!J$48,"▲","-")),2)</f>
        <v>3.11</v>
      </c>
    </row>
    <row r="20" spans="1:11" x14ac:dyDescent="0.15">
      <c r="A20" s="179" t="s">
        <v>55</v>
      </c>
      <c r="B20" s="179">
        <f>ROUND(VALUE(SUBSTITUTE(実質収支比率等に係る経年分析!F$47,"▲","-")),2)</f>
        <v>9.2799999999999994</v>
      </c>
      <c r="C20" s="179">
        <f>ROUND(VALUE(SUBSTITUTE(実質収支比率等に係る経年分析!G$47,"▲","-")),2)</f>
        <v>8.41</v>
      </c>
      <c r="D20" s="179">
        <f>ROUND(VALUE(SUBSTITUTE(実質収支比率等に係る経年分析!H$47,"▲","-")),2)</f>
        <v>7.26</v>
      </c>
      <c r="E20" s="179">
        <f>ROUND(VALUE(SUBSTITUTE(実質収支比率等に係る経年分析!I$47,"▲","-")),2)</f>
        <v>5.94</v>
      </c>
      <c r="F20" s="179">
        <f>ROUND(VALUE(SUBSTITUTE(実質収支比率等に係る経年分析!J$47,"▲","-")),2)</f>
        <v>3.25</v>
      </c>
    </row>
    <row r="21" spans="1:11" x14ac:dyDescent="0.15">
      <c r="A21" s="179" t="s">
        <v>56</v>
      </c>
      <c r="B21" s="179">
        <f>IF(ISNUMBER(VALUE(SUBSTITUTE(実質収支比率等に係る経年分析!F$49,"▲","-"))),ROUND(VALUE(SUBSTITUTE(実質収支比率等に係る経年分析!F$49,"▲","-")),2),NA())</f>
        <v>-2.44</v>
      </c>
      <c r="C21" s="179">
        <f>IF(ISNUMBER(VALUE(SUBSTITUTE(実質収支比率等に係る経年分析!G$49,"▲","-"))),ROUND(VALUE(SUBSTITUTE(実質収支比率等に係る経年分析!G$49,"▲","-")),2),NA())</f>
        <v>2.78</v>
      </c>
      <c r="D21" s="179">
        <f>IF(ISNUMBER(VALUE(SUBSTITUTE(実質収支比率等に係る経年分析!H$49,"▲","-"))),ROUND(VALUE(SUBSTITUTE(実質収支比率等に係る経年分析!H$49,"▲","-")),2),NA())</f>
        <v>-2.99</v>
      </c>
      <c r="E21" s="179">
        <f>IF(ISNUMBER(VALUE(SUBSTITUTE(実質収支比率等に係る経年分析!I$49,"▲","-"))),ROUND(VALUE(SUBSTITUTE(実質収支比率等に係る経年分析!I$49,"▲","-")),2),NA())</f>
        <v>-3.58</v>
      </c>
      <c r="F21" s="179">
        <f>IF(ISNUMBER(VALUE(SUBSTITUTE(実質収支比率等に係る経年分析!J$49,"▲","-"))),ROUND(VALUE(SUBSTITUTE(実質収支比率等に係る経年分析!J$49,"▲","-")),2),NA())</f>
        <v>-1.61</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0.24</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0.26</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0.38</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x14ac:dyDescent="0.15">
      <c r="A30" s="180" t="str">
        <f>IF(連結実質赤字比率に係る赤字・黒字の構成分析!C$40="",NA(),連結実質赤字比率に係る赤字・黒字の構成分析!C$40)</f>
        <v>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15">
      <c r="A31" s="180" t="str">
        <f>IF(連結実質赤字比率に係る赤字・黒字の構成分析!C$39="",NA(),連結実質赤字比率に係る赤字・黒字の構成分析!C$39)</f>
        <v>介護保険特別会計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1.21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0.95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1.78</v>
      </c>
    </row>
    <row r="32" spans="1:11" x14ac:dyDescent="0.15">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3.15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1.41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1.95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2.16</v>
      </c>
    </row>
    <row r="33" spans="1:16" x14ac:dyDescent="0.15">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3.74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7.01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4.67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2.52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3.53</v>
      </c>
    </row>
    <row r="34" spans="1:16" x14ac:dyDescent="0.15">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9.8699999999999992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10.050000000000001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10.65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11.39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11.04</v>
      </c>
    </row>
    <row r="35" spans="1:16" x14ac:dyDescent="0.15">
      <c r="A35" s="180" t="str">
        <f>IF(連結実質赤字比率に係る赤字・黒字の構成分析!C$35="",NA(),連結実質赤字比率に係る赤字・黒字の構成分析!C$35)</f>
        <v>住宅新築資金等貸付金特別会計</v>
      </c>
      <c r="B35" s="180">
        <f>IF(ROUND(VALUE(SUBSTITUTE(連結実質赤字比率に係る赤字・黒字の構成分析!F$35,"▲", "-")), 2) &lt; 0, ABS(ROUND(VALUE(SUBSTITUTE(連結実質赤字比率に係る赤字・黒字の構成分析!F$35,"▲", "-")), 2)), NA())</f>
        <v>0.45</v>
      </c>
      <c r="C35" s="180" t="e">
        <f>IF(ROUND(VALUE(SUBSTITUTE(連結実質赤字比率に係る赤字・黒字の構成分析!F$35,"▲", "-")), 2) &gt;= 0, ABS(ROUND(VALUE(SUBSTITUTE(連結実質赤字比率に係る赤字・黒字の構成分析!F$35,"▲", "-")), 2)), NA())</f>
        <v>#N/A</v>
      </c>
      <c r="D35" s="180">
        <f>IF(ROUND(VALUE(SUBSTITUTE(連結実質赤字比率に係る赤字・黒字の構成分析!G$35,"▲", "-")), 2) &lt; 0, ABS(ROUND(VALUE(SUBSTITUTE(連結実質赤字比率に係る赤字・黒字の構成分析!G$35,"▲", "-")), 2)), NA())</f>
        <v>0.42</v>
      </c>
      <c r="E35" s="180" t="e">
        <f>IF(ROUND(VALUE(SUBSTITUTE(連結実質赤字比率に係る赤字・黒字の構成分析!G$35,"▲", "-")), 2) &gt;= 0, ABS(ROUND(VALUE(SUBSTITUTE(連結実質赤字比率に係る赤字・黒字の構成分析!G$35,"▲", "-")), 2)), NA())</f>
        <v>#N/A</v>
      </c>
      <c r="F35" s="180">
        <f>IF(ROUND(VALUE(SUBSTITUTE(連結実質赤字比率に係る赤字・黒字の構成分析!H$35,"▲", "-")), 2) &lt; 0, ABS(ROUND(VALUE(SUBSTITUTE(連結実質赤字比率に係る赤字・黒字の構成分析!H$35,"▲", "-")), 2)), NA())</f>
        <v>0.41</v>
      </c>
      <c r="G35" s="180" t="e">
        <f>IF(ROUND(VALUE(SUBSTITUTE(連結実質赤字比率に係る赤字・黒字の構成分析!H$35,"▲", "-")), 2) &gt;= 0, ABS(ROUND(VALUE(SUBSTITUTE(連結実質赤字比率に係る赤字・黒字の構成分析!H$35,"▲", "-")), 2)), NA())</f>
        <v>#N/A</v>
      </c>
      <c r="H35" s="180">
        <f>IF(ROUND(VALUE(SUBSTITUTE(連結実質赤字比率に係る赤字・黒字の構成分析!I$35,"▲", "-")), 2) &lt; 0, ABS(ROUND(VALUE(SUBSTITUTE(連結実質赤字比率に係る赤字・黒字の構成分析!I$35,"▲", "-")), 2)), NA())</f>
        <v>0.45</v>
      </c>
      <c r="I35" s="180" t="e">
        <f>IF(ROUND(VALUE(SUBSTITUTE(連結実質赤字比率に係る赤字・黒字の構成分析!I$35,"▲", "-")), 2) &gt;= 0, ABS(ROUND(VALUE(SUBSTITUTE(連結実質赤字比率に係る赤字・黒字の構成分析!I$35,"▲", "-")), 2)), NA())</f>
        <v>#N/A</v>
      </c>
      <c r="J35" s="180">
        <f>IF(ROUND(VALUE(SUBSTITUTE(連結実質赤字比率に係る赤字・黒字の構成分析!J$35,"▲", "-")), 2) &lt; 0, ABS(ROUND(VALUE(SUBSTITUTE(連結実質赤字比率に係る赤字・黒字の構成分析!J$35,"▲", "-")), 2)), NA())</f>
        <v>0.42</v>
      </c>
      <c r="K35" s="180" t="e">
        <f>IF(ROUND(VALUE(SUBSTITUTE(連結実質赤字比率に係る赤字・黒字の構成分析!J$35,"▲", "-")), 2) &gt;= 0, ABS(ROUND(VALUE(SUBSTITUTE(連結実質赤字比率に係る赤字・黒字の構成分析!J$35,"▲", "-")), 2)), NA())</f>
        <v>#N/A</v>
      </c>
    </row>
    <row r="36" spans="1:16" x14ac:dyDescent="0.15">
      <c r="A36" s="180" t="str">
        <f>IF(連結実質赤字比率に係る赤字・黒字の構成分析!C$34="",NA(),連結実質赤字比率に係る赤字・黒字の構成分析!C$34)</f>
        <v>駐車場事業特別会計</v>
      </c>
      <c r="B36" s="180">
        <f>IF(ROUND(VALUE(SUBSTITUTE(連結実質赤字比率に係る赤字・黒字の構成分析!F$34,"▲", "-")), 2) &lt; 0, ABS(ROUND(VALUE(SUBSTITUTE(連結実質赤字比率に係る赤字・黒字の構成分析!F$34,"▲", "-")), 2)), NA())</f>
        <v>0.82</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0.97</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0.97</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0.96</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0.94</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2214</v>
      </c>
      <c r="E42" s="181"/>
      <c r="F42" s="181"/>
      <c r="G42" s="181">
        <f>'実質公債費比率（分子）の構造'!L$52</f>
        <v>2163</v>
      </c>
      <c r="H42" s="181"/>
      <c r="I42" s="181"/>
      <c r="J42" s="181">
        <f>'実質公債費比率（分子）の構造'!M$52</f>
        <v>2273</v>
      </c>
      <c r="K42" s="181"/>
      <c r="L42" s="181"/>
      <c r="M42" s="181">
        <f>'実質公債費比率（分子）の構造'!N$52</f>
        <v>2470</v>
      </c>
      <c r="N42" s="181"/>
      <c r="O42" s="181"/>
      <c r="P42" s="181">
        <f>'実質公債費比率（分子）の構造'!O$52</f>
        <v>1883</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f>'実質公債費比率（分子）の構造'!N$50</f>
        <v>29</v>
      </c>
      <c r="L44" s="181"/>
      <c r="M44" s="181"/>
      <c r="N44" s="181">
        <f>'実質公債費比率（分子）の構造'!O$50</f>
        <v>103</v>
      </c>
      <c r="O44" s="181"/>
      <c r="P44" s="181"/>
    </row>
    <row r="45" spans="1:16" x14ac:dyDescent="0.15">
      <c r="A45" s="181" t="s">
        <v>66</v>
      </c>
      <c r="B45" s="181">
        <f>'実質公債費比率（分子）の構造'!K$49</f>
        <v>0</v>
      </c>
      <c r="C45" s="181"/>
      <c r="D45" s="181"/>
      <c r="E45" s="181">
        <f>'実質公債費比率（分子）の構造'!L$49</f>
        <v>0</v>
      </c>
      <c r="F45" s="181"/>
      <c r="G45" s="181"/>
      <c r="H45" s="181">
        <f>'実質公債費比率（分子）の構造'!M$49</f>
        <v>17</v>
      </c>
      <c r="I45" s="181"/>
      <c r="J45" s="181"/>
      <c r="K45" s="181">
        <f>'実質公債費比率（分子）の構造'!N$49</f>
        <v>33</v>
      </c>
      <c r="L45" s="181"/>
      <c r="M45" s="181"/>
      <c r="N45" s="181">
        <f>'実質公債費比率（分子）の構造'!O$49</f>
        <v>42</v>
      </c>
      <c r="O45" s="181"/>
      <c r="P45" s="181"/>
    </row>
    <row r="46" spans="1:16" x14ac:dyDescent="0.15">
      <c r="A46" s="181" t="s">
        <v>67</v>
      </c>
      <c r="B46" s="181">
        <f>'実質公債費比率（分子）の構造'!K$48</f>
        <v>450</v>
      </c>
      <c r="C46" s="181"/>
      <c r="D46" s="181"/>
      <c r="E46" s="181">
        <f>'実質公債費比率（分子）の構造'!L$48</f>
        <v>450</v>
      </c>
      <c r="F46" s="181"/>
      <c r="G46" s="181"/>
      <c r="H46" s="181">
        <f>'実質公債費比率（分子）の構造'!M$48</f>
        <v>458</v>
      </c>
      <c r="I46" s="181"/>
      <c r="J46" s="181"/>
      <c r="K46" s="181">
        <f>'実質公債費比率（分子）の構造'!N$48</f>
        <v>501</v>
      </c>
      <c r="L46" s="181"/>
      <c r="M46" s="181"/>
      <c r="N46" s="181">
        <f>'実質公債費比率（分子）の構造'!O$48</f>
        <v>547</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2894</v>
      </c>
      <c r="C49" s="181"/>
      <c r="D49" s="181"/>
      <c r="E49" s="181">
        <f>'実質公債費比率（分子）の構造'!L$45</f>
        <v>2741</v>
      </c>
      <c r="F49" s="181"/>
      <c r="G49" s="181"/>
      <c r="H49" s="181">
        <f>'実質公債費比率（分子）の構造'!M$45</f>
        <v>2592</v>
      </c>
      <c r="I49" s="181"/>
      <c r="J49" s="181"/>
      <c r="K49" s="181">
        <f>'実質公債費比率（分子）の構造'!N$45</f>
        <v>2613</v>
      </c>
      <c r="L49" s="181"/>
      <c r="M49" s="181"/>
      <c r="N49" s="181">
        <f>'実質公債費比率（分子）の構造'!O$45</f>
        <v>2187</v>
      </c>
      <c r="O49" s="181"/>
      <c r="P49" s="181"/>
    </row>
    <row r="50" spans="1:16" x14ac:dyDescent="0.15">
      <c r="A50" s="181" t="s">
        <v>71</v>
      </c>
      <c r="B50" s="181" t="e">
        <f>NA()</f>
        <v>#N/A</v>
      </c>
      <c r="C50" s="181">
        <f>IF(ISNUMBER('実質公債費比率（分子）の構造'!K$53),'実質公債費比率（分子）の構造'!K$53,NA())</f>
        <v>1130</v>
      </c>
      <c r="D50" s="181" t="e">
        <f>NA()</f>
        <v>#N/A</v>
      </c>
      <c r="E50" s="181" t="e">
        <f>NA()</f>
        <v>#N/A</v>
      </c>
      <c r="F50" s="181">
        <f>IF(ISNUMBER('実質公債費比率（分子）の構造'!L$53),'実質公債費比率（分子）の構造'!L$53,NA())</f>
        <v>1028</v>
      </c>
      <c r="G50" s="181" t="e">
        <f>NA()</f>
        <v>#N/A</v>
      </c>
      <c r="H50" s="181" t="e">
        <f>NA()</f>
        <v>#N/A</v>
      </c>
      <c r="I50" s="181">
        <f>IF(ISNUMBER('実質公債費比率（分子）の構造'!M$53),'実質公債費比率（分子）の構造'!M$53,NA())</f>
        <v>794</v>
      </c>
      <c r="J50" s="181" t="e">
        <f>NA()</f>
        <v>#N/A</v>
      </c>
      <c r="K50" s="181" t="e">
        <f>NA()</f>
        <v>#N/A</v>
      </c>
      <c r="L50" s="181">
        <f>IF(ISNUMBER('実質公債費比率（分子）の構造'!N$53),'実質公債費比率（分子）の構造'!N$53,NA())</f>
        <v>706</v>
      </c>
      <c r="M50" s="181" t="e">
        <f>NA()</f>
        <v>#N/A</v>
      </c>
      <c r="N50" s="181" t="e">
        <f>NA()</f>
        <v>#N/A</v>
      </c>
      <c r="O50" s="181">
        <f>IF(ISNUMBER('実質公債費比率（分子）の構造'!O$53),'実質公債費比率（分子）の構造'!O$53,NA())</f>
        <v>996</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18765</v>
      </c>
      <c r="E56" s="180"/>
      <c r="F56" s="180"/>
      <c r="G56" s="180">
        <f>'将来負担比率（分子）の構造'!J$52</f>
        <v>19004</v>
      </c>
      <c r="H56" s="180"/>
      <c r="I56" s="180"/>
      <c r="J56" s="180">
        <f>'将来負担比率（分子）の構造'!K$52</f>
        <v>18764</v>
      </c>
      <c r="K56" s="180"/>
      <c r="L56" s="180"/>
      <c r="M56" s="180">
        <f>'将来負担比率（分子）の構造'!L$52</f>
        <v>18193</v>
      </c>
      <c r="N56" s="180"/>
      <c r="O56" s="180"/>
      <c r="P56" s="180">
        <f>'将来負担比率（分子）の構造'!M$52</f>
        <v>18065</v>
      </c>
    </row>
    <row r="57" spans="1:16" x14ac:dyDescent="0.15">
      <c r="A57" s="180" t="s">
        <v>42</v>
      </c>
      <c r="B57" s="180"/>
      <c r="C57" s="180"/>
      <c r="D57" s="180">
        <f>'将来負担比率（分子）の構造'!I$51</f>
        <v>4911</v>
      </c>
      <c r="E57" s="180"/>
      <c r="F57" s="180"/>
      <c r="G57" s="180">
        <f>'将来負担比率（分子）の構造'!J$51</f>
        <v>4739</v>
      </c>
      <c r="H57" s="180"/>
      <c r="I57" s="180"/>
      <c r="J57" s="180">
        <f>'将来負担比率（分子）の構造'!K$51</f>
        <v>4480</v>
      </c>
      <c r="K57" s="180"/>
      <c r="L57" s="180"/>
      <c r="M57" s="180">
        <f>'将来負担比率（分子）の構造'!L$51</f>
        <v>4306</v>
      </c>
      <c r="N57" s="180"/>
      <c r="O57" s="180"/>
      <c r="P57" s="180">
        <f>'将来負担比率（分子）の構造'!M$51</f>
        <v>4079</v>
      </c>
    </row>
    <row r="58" spans="1:16" x14ac:dyDescent="0.15">
      <c r="A58" s="180" t="s">
        <v>41</v>
      </c>
      <c r="B58" s="180"/>
      <c r="C58" s="180"/>
      <c r="D58" s="180">
        <f>'将来負担比率（分子）の構造'!I$50</f>
        <v>2637</v>
      </c>
      <c r="E58" s="180"/>
      <c r="F58" s="180"/>
      <c r="G58" s="180">
        <f>'将来負担比率（分子）の構造'!J$50</f>
        <v>2690</v>
      </c>
      <c r="H58" s="180"/>
      <c r="I58" s="180"/>
      <c r="J58" s="180">
        <f>'将来負担比率（分子）の構造'!K$50</f>
        <v>2304</v>
      </c>
      <c r="K58" s="180"/>
      <c r="L58" s="180"/>
      <c r="M58" s="180">
        <f>'将来負担比率（分子）の構造'!L$50</f>
        <v>2135</v>
      </c>
      <c r="N58" s="180"/>
      <c r="O58" s="180"/>
      <c r="P58" s="180">
        <f>'将来負担比率（分子）の構造'!M$50</f>
        <v>1884</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3349</v>
      </c>
      <c r="C62" s="180"/>
      <c r="D62" s="180"/>
      <c r="E62" s="180">
        <f>'将来負担比率（分子）の構造'!J$45</f>
        <v>3209</v>
      </c>
      <c r="F62" s="180"/>
      <c r="G62" s="180"/>
      <c r="H62" s="180">
        <f>'将来負担比率（分子）の構造'!K$45</f>
        <v>2967</v>
      </c>
      <c r="I62" s="180"/>
      <c r="J62" s="180"/>
      <c r="K62" s="180">
        <f>'将来負担比率（分子）の構造'!L$45</f>
        <v>3119</v>
      </c>
      <c r="L62" s="180"/>
      <c r="M62" s="180"/>
      <c r="N62" s="180">
        <f>'将来負担比率（分子）の構造'!M$45</f>
        <v>2939</v>
      </c>
      <c r="O62" s="180"/>
      <c r="P62" s="180"/>
    </row>
    <row r="63" spans="1:16" x14ac:dyDescent="0.15">
      <c r="A63" s="180" t="s">
        <v>34</v>
      </c>
      <c r="B63" s="180">
        <f>'将来負担比率（分子）の構造'!I$44</f>
        <v>144</v>
      </c>
      <c r="C63" s="180"/>
      <c r="D63" s="180"/>
      <c r="E63" s="180">
        <f>'将来負担比率（分子）の構造'!J$44</f>
        <v>457</v>
      </c>
      <c r="F63" s="180"/>
      <c r="G63" s="180"/>
      <c r="H63" s="180">
        <f>'将来負担比率（分子）の構造'!K$44</f>
        <v>1064</v>
      </c>
      <c r="I63" s="180"/>
      <c r="J63" s="180"/>
      <c r="K63" s="180">
        <f>'将来負担比率（分子）の構造'!L$44</f>
        <v>1055</v>
      </c>
      <c r="L63" s="180"/>
      <c r="M63" s="180"/>
      <c r="N63" s="180">
        <f>'将来負担比率（分子）の構造'!M$44</f>
        <v>1132</v>
      </c>
      <c r="O63" s="180"/>
      <c r="P63" s="180"/>
    </row>
    <row r="64" spans="1:16" x14ac:dyDescent="0.15">
      <c r="A64" s="180" t="s">
        <v>33</v>
      </c>
      <c r="B64" s="180">
        <f>'将来負担比率（分子）の構造'!I$43</f>
        <v>9294</v>
      </c>
      <c r="C64" s="180"/>
      <c r="D64" s="180"/>
      <c r="E64" s="180">
        <f>'将来負担比率（分子）の構造'!J$43</f>
        <v>9036</v>
      </c>
      <c r="F64" s="180"/>
      <c r="G64" s="180"/>
      <c r="H64" s="180">
        <f>'将来負担比率（分子）の構造'!K$43</f>
        <v>8834</v>
      </c>
      <c r="I64" s="180"/>
      <c r="J64" s="180"/>
      <c r="K64" s="180">
        <f>'将来負担比率（分子）の構造'!L$43</f>
        <v>8663</v>
      </c>
      <c r="L64" s="180"/>
      <c r="M64" s="180"/>
      <c r="N64" s="180">
        <f>'将来負担比率（分子）の構造'!M$43</f>
        <v>8567</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f>'将来負担比率（分子）の構造'!L$42</f>
        <v>644</v>
      </c>
      <c r="L65" s="180"/>
      <c r="M65" s="180"/>
      <c r="N65" s="180">
        <f>'将来負担比率（分子）の構造'!M$42</f>
        <v>604</v>
      </c>
      <c r="O65" s="180"/>
      <c r="P65" s="180"/>
    </row>
    <row r="66" spans="1:16" x14ac:dyDescent="0.15">
      <c r="A66" s="180" t="s">
        <v>31</v>
      </c>
      <c r="B66" s="180">
        <f>'将来負担比率（分子）の構造'!I$41</f>
        <v>22824</v>
      </c>
      <c r="C66" s="180"/>
      <c r="D66" s="180"/>
      <c r="E66" s="180">
        <f>'将来負担比率（分子）の構造'!J$41</f>
        <v>22385</v>
      </c>
      <c r="F66" s="180"/>
      <c r="G66" s="180"/>
      <c r="H66" s="180">
        <f>'将来負担比率（分子）の構造'!K$41</f>
        <v>21290</v>
      </c>
      <c r="I66" s="180"/>
      <c r="J66" s="180"/>
      <c r="K66" s="180">
        <f>'将来負担比率（分子）の構造'!L$41</f>
        <v>21306</v>
      </c>
      <c r="L66" s="180"/>
      <c r="M66" s="180"/>
      <c r="N66" s="180">
        <f>'将来負担比率（分子）の構造'!M$41</f>
        <v>21134</v>
      </c>
      <c r="O66" s="180"/>
      <c r="P66" s="180"/>
    </row>
    <row r="67" spans="1:16" x14ac:dyDescent="0.15">
      <c r="A67" s="180" t="s">
        <v>75</v>
      </c>
      <c r="B67" s="180" t="e">
        <f>NA()</f>
        <v>#N/A</v>
      </c>
      <c r="C67" s="180">
        <f>IF(ISNUMBER('将来負担比率（分子）の構造'!I$53), IF('将来負担比率（分子）の構造'!I$53 &lt; 0, 0, '将来負担比率（分子）の構造'!I$53), NA())</f>
        <v>9299</v>
      </c>
      <c r="D67" s="180" t="e">
        <f>NA()</f>
        <v>#N/A</v>
      </c>
      <c r="E67" s="180" t="e">
        <f>NA()</f>
        <v>#N/A</v>
      </c>
      <c r="F67" s="180">
        <f>IF(ISNUMBER('将来負担比率（分子）の構造'!J$53), IF('将来負担比率（分子）の構造'!J$53 &lt; 0, 0, '将来負担比率（分子）の構造'!J$53), NA())</f>
        <v>8655</v>
      </c>
      <c r="G67" s="180" t="e">
        <f>NA()</f>
        <v>#N/A</v>
      </c>
      <c r="H67" s="180" t="e">
        <f>NA()</f>
        <v>#N/A</v>
      </c>
      <c r="I67" s="180">
        <f>IF(ISNUMBER('将来負担比率（分子）の構造'!K$53), IF('将来負担比率（分子）の構造'!K$53 &lt; 0, 0, '将来負担比率（分子）の構造'!K$53), NA())</f>
        <v>8608</v>
      </c>
      <c r="J67" s="180" t="e">
        <f>NA()</f>
        <v>#N/A</v>
      </c>
      <c r="K67" s="180" t="e">
        <f>NA()</f>
        <v>#N/A</v>
      </c>
      <c r="L67" s="180">
        <f>IF(ISNUMBER('将来負担比率（分子）の構造'!L$53), IF('将来負担比率（分子）の構造'!L$53 &lt; 0, 0, '将来負担比率（分子）の構造'!L$53), NA())</f>
        <v>10154</v>
      </c>
      <c r="M67" s="180" t="e">
        <f>NA()</f>
        <v>#N/A</v>
      </c>
      <c r="N67" s="180" t="e">
        <f>NA()</f>
        <v>#N/A</v>
      </c>
      <c r="O67" s="180">
        <f>IF(ISNUMBER('将来負担比率（分子）の構造'!M$53), IF('将来負担比率（分子）の構造'!M$53 &lt; 0, 0, '将来負担比率（分子）の構造'!M$53), NA())</f>
        <v>10348</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901</v>
      </c>
      <c r="C72" s="184">
        <f>基金残高に係る経年分析!G55</f>
        <v>733</v>
      </c>
      <c r="D72" s="184">
        <f>基金残高に係る経年分析!H55</f>
        <v>403</v>
      </c>
    </row>
    <row r="73" spans="1:16" x14ac:dyDescent="0.15">
      <c r="A73" s="183" t="s">
        <v>78</v>
      </c>
      <c r="B73" s="184">
        <f>基金残高に係る経年分析!F56</f>
        <v>79</v>
      </c>
      <c r="C73" s="184">
        <f>基金残高に係る経年分析!G56</f>
        <v>88</v>
      </c>
      <c r="D73" s="184">
        <f>基金残高に係る経年分析!H56</f>
        <v>88</v>
      </c>
    </row>
    <row r="74" spans="1:16" x14ac:dyDescent="0.15">
      <c r="A74" s="183" t="s">
        <v>79</v>
      </c>
      <c r="B74" s="184">
        <f>基金残高に係る経年分析!F57</f>
        <v>577</v>
      </c>
      <c r="C74" s="184">
        <f>基金残高に係る経年分析!G57</f>
        <v>658</v>
      </c>
      <c r="D74" s="184">
        <f>基金残高に係る経年分析!H57</f>
        <v>728</v>
      </c>
    </row>
  </sheetData>
  <sheetProtection algorithmName="SHA-512" hashValue="hSVxiDVgcbpBjmCdzLU0do/ZqvBO5hx9rPPUnZ7nJX8JLGD0rhB8ukOuGgtpqxN0hw4j83sTuS6VH27j24SaKQ==" saltValue="mjPpS1p8e8DxfpzdB0/5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210</v>
      </c>
      <c r="DI1" s="618"/>
      <c r="DJ1" s="618"/>
      <c r="DK1" s="618"/>
      <c r="DL1" s="618"/>
      <c r="DM1" s="618"/>
      <c r="DN1" s="619"/>
      <c r="DO1" s="225"/>
      <c r="DP1" s="617" t="s">
        <v>211</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213</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214</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215</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216</v>
      </c>
      <c r="S4" s="621"/>
      <c r="T4" s="621"/>
      <c r="U4" s="621"/>
      <c r="V4" s="621"/>
      <c r="W4" s="621"/>
      <c r="X4" s="621"/>
      <c r="Y4" s="622"/>
      <c r="Z4" s="620" t="s">
        <v>217</v>
      </c>
      <c r="AA4" s="621"/>
      <c r="AB4" s="621"/>
      <c r="AC4" s="622"/>
      <c r="AD4" s="620" t="s">
        <v>218</v>
      </c>
      <c r="AE4" s="621"/>
      <c r="AF4" s="621"/>
      <c r="AG4" s="621"/>
      <c r="AH4" s="621"/>
      <c r="AI4" s="621"/>
      <c r="AJ4" s="621"/>
      <c r="AK4" s="622"/>
      <c r="AL4" s="620" t="s">
        <v>217</v>
      </c>
      <c r="AM4" s="621"/>
      <c r="AN4" s="621"/>
      <c r="AO4" s="622"/>
      <c r="AP4" s="626" t="s">
        <v>219</v>
      </c>
      <c r="AQ4" s="626"/>
      <c r="AR4" s="626"/>
      <c r="AS4" s="626"/>
      <c r="AT4" s="626"/>
      <c r="AU4" s="626"/>
      <c r="AV4" s="626"/>
      <c r="AW4" s="626"/>
      <c r="AX4" s="626"/>
      <c r="AY4" s="626"/>
      <c r="AZ4" s="626"/>
      <c r="BA4" s="626"/>
      <c r="BB4" s="626"/>
      <c r="BC4" s="626"/>
      <c r="BD4" s="626"/>
      <c r="BE4" s="626"/>
      <c r="BF4" s="626"/>
      <c r="BG4" s="626" t="s">
        <v>220</v>
      </c>
      <c r="BH4" s="626"/>
      <c r="BI4" s="626"/>
      <c r="BJ4" s="626"/>
      <c r="BK4" s="626"/>
      <c r="BL4" s="626"/>
      <c r="BM4" s="626"/>
      <c r="BN4" s="626"/>
      <c r="BO4" s="626" t="s">
        <v>217</v>
      </c>
      <c r="BP4" s="626"/>
      <c r="BQ4" s="626"/>
      <c r="BR4" s="626"/>
      <c r="BS4" s="626" t="s">
        <v>221</v>
      </c>
      <c r="BT4" s="626"/>
      <c r="BU4" s="626"/>
      <c r="BV4" s="626"/>
      <c r="BW4" s="626"/>
      <c r="BX4" s="626"/>
      <c r="BY4" s="626"/>
      <c r="BZ4" s="626"/>
      <c r="CA4" s="626"/>
      <c r="CB4" s="626"/>
      <c r="CD4" s="623" t="s">
        <v>222</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223</v>
      </c>
      <c r="C5" s="628"/>
      <c r="D5" s="628"/>
      <c r="E5" s="628"/>
      <c r="F5" s="628"/>
      <c r="G5" s="628"/>
      <c r="H5" s="628"/>
      <c r="I5" s="628"/>
      <c r="J5" s="628"/>
      <c r="K5" s="628"/>
      <c r="L5" s="628"/>
      <c r="M5" s="628"/>
      <c r="N5" s="628"/>
      <c r="O5" s="628"/>
      <c r="P5" s="628"/>
      <c r="Q5" s="629"/>
      <c r="R5" s="630">
        <v>6261874</v>
      </c>
      <c r="S5" s="631"/>
      <c r="T5" s="631"/>
      <c r="U5" s="631"/>
      <c r="V5" s="631"/>
      <c r="W5" s="631"/>
      <c r="X5" s="631"/>
      <c r="Y5" s="632"/>
      <c r="Z5" s="633">
        <v>26.7</v>
      </c>
      <c r="AA5" s="633"/>
      <c r="AB5" s="633"/>
      <c r="AC5" s="633"/>
      <c r="AD5" s="634">
        <v>5822404</v>
      </c>
      <c r="AE5" s="634"/>
      <c r="AF5" s="634"/>
      <c r="AG5" s="634"/>
      <c r="AH5" s="634"/>
      <c r="AI5" s="634"/>
      <c r="AJ5" s="634"/>
      <c r="AK5" s="634"/>
      <c r="AL5" s="635">
        <v>49.2</v>
      </c>
      <c r="AM5" s="636"/>
      <c r="AN5" s="636"/>
      <c r="AO5" s="637"/>
      <c r="AP5" s="627" t="s">
        <v>224</v>
      </c>
      <c r="AQ5" s="628"/>
      <c r="AR5" s="628"/>
      <c r="AS5" s="628"/>
      <c r="AT5" s="628"/>
      <c r="AU5" s="628"/>
      <c r="AV5" s="628"/>
      <c r="AW5" s="628"/>
      <c r="AX5" s="628"/>
      <c r="AY5" s="628"/>
      <c r="AZ5" s="628"/>
      <c r="BA5" s="628"/>
      <c r="BB5" s="628"/>
      <c r="BC5" s="628"/>
      <c r="BD5" s="628"/>
      <c r="BE5" s="628"/>
      <c r="BF5" s="629"/>
      <c r="BG5" s="641">
        <v>5822404</v>
      </c>
      <c r="BH5" s="642"/>
      <c r="BI5" s="642"/>
      <c r="BJ5" s="642"/>
      <c r="BK5" s="642"/>
      <c r="BL5" s="642"/>
      <c r="BM5" s="642"/>
      <c r="BN5" s="643"/>
      <c r="BO5" s="644">
        <v>93</v>
      </c>
      <c r="BP5" s="644"/>
      <c r="BQ5" s="644"/>
      <c r="BR5" s="644"/>
      <c r="BS5" s="645" t="s">
        <v>128</v>
      </c>
      <c r="BT5" s="645"/>
      <c r="BU5" s="645"/>
      <c r="BV5" s="645"/>
      <c r="BW5" s="645"/>
      <c r="BX5" s="645"/>
      <c r="BY5" s="645"/>
      <c r="BZ5" s="645"/>
      <c r="CA5" s="645"/>
      <c r="CB5" s="649"/>
      <c r="CD5" s="623" t="s">
        <v>219</v>
      </c>
      <c r="CE5" s="624"/>
      <c r="CF5" s="624"/>
      <c r="CG5" s="624"/>
      <c r="CH5" s="624"/>
      <c r="CI5" s="624"/>
      <c r="CJ5" s="624"/>
      <c r="CK5" s="624"/>
      <c r="CL5" s="624"/>
      <c r="CM5" s="624"/>
      <c r="CN5" s="624"/>
      <c r="CO5" s="624"/>
      <c r="CP5" s="624"/>
      <c r="CQ5" s="625"/>
      <c r="CR5" s="623" t="s">
        <v>225</v>
      </c>
      <c r="CS5" s="624"/>
      <c r="CT5" s="624"/>
      <c r="CU5" s="624"/>
      <c r="CV5" s="624"/>
      <c r="CW5" s="624"/>
      <c r="CX5" s="624"/>
      <c r="CY5" s="625"/>
      <c r="CZ5" s="623" t="s">
        <v>217</v>
      </c>
      <c r="DA5" s="624"/>
      <c r="DB5" s="624"/>
      <c r="DC5" s="625"/>
      <c r="DD5" s="623" t="s">
        <v>226</v>
      </c>
      <c r="DE5" s="624"/>
      <c r="DF5" s="624"/>
      <c r="DG5" s="624"/>
      <c r="DH5" s="624"/>
      <c r="DI5" s="624"/>
      <c r="DJ5" s="624"/>
      <c r="DK5" s="624"/>
      <c r="DL5" s="624"/>
      <c r="DM5" s="624"/>
      <c r="DN5" s="624"/>
      <c r="DO5" s="624"/>
      <c r="DP5" s="625"/>
      <c r="DQ5" s="623" t="s">
        <v>227</v>
      </c>
      <c r="DR5" s="624"/>
      <c r="DS5" s="624"/>
      <c r="DT5" s="624"/>
      <c r="DU5" s="624"/>
      <c r="DV5" s="624"/>
      <c r="DW5" s="624"/>
      <c r="DX5" s="624"/>
      <c r="DY5" s="624"/>
      <c r="DZ5" s="624"/>
      <c r="EA5" s="624"/>
      <c r="EB5" s="624"/>
      <c r="EC5" s="625"/>
    </row>
    <row r="6" spans="2:143" ht="11.25" customHeight="1" x14ac:dyDescent="0.15">
      <c r="B6" s="638" t="s">
        <v>228</v>
      </c>
      <c r="C6" s="639"/>
      <c r="D6" s="639"/>
      <c r="E6" s="639"/>
      <c r="F6" s="639"/>
      <c r="G6" s="639"/>
      <c r="H6" s="639"/>
      <c r="I6" s="639"/>
      <c r="J6" s="639"/>
      <c r="K6" s="639"/>
      <c r="L6" s="639"/>
      <c r="M6" s="639"/>
      <c r="N6" s="639"/>
      <c r="O6" s="639"/>
      <c r="P6" s="639"/>
      <c r="Q6" s="640"/>
      <c r="R6" s="641">
        <v>157640</v>
      </c>
      <c r="S6" s="642"/>
      <c r="T6" s="642"/>
      <c r="U6" s="642"/>
      <c r="V6" s="642"/>
      <c r="W6" s="642"/>
      <c r="X6" s="642"/>
      <c r="Y6" s="643"/>
      <c r="Z6" s="644">
        <v>0.7</v>
      </c>
      <c r="AA6" s="644"/>
      <c r="AB6" s="644"/>
      <c r="AC6" s="644"/>
      <c r="AD6" s="645">
        <v>157640</v>
      </c>
      <c r="AE6" s="645"/>
      <c r="AF6" s="645"/>
      <c r="AG6" s="645"/>
      <c r="AH6" s="645"/>
      <c r="AI6" s="645"/>
      <c r="AJ6" s="645"/>
      <c r="AK6" s="645"/>
      <c r="AL6" s="646">
        <v>1.3</v>
      </c>
      <c r="AM6" s="647"/>
      <c r="AN6" s="647"/>
      <c r="AO6" s="648"/>
      <c r="AP6" s="638" t="s">
        <v>229</v>
      </c>
      <c r="AQ6" s="639"/>
      <c r="AR6" s="639"/>
      <c r="AS6" s="639"/>
      <c r="AT6" s="639"/>
      <c r="AU6" s="639"/>
      <c r="AV6" s="639"/>
      <c r="AW6" s="639"/>
      <c r="AX6" s="639"/>
      <c r="AY6" s="639"/>
      <c r="AZ6" s="639"/>
      <c r="BA6" s="639"/>
      <c r="BB6" s="639"/>
      <c r="BC6" s="639"/>
      <c r="BD6" s="639"/>
      <c r="BE6" s="639"/>
      <c r="BF6" s="640"/>
      <c r="BG6" s="641">
        <v>5822404</v>
      </c>
      <c r="BH6" s="642"/>
      <c r="BI6" s="642"/>
      <c r="BJ6" s="642"/>
      <c r="BK6" s="642"/>
      <c r="BL6" s="642"/>
      <c r="BM6" s="642"/>
      <c r="BN6" s="643"/>
      <c r="BO6" s="644">
        <v>93</v>
      </c>
      <c r="BP6" s="644"/>
      <c r="BQ6" s="644"/>
      <c r="BR6" s="644"/>
      <c r="BS6" s="645" t="s">
        <v>128</v>
      </c>
      <c r="BT6" s="645"/>
      <c r="BU6" s="645"/>
      <c r="BV6" s="645"/>
      <c r="BW6" s="645"/>
      <c r="BX6" s="645"/>
      <c r="BY6" s="645"/>
      <c r="BZ6" s="645"/>
      <c r="CA6" s="645"/>
      <c r="CB6" s="649"/>
      <c r="CD6" s="652" t="s">
        <v>230</v>
      </c>
      <c r="CE6" s="653"/>
      <c r="CF6" s="653"/>
      <c r="CG6" s="653"/>
      <c r="CH6" s="653"/>
      <c r="CI6" s="653"/>
      <c r="CJ6" s="653"/>
      <c r="CK6" s="653"/>
      <c r="CL6" s="653"/>
      <c r="CM6" s="653"/>
      <c r="CN6" s="653"/>
      <c r="CO6" s="653"/>
      <c r="CP6" s="653"/>
      <c r="CQ6" s="654"/>
      <c r="CR6" s="641">
        <v>224032</v>
      </c>
      <c r="CS6" s="642"/>
      <c r="CT6" s="642"/>
      <c r="CU6" s="642"/>
      <c r="CV6" s="642"/>
      <c r="CW6" s="642"/>
      <c r="CX6" s="642"/>
      <c r="CY6" s="643"/>
      <c r="CZ6" s="635">
        <v>1</v>
      </c>
      <c r="DA6" s="636"/>
      <c r="DB6" s="636"/>
      <c r="DC6" s="655"/>
      <c r="DD6" s="650" t="s">
        <v>128</v>
      </c>
      <c r="DE6" s="642"/>
      <c r="DF6" s="642"/>
      <c r="DG6" s="642"/>
      <c r="DH6" s="642"/>
      <c r="DI6" s="642"/>
      <c r="DJ6" s="642"/>
      <c r="DK6" s="642"/>
      <c r="DL6" s="642"/>
      <c r="DM6" s="642"/>
      <c r="DN6" s="642"/>
      <c r="DO6" s="642"/>
      <c r="DP6" s="643"/>
      <c r="DQ6" s="650">
        <v>224032</v>
      </c>
      <c r="DR6" s="642"/>
      <c r="DS6" s="642"/>
      <c r="DT6" s="642"/>
      <c r="DU6" s="642"/>
      <c r="DV6" s="642"/>
      <c r="DW6" s="642"/>
      <c r="DX6" s="642"/>
      <c r="DY6" s="642"/>
      <c r="DZ6" s="642"/>
      <c r="EA6" s="642"/>
      <c r="EB6" s="642"/>
      <c r="EC6" s="651"/>
    </row>
    <row r="7" spans="2:143" ht="11.25" customHeight="1" x14ac:dyDescent="0.15">
      <c r="B7" s="638" t="s">
        <v>231</v>
      </c>
      <c r="C7" s="639"/>
      <c r="D7" s="639"/>
      <c r="E7" s="639"/>
      <c r="F7" s="639"/>
      <c r="G7" s="639"/>
      <c r="H7" s="639"/>
      <c r="I7" s="639"/>
      <c r="J7" s="639"/>
      <c r="K7" s="639"/>
      <c r="L7" s="639"/>
      <c r="M7" s="639"/>
      <c r="N7" s="639"/>
      <c r="O7" s="639"/>
      <c r="P7" s="639"/>
      <c r="Q7" s="640"/>
      <c r="R7" s="641">
        <v>16150</v>
      </c>
      <c r="S7" s="642"/>
      <c r="T7" s="642"/>
      <c r="U7" s="642"/>
      <c r="V7" s="642"/>
      <c r="W7" s="642"/>
      <c r="X7" s="642"/>
      <c r="Y7" s="643"/>
      <c r="Z7" s="644">
        <v>0.1</v>
      </c>
      <c r="AA7" s="644"/>
      <c r="AB7" s="644"/>
      <c r="AC7" s="644"/>
      <c r="AD7" s="645">
        <v>16150</v>
      </c>
      <c r="AE7" s="645"/>
      <c r="AF7" s="645"/>
      <c r="AG7" s="645"/>
      <c r="AH7" s="645"/>
      <c r="AI7" s="645"/>
      <c r="AJ7" s="645"/>
      <c r="AK7" s="645"/>
      <c r="AL7" s="646">
        <v>0.1</v>
      </c>
      <c r="AM7" s="647"/>
      <c r="AN7" s="647"/>
      <c r="AO7" s="648"/>
      <c r="AP7" s="638" t="s">
        <v>232</v>
      </c>
      <c r="AQ7" s="639"/>
      <c r="AR7" s="639"/>
      <c r="AS7" s="639"/>
      <c r="AT7" s="639"/>
      <c r="AU7" s="639"/>
      <c r="AV7" s="639"/>
      <c r="AW7" s="639"/>
      <c r="AX7" s="639"/>
      <c r="AY7" s="639"/>
      <c r="AZ7" s="639"/>
      <c r="BA7" s="639"/>
      <c r="BB7" s="639"/>
      <c r="BC7" s="639"/>
      <c r="BD7" s="639"/>
      <c r="BE7" s="639"/>
      <c r="BF7" s="640"/>
      <c r="BG7" s="641">
        <v>2799412</v>
      </c>
      <c r="BH7" s="642"/>
      <c r="BI7" s="642"/>
      <c r="BJ7" s="642"/>
      <c r="BK7" s="642"/>
      <c r="BL7" s="642"/>
      <c r="BM7" s="642"/>
      <c r="BN7" s="643"/>
      <c r="BO7" s="644">
        <v>44.7</v>
      </c>
      <c r="BP7" s="644"/>
      <c r="BQ7" s="644"/>
      <c r="BR7" s="644"/>
      <c r="BS7" s="645" t="s">
        <v>128</v>
      </c>
      <c r="BT7" s="645"/>
      <c r="BU7" s="645"/>
      <c r="BV7" s="645"/>
      <c r="BW7" s="645"/>
      <c r="BX7" s="645"/>
      <c r="BY7" s="645"/>
      <c r="BZ7" s="645"/>
      <c r="CA7" s="645"/>
      <c r="CB7" s="649"/>
      <c r="CD7" s="656" t="s">
        <v>233</v>
      </c>
      <c r="CE7" s="657"/>
      <c r="CF7" s="657"/>
      <c r="CG7" s="657"/>
      <c r="CH7" s="657"/>
      <c r="CI7" s="657"/>
      <c r="CJ7" s="657"/>
      <c r="CK7" s="657"/>
      <c r="CL7" s="657"/>
      <c r="CM7" s="657"/>
      <c r="CN7" s="657"/>
      <c r="CO7" s="657"/>
      <c r="CP7" s="657"/>
      <c r="CQ7" s="658"/>
      <c r="CR7" s="641">
        <v>2754716</v>
      </c>
      <c r="CS7" s="642"/>
      <c r="CT7" s="642"/>
      <c r="CU7" s="642"/>
      <c r="CV7" s="642"/>
      <c r="CW7" s="642"/>
      <c r="CX7" s="642"/>
      <c r="CY7" s="643"/>
      <c r="CZ7" s="644">
        <v>12</v>
      </c>
      <c r="DA7" s="644"/>
      <c r="DB7" s="644"/>
      <c r="DC7" s="644"/>
      <c r="DD7" s="650">
        <v>136145</v>
      </c>
      <c r="DE7" s="642"/>
      <c r="DF7" s="642"/>
      <c r="DG7" s="642"/>
      <c r="DH7" s="642"/>
      <c r="DI7" s="642"/>
      <c r="DJ7" s="642"/>
      <c r="DK7" s="642"/>
      <c r="DL7" s="642"/>
      <c r="DM7" s="642"/>
      <c r="DN7" s="642"/>
      <c r="DO7" s="642"/>
      <c r="DP7" s="643"/>
      <c r="DQ7" s="650">
        <v>2383531</v>
      </c>
      <c r="DR7" s="642"/>
      <c r="DS7" s="642"/>
      <c r="DT7" s="642"/>
      <c r="DU7" s="642"/>
      <c r="DV7" s="642"/>
      <c r="DW7" s="642"/>
      <c r="DX7" s="642"/>
      <c r="DY7" s="642"/>
      <c r="DZ7" s="642"/>
      <c r="EA7" s="642"/>
      <c r="EB7" s="642"/>
      <c r="EC7" s="651"/>
    </row>
    <row r="8" spans="2:143" ht="11.25" customHeight="1" x14ac:dyDescent="0.15">
      <c r="B8" s="638" t="s">
        <v>234</v>
      </c>
      <c r="C8" s="639"/>
      <c r="D8" s="639"/>
      <c r="E8" s="639"/>
      <c r="F8" s="639"/>
      <c r="G8" s="639"/>
      <c r="H8" s="639"/>
      <c r="I8" s="639"/>
      <c r="J8" s="639"/>
      <c r="K8" s="639"/>
      <c r="L8" s="639"/>
      <c r="M8" s="639"/>
      <c r="N8" s="639"/>
      <c r="O8" s="639"/>
      <c r="P8" s="639"/>
      <c r="Q8" s="640"/>
      <c r="R8" s="641">
        <v>50724</v>
      </c>
      <c r="S8" s="642"/>
      <c r="T8" s="642"/>
      <c r="U8" s="642"/>
      <c r="V8" s="642"/>
      <c r="W8" s="642"/>
      <c r="X8" s="642"/>
      <c r="Y8" s="643"/>
      <c r="Z8" s="644">
        <v>0.2</v>
      </c>
      <c r="AA8" s="644"/>
      <c r="AB8" s="644"/>
      <c r="AC8" s="644"/>
      <c r="AD8" s="645">
        <v>50724</v>
      </c>
      <c r="AE8" s="645"/>
      <c r="AF8" s="645"/>
      <c r="AG8" s="645"/>
      <c r="AH8" s="645"/>
      <c r="AI8" s="645"/>
      <c r="AJ8" s="645"/>
      <c r="AK8" s="645"/>
      <c r="AL8" s="646">
        <v>0.4</v>
      </c>
      <c r="AM8" s="647"/>
      <c r="AN8" s="647"/>
      <c r="AO8" s="648"/>
      <c r="AP8" s="638" t="s">
        <v>235</v>
      </c>
      <c r="AQ8" s="639"/>
      <c r="AR8" s="639"/>
      <c r="AS8" s="639"/>
      <c r="AT8" s="639"/>
      <c r="AU8" s="639"/>
      <c r="AV8" s="639"/>
      <c r="AW8" s="639"/>
      <c r="AX8" s="639"/>
      <c r="AY8" s="639"/>
      <c r="AZ8" s="639"/>
      <c r="BA8" s="639"/>
      <c r="BB8" s="639"/>
      <c r="BC8" s="639"/>
      <c r="BD8" s="639"/>
      <c r="BE8" s="639"/>
      <c r="BF8" s="640"/>
      <c r="BG8" s="641">
        <v>91808</v>
      </c>
      <c r="BH8" s="642"/>
      <c r="BI8" s="642"/>
      <c r="BJ8" s="642"/>
      <c r="BK8" s="642"/>
      <c r="BL8" s="642"/>
      <c r="BM8" s="642"/>
      <c r="BN8" s="643"/>
      <c r="BO8" s="644">
        <v>1.5</v>
      </c>
      <c r="BP8" s="644"/>
      <c r="BQ8" s="644"/>
      <c r="BR8" s="644"/>
      <c r="BS8" s="650" t="s">
        <v>128</v>
      </c>
      <c r="BT8" s="642"/>
      <c r="BU8" s="642"/>
      <c r="BV8" s="642"/>
      <c r="BW8" s="642"/>
      <c r="BX8" s="642"/>
      <c r="BY8" s="642"/>
      <c r="BZ8" s="642"/>
      <c r="CA8" s="642"/>
      <c r="CB8" s="651"/>
      <c r="CD8" s="656" t="s">
        <v>236</v>
      </c>
      <c r="CE8" s="657"/>
      <c r="CF8" s="657"/>
      <c r="CG8" s="657"/>
      <c r="CH8" s="657"/>
      <c r="CI8" s="657"/>
      <c r="CJ8" s="657"/>
      <c r="CK8" s="657"/>
      <c r="CL8" s="657"/>
      <c r="CM8" s="657"/>
      <c r="CN8" s="657"/>
      <c r="CO8" s="657"/>
      <c r="CP8" s="657"/>
      <c r="CQ8" s="658"/>
      <c r="CR8" s="641">
        <v>9672936</v>
      </c>
      <c r="CS8" s="642"/>
      <c r="CT8" s="642"/>
      <c r="CU8" s="642"/>
      <c r="CV8" s="642"/>
      <c r="CW8" s="642"/>
      <c r="CX8" s="642"/>
      <c r="CY8" s="643"/>
      <c r="CZ8" s="644">
        <v>42</v>
      </c>
      <c r="DA8" s="644"/>
      <c r="DB8" s="644"/>
      <c r="DC8" s="644"/>
      <c r="DD8" s="650">
        <v>173321</v>
      </c>
      <c r="DE8" s="642"/>
      <c r="DF8" s="642"/>
      <c r="DG8" s="642"/>
      <c r="DH8" s="642"/>
      <c r="DI8" s="642"/>
      <c r="DJ8" s="642"/>
      <c r="DK8" s="642"/>
      <c r="DL8" s="642"/>
      <c r="DM8" s="642"/>
      <c r="DN8" s="642"/>
      <c r="DO8" s="642"/>
      <c r="DP8" s="643"/>
      <c r="DQ8" s="650">
        <v>4609707</v>
      </c>
      <c r="DR8" s="642"/>
      <c r="DS8" s="642"/>
      <c r="DT8" s="642"/>
      <c r="DU8" s="642"/>
      <c r="DV8" s="642"/>
      <c r="DW8" s="642"/>
      <c r="DX8" s="642"/>
      <c r="DY8" s="642"/>
      <c r="DZ8" s="642"/>
      <c r="EA8" s="642"/>
      <c r="EB8" s="642"/>
      <c r="EC8" s="651"/>
    </row>
    <row r="9" spans="2:143" ht="11.25" customHeight="1" x14ac:dyDescent="0.15">
      <c r="B9" s="638" t="s">
        <v>237</v>
      </c>
      <c r="C9" s="639"/>
      <c r="D9" s="639"/>
      <c r="E9" s="639"/>
      <c r="F9" s="639"/>
      <c r="G9" s="639"/>
      <c r="H9" s="639"/>
      <c r="I9" s="639"/>
      <c r="J9" s="639"/>
      <c r="K9" s="639"/>
      <c r="L9" s="639"/>
      <c r="M9" s="639"/>
      <c r="N9" s="639"/>
      <c r="O9" s="639"/>
      <c r="P9" s="639"/>
      <c r="Q9" s="640"/>
      <c r="R9" s="641">
        <v>40769</v>
      </c>
      <c r="S9" s="642"/>
      <c r="T9" s="642"/>
      <c r="U9" s="642"/>
      <c r="V9" s="642"/>
      <c r="W9" s="642"/>
      <c r="X9" s="642"/>
      <c r="Y9" s="643"/>
      <c r="Z9" s="644">
        <v>0.2</v>
      </c>
      <c r="AA9" s="644"/>
      <c r="AB9" s="644"/>
      <c r="AC9" s="644"/>
      <c r="AD9" s="645">
        <v>40769</v>
      </c>
      <c r="AE9" s="645"/>
      <c r="AF9" s="645"/>
      <c r="AG9" s="645"/>
      <c r="AH9" s="645"/>
      <c r="AI9" s="645"/>
      <c r="AJ9" s="645"/>
      <c r="AK9" s="645"/>
      <c r="AL9" s="646">
        <v>0.3</v>
      </c>
      <c r="AM9" s="647"/>
      <c r="AN9" s="647"/>
      <c r="AO9" s="648"/>
      <c r="AP9" s="638" t="s">
        <v>238</v>
      </c>
      <c r="AQ9" s="639"/>
      <c r="AR9" s="639"/>
      <c r="AS9" s="639"/>
      <c r="AT9" s="639"/>
      <c r="AU9" s="639"/>
      <c r="AV9" s="639"/>
      <c r="AW9" s="639"/>
      <c r="AX9" s="639"/>
      <c r="AY9" s="639"/>
      <c r="AZ9" s="639"/>
      <c r="BA9" s="639"/>
      <c r="BB9" s="639"/>
      <c r="BC9" s="639"/>
      <c r="BD9" s="639"/>
      <c r="BE9" s="639"/>
      <c r="BF9" s="640"/>
      <c r="BG9" s="641">
        <v>2414682</v>
      </c>
      <c r="BH9" s="642"/>
      <c r="BI9" s="642"/>
      <c r="BJ9" s="642"/>
      <c r="BK9" s="642"/>
      <c r="BL9" s="642"/>
      <c r="BM9" s="642"/>
      <c r="BN9" s="643"/>
      <c r="BO9" s="644">
        <v>38.6</v>
      </c>
      <c r="BP9" s="644"/>
      <c r="BQ9" s="644"/>
      <c r="BR9" s="644"/>
      <c r="BS9" s="650" t="s">
        <v>128</v>
      </c>
      <c r="BT9" s="642"/>
      <c r="BU9" s="642"/>
      <c r="BV9" s="642"/>
      <c r="BW9" s="642"/>
      <c r="BX9" s="642"/>
      <c r="BY9" s="642"/>
      <c r="BZ9" s="642"/>
      <c r="CA9" s="642"/>
      <c r="CB9" s="651"/>
      <c r="CD9" s="656" t="s">
        <v>239</v>
      </c>
      <c r="CE9" s="657"/>
      <c r="CF9" s="657"/>
      <c r="CG9" s="657"/>
      <c r="CH9" s="657"/>
      <c r="CI9" s="657"/>
      <c r="CJ9" s="657"/>
      <c r="CK9" s="657"/>
      <c r="CL9" s="657"/>
      <c r="CM9" s="657"/>
      <c r="CN9" s="657"/>
      <c r="CO9" s="657"/>
      <c r="CP9" s="657"/>
      <c r="CQ9" s="658"/>
      <c r="CR9" s="641">
        <v>2763878</v>
      </c>
      <c r="CS9" s="642"/>
      <c r="CT9" s="642"/>
      <c r="CU9" s="642"/>
      <c r="CV9" s="642"/>
      <c r="CW9" s="642"/>
      <c r="CX9" s="642"/>
      <c r="CY9" s="643"/>
      <c r="CZ9" s="644">
        <v>12</v>
      </c>
      <c r="DA9" s="644"/>
      <c r="DB9" s="644"/>
      <c r="DC9" s="644"/>
      <c r="DD9" s="650">
        <v>241252</v>
      </c>
      <c r="DE9" s="642"/>
      <c r="DF9" s="642"/>
      <c r="DG9" s="642"/>
      <c r="DH9" s="642"/>
      <c r="DI9" s="642"/>
      <c r="DJ9" s="642"/>
      <c r="DK9" s="642"/>
      <c r="DL9" s="642"/>
      <c r="DM9" s="642"/>
      <c r="DN9" s="642"/>
      <c r="DO9" s="642"/>
      <c r="DP9" s="643"/>
      <c r="DQ9" s="650">
        <v>1911257</v>
      </c>
      <c r="DR9" s="642"/>
      <c r="DS9" s="642"/>
      <c r="DT9" s="642"/>
      <c r="DU9" s="642"/>
      <c r="DV9" s="642"/>
      <c r="DW9" s="642"/>
      <c r="DX9" s="642"/>
      <c r="DY9" s="642"/>
      <c r="DZ9" s="642"/>
      <c r="EA9" s="642"/>
      <c r="EB9" s="642"/>
      <c r="EC9" s="651"/>
    </row>
    <row r="10" spans="2:143" ht="11.25" customHeight="1" x14ac:dyDescent="0.15">
      <c r="B10" s="638" t="s">
        <v>240</v>
      </c>
      <c r="C10" s="639"/>
      <c r="D10" s="639"/>
      <c r="E10" s="639"/>
      <c r="F10" s="639"/>
      <c r="G10" s="639"/>
      <c r="H10" s="639"/>
      <c r="I10" s="639"/>
      <c r="J10" s="639"/>
      <c r="K10" s="639"/>
      <c r="L10" s="639"/>
      <c r="M10" s="639"/>
      <c r="N10" s="639"/>
      <c r="O10" s="639"/>
      <c r="P10" s="639"/>
      <c r="Q10" s="640"/>
      <c r="R10" s="641" t="s">
        <v>128</v>
      </c>
      <c r="S10" s="642"/>
      <c r="T10" s="642"/>
      <c r="U10" s="642"/>
      <c r="V10" s="642"/>
      <c r="W10" s="642"/>
      <c r="X10" s="642"/>
      <c r="Y10" s="643"/>
      <c r="Z10" s="644" t="s">
        <v>128</v>
      </c>
      <c r="AA10" s="644"/>
      <c r="AB10" s="644"/>
      <c r="AC10" s="644"/>
      <c r="AD10" s="645" t="s">
        <v>128</v>
      </c>
      <c r="AE10" s="645"/>
      <c r="AF10" s="645"/>
      <c r="AG10" s="645"/>
      <c r="AH10" s="645"/>
      <c r="AI10" s="645"/>
      <c r="AJ10" s="645"/>
      <c r="AK10" s="645"/>
      <c r="AL10" s="646" t="s">
        <v>128</v>
      </c>
      <c r="AM10" s="647"/>
      <c r="AN10" s="647"/>
      <c r="AO10" s="648"/>
      <c r="AP10" s="638" t="s">
        <v>241</v>
      </c>
      <c r="AQ10" s="639"/>
      <c r="AR10" s="639"/>
      <c r="AS10" s="639"/>
      <c r="AT10" s="639"/>
      <c r="AU10" s="639"/>
      <c r="AV10" s="639"/>
      <c r="AW10" s="639"/>
      <c r="AX10" s="639"/>
      <c r="AY10" s="639"/>
      <c r="AZ10" s="639"/>
      <c r="BA10" s="639"/>
      <c r="BB10" s="639"/>
      <c r="BC10" s="639"/>
      <c r="BD10" s="639"/>
      <c r="BE10" s="639"/>
      <c r="BF10" s="640"/>
      <c r="BG10" s="641">
        <v>114604</v>
      </c>
      <c r="BH10" s="642"/>
      <c r="BI10" s="642"/>
      <c r="BJ10" s="642"/>
      <c r="BK10" s="642"/>
      <c r="BL10" s="642"/>
      <c r="BM10" s="642"/>
      <c r="BN10" s="643"/>
      <c r="BO10" s="644">
        <v>1.8</v>
      </c>
      <c r="BP10" s="644"/>
      <c r="BQ10" s="644"/>
      <c r="BR10" s="644"/>
      <c r="BS10" s="650" t="s">
        <v>181</v>
      </c>
      <c r="BT10" s="642"/>
      <c r="BU10" s="642"/>
      <c r="BV10" s="642"/>
      <c r="BW10" s="642"/>
      <c r="BX10" s="642"/>
      <c r="BY10" s="642"/>
      <c r="BZ10" s="642"/>
      <c r="CA10" s="642"/>
      <c r="CB10" s="651"/>
      <c r="CD10" s="656" t="s">
        <v>242</v>
      </c>
      <c r="CE10" s="657"/>
      <c r="CF10" s="657"/>
      <c r="CG10" s="657"/>
      <c r="CH10" s="657"/>
      <c r="CI10" s="657"/>
      <c r="CJ10" s="657"/>
      <c r="CK10" s="657"/>
      <c r="CL10" s="657"/>
      <c r="CM10" s="657"/>
      <c r="CN10" s="657"/>
      <c r="CO10" s="657"/>
      <c r="CP10" s="657"/>
      <c r="CQ10" s="658"/>
      <c r="CR10" s="641" t="s">
        <v>128</v>
      </c>
      <c r="CS10" s="642"/>
      <c r="CT10" s="642"/>
      <c r="CU10" s="642"/>
      <c r="CV10" s="642"/>
      <c r="CW10" s="642"/>
      <c r="CX10" s="642"/>
      <c r="CY10" s="643"/>
      <c r="CZ10" s="644" t="s">
        <v>128</v>
      </c>
      <c r="DA10" s="644"/>
      <c r="DB10" s="644"/>
      <c r="DC10" s="644"/>
      <c r="DD10" s="650" t="s">
        <v>181</v>
      </c>
      <c r="DE10" s="642"/>
      <c r="DF10" s="642"/>
      <c r="DG10" s="642"/>
      <c r="DH10" s="642"/>
      <c r="DI10" s="642"/>
      <c r="DJ10" s="642"/>
      <c r="DK10" s="642"/>
      <c r="DL10" s="642"/>
      <c r="DM10" s="642"/>
      <c r="DN10" s="642"/>
      <c r="DO10" s="642"/>
      <c r="DP10" s="643"/>
      <c r="DQ10" s="650" t="s">
        <v>181</v>
      </c>
      <c r="DR10" s="642"/>
      <c r="DS10" s="642"/>
      <c r="DT10" s="642"/>
      <c r="DU10" s="642"/>
      <c r="DV10" s="642"/>
      <c r="DW10" s="642"/>
      <c r="DX10" s="642"/>
      <c r="DY10" s="642"/>
      <c r="DZ10" s="642"/>
      <c r="EA10" s="642"/>
      <c r="EB10" s="642"/>
      <c r="EC10" s="651"/>
    </row>
    <row r="11" spans="2:143" ht="11.25" customHeight="1" x14ac:dyDescent="0.15">
      <c r="B11" s="638" t="s">
        <v>243</v>
      </c>
      <c r="C11" s="639"/>
      <c r="D11" s="639"/>
      <c r="E11" s="639"/>
      <c r="F11" s="639"/>
      <c r="G11" s="639"/>
      <c r="H11" s="639"/>
      <c r="I11" s="639"/>
      <c r="J11" s="639"/>
      <c r="K11" s="639"/>
      <c r="L11" s="639"/>
      <c r="M11" s="639"/>
      <c r="N11" s="639"/>
      <c r="O11" s="639"/>
      <c r="P11" s="639"/>
      <c r="Q11" s="640"/>
      <c r="R11" s="641" t="s">
        <v>128</v>
      </c>
      <c r="S11" s="642"/>
      <c r="T11" s="642"/>
      <c r="U11" s="642"/>
      <c r="V11" s="642"/>
      <c r="W11" s="642"/>
      <c r="X11" s="642"/>
      <c r="Y11" s="643"/>
      <c r="Z11" s="644" t="s">
        <v>128</v>
      </c>
      <c r="AA11" s="644"/>
      <c r="AB11" s="644"/>
      <c r="AC11" s="644"/>
      <c r="AD11" s="645" t="s">
        <v>128</v>
      </c>
      <c r="AE11" s="645"/>
      <c r="AF11" s="645"/>
      <c r="AG11" s="645"/>
      <c r="AH11" s="645"/>
      <c r="AI11" s="645"/>
      <c r="AJ11" s="645"/>
      <c r="AK11" s="645"/>
      <c r="AL11" s="646" t="s">
        <v>128</v>
      </c>
      <c r="AM11" s="647"/>
      <c r="AN11" s="647"/>
      <c r="AO11" s="648"/>
      <c r="AP11" s="638" t="s">
        <v>244</v>
      </c>
      <c r="AQ11" s="639"/>
      <c r="AR11" s="639"/>
      <c r="AS11" s="639"/>
      <c r="AT11" s="639"/>
      <c r="AU11" s="639"/>
      <c r="AV11" s="639"/>
      <c r="AW11" s="639"/>
      <c r="AX11" s="639"/>
      <c r="AY11" s="639"/>
      <c r="AZ11" s="639"/>
      <c r="BA11" s="639"/>
      <c r="BB11" s="639"/>
      <c r="BC11" s="639"/>
      <c r="BD11" s="639"/>
      <c r="BE11" s="639"/>
      <c r="BF11" s="640"/>
      <c r="BG11" s="641">
        <v>178318</v>
      </c>
      <c r="BH11" s="642"/>
      <c r="BI11" s="642"/>
      <c r="BJ11" s="642"/>
      <c r="BK11" s="642"/>
      <c r="BL11" s="642"/>
      <c r="BM11" s="642"/>
      <c r="BN11" s="643"/>
      <c r="BO11" s="644">
        <v>2.8</v>
      </c>
      <c r="BP11" s="644"/>
      <c r="BQ11" s="644"/>
      <c r="BR11" s="644"/>
      <c r="BS11" s="650" t="s">
        <v>181</v>
      </c>
      <c r="BT11" s="642"/>
      <c r="BU11" s="642"/>
      <c r="BV11" s="642"/>
      <c r="BW11" s="642"/>
      <c r="BX11" s="642"/>
      <c r="BY11" s="642"/>
      <c r="BZ11" s="642"/>
      <c r="CA11" s="642"/>
      <c r="CB11" s="651"/>
      <c r="CD11" s="656" t="s">
        <v>245</v>
      </c>
      <c r="CE11" s="657"/>
      <c r="CF11" s="657"/>
      <c r="CG11" s="657"/>
      <c r="CH11" s="657"/>
      <c r="CI11" s="657"/>
      <c r="CJ11" s="657"/>
      <c r="CK11" s="657"/>
      <c r="CL11" s="657"/>
      <c r="CM11" s="657"/>
      <c r="CN11" s="657"/>
      <c r="CO11" s="657"/>
      <c r="CP11" s="657"/>
      <c r="CQ11" s="658"/>
      <c r="CR11" s="641">
        <v>346803</v>
      </c>
      <c r="CS11" s="642"/>
      <c r="CT11" s="642"/>
      <c r="CU11" s="642"/>
      <c r="CV11" s="642"/>
      <c r="CW11" s="642"/>
      <c r="CX11" s="642"/>
      <c r="CY11" s="643"/>
      <c r="CZ11" s="644">
        <v>1.5</v>
      </c>
      <c r="DA11" s="644"/>
      <c r="DB11" s="644"/>
      <c r="DC11" s="644"/>
      <c r="DD11" s="650">
        <v>18665</v>
      </c>
      <c r="DE11" s="642"/>
      <c r="DF11" s="642"/>
      <c r="DG11" s="642"/>
      <c r="DH11" s="642"/>
      <c r="DI11" s="642"/>
      <c r="DJ11" s="642"/>
      <c r="DK11" s="642"/>
      <c r="DL11" s="642"/>
      <c r="DM11" s="642"/>
      <c r="DN11" s="642"/>
      <c r="DO11" s="642"/>
      <c r="DP11" s="643"/>
      <c r="DQ11" s="650">
        <v>189767</v>
      </c>
      <c r="DR11" s="642"/>
      <c r="DS11" s="642"/>
      <c r="DT11" s="642"/>
      <c r="DU11" s="642"/>
      <c r="DV11" s="642"/>
      <c r="DW11" s="642"/>
      <c r="DX11" s="642"/>
      <c r="DY11" s="642"/>
      <c r="DZ11" s="642"/>
      <c r="EA11" s="642"/>
      <c r="EB11" s="642"/>
      <c r="EC11" s="651"/>
    </row>
    <row r="12" spans="2:143" ht="11.25" customHeight="1" x14ac:dyDescent="0.15">
      <c r="B12" s="638" t="s">
        <v>246</v>
      </c>
      <c r="C12" s="639"/>
      <c r="D12" s="639"/>
      <c r="E12" s="639"/>
      <c r="F12" s="639"/>
      <c r="G12" s="639"/>
      <c r="H12" s="639"/>
      <c r="I12" s="639"/>
      <c r="J12" s="639"/>
      <c r="K12" s="639"/>
      <c r="L12" s="639"/>
      <c r="M12" s="639"/>
      <c r="N12" s="639"/>
      <c r="O12" s="639"/>
      <c r="P12" s="639"/>
      <c r="Q12" s="640"/>
      <c r="R12" s="641">
        <v>932255</v>
      </c>
      <c r="S12" s="642"/>
      <c r="T12" s="642"/>
      <c r="U12" s="642"/>
      <c r="V12" s="642"/>
      <c r="W12" s="642"/>
      <c r="X12" s="642"/>
      <c r="Y12" s="643"/>
      <c r="Z12" s="644">
        <v>4</v>
      </c>
      <c r="AA12" s="644"/>
      <c r="AB12" s="644"/>
      <c r="AC12" s="644"/>
      <c r="AD12" s="645">
        <v>932255</v>
      </c>
      <c r="AE12" s="645"/>
      <c r="AF12" s="645"/>
      <c r="AG12" s="645"/>
      <c r="AH12" s="645"/>
      <c r="AI12" s="645"/>
      <c r="AJ12" s="645"/>
      <c r="AK12" s="645"/>
      <c r="AL12" s="646">
        <v>7.9</v>
      </c>
      <c r="AM12" s="647"/>
      <c r="AN12" s="647"/>
      <c r="AO12" s="648"/>
      <c r="AP12" s="638" t="s">
        <v>247</v>
      </c>
      <c r="AQ12" s="639"/>
      <c r="AR12" s="639"/>
      <c r="AS12" s="639"/>
      <c r="AT12" s="639"/>
      <c r="AU12" s="639"/>
      <c r="AV12" s="639"/>
      <c r="AW12" s="639"/>
      <c r="AX12" s="639"/>
      <c r="AY12" s="639"/>
      <c r="AZ12" s="639"/>
      <c r="BA12" s="639"/>
      <c r="BB12" s="639"/>
      <c r="BC12" s="639"/>
      <c r="BD12" s="639"/>
      <c r="BE12" s="639"/>
      <c r="BF12" s="640"/>
      <c r="BG12" s="641">
        <v>2512339</v>
      </c>
      <c r="BH12" s="642"/>
      <c r="BI12" s="642"/>
      <c r="BJ12" s="642"/>
      <c r="BK12" s="642"/>
      <c r="BL12" s="642"/>
      <c r="BM12" s="642"/>
      <c r="BN12" s="643"/>
      <c r="BO12" s="644">
        <v>40.1</v>
      </c>
      <c r="BP12" s="644"/>
      <c r="BQ12" s="644"/>
      <c r="BR12" s="644"/>
      <c r="BS12" s="650" t="s">
        <v>128</v>
      </c>
      <c r="BT12" s="642"/>
      <c r="BU12" s="642"/>
      <c r="BV12" s="642"/>
      <c r="BW12" s="642"/>
      <c r="BX12" s="642"/>
      <c r="BY12" s="642"/>
      <c r="BZ12" s="642"/>
      <c r="CA12" s="642"/>
      <c r="CB12" s="651"/>
      <c r="CD12" s="656" t="s">
        <v>248</v>
      </c>
      <c r="CE12" s="657"/>
      <c r="CF12" s="657"/>
      <c r="CG12" s="657"/>
      <c r="CH12" s="657"/>
      <c r="CI12" s="657"/>
      <c r="CJ12" s="657"/>
      <c r="CK12" s="657"/>
      <c r="CL12" s="657"/>
      <c r="CM12" s="657"/>
      <c r="CN12" s="657"/>
      <c r="CO12" s="657"/>
      <c r="CP12" s="657"/>
      <c r="CQ12" s="658"/>
      <c r="CR12" s="641">
        <v>968520</v>
      </c>
      <c r="CS12" s="642"/>
      <c r="CT12" s="642"/>
      <c r="CU12" s="642"/>
      <c r="CV12" s="642"/>
      <c r="CW12" s="642"/>
      <c r="CX12" s="642"/>
      <c r="CY12" s="643"/>
      <c r="CZ12" s="644">
        <v>4.2</v>
      </c>
      <c r="DA12" s="644"/>
      <c r="DB12" s="644"/>
      <c r="DC12" s="644"/>
      <c r="DD12" s="650">
        <v>629099</v>
      </c>
      <c r="DE12" s="642"/>
      <c r="DF12" s="642"/>
      <c r="DG12" s="642"/>
      <c r="DH12" s="642"/>
      <c r="DI12" s="642"/>
      <c r="DJ12" s="642"/>
      <c r="DK12" s="642"/>
      <c r="DL12" s="642"/>
      <c r="DM12" s="642"/>
      <c r="DN12" s="642"/>
      <c r="DO12" s="642"/>
      <c r="DP12" s="643"/>
      <c r="DQ12" s="650">
        <v>219780</v>
      </c>
      <c r="DR12" s="642"/>
      <c r="DS12" s="642"/>
      <c r="DT12" s="642"/>
      <c r="DU12" s="642"/>
      <c r="DV12" s="642"/>
      <c r="DW12" s="642"/>
      <c r="DX12" s="642"/>
      <c r="DY12" s="642"/>
      <c r="DZ12" s="642"/>
      <c r="EA12" s="642"/>
      <c r="EB12" s="642"/>
      <c r="EC12" s="651"/>
    </row>
    <row r="13" spans="2:143" ht="11.25" customHeight="1" x14ac:dyDescent="0.15">
      <c r="B13" s="638" t="s">
        <v>249</v>
      </c>
      <c r="C13" s="639"/>
      <c r="D13" s="639"/>
      <c r="E13" s="639"/>
      <c r="F13" s="639"/>
      <c r="G13" s="639"/>
      <c r="H13" s="639"/>
      <c r="I13" s="639"/>
      <c r="J13" s="639"/>
      <c r="K13" s="639"/>
      <c r="L13" s="639"/>
      <c r="M13" s="639"/>
      <c r="N13" s="639"/>
      <c r="O13" s="639"/>
      <c r="P13" s="639"/>
      <c r="Q13" s="640"/>
      <c r="R13" s="641">
        <v>9811</v>
      </c>
      <c r="S13" s="642"/>
      <c r="T13" s="642"/>
      <c r="U13" s="642"/>
      <c r="V13" s="642"/>
      <c r="W13" s="642"/>
      <c r="X13" s="642"/>
      <c r="Y13" s="643"/>
      <c r="Z13" s="644">
        <v>0</v>
      </c>
      <c r="AA13" s="644"/>
      <c r="AB13" s="644"/>
      <c r="AC13" s="644"/>
      <c r="AD13" s="645">
        <v>9811</v>
      </c>
      <c r="AE13" s="645"/>
      <c r="AF13" s="645"/>
      <c r="AG13" s="645"/>
      <c r="AH13" s="645"/>
      <c r="AI13" s="645"/>
      <c r="AJ13" s="645"/>
      <c r="AK13" s="645"/>
      <c r="AL13" s="646">
        <v>0.1</v>
      </c>
      <c r="AM13" s="647"/>
      <c r="AN13" s="647"/>
      <c r="AO13" s="648"/>
      <c r="AP13" s="638" t="s">
        <v>250</v>
      </c>
      <c r="AQ13" s="639"/>
      <c r="AR13" s="639"/>
      <c r="AS13" s="639"/>
      <c r="AT13" s="639"/>
      <c r="AU13" s="639"/>
      <c r="AV13" s="639"/>
      <c r="AW13" s="639"/>
      <c r="AX13" s="639"/>
      <c r="AY13" s="639"/>
      <c r="AZ13" s="639"/>
      <c r="BA13" s="639"/>
      <c r="BB13" s="639"/>
      <c r="BC13" s="639"/>
      <c r="BD13" s="639"/>
      <c r="BE13" s="639"/>
      <c r="BF13" s="640"/>
      <c r="BG13" s="641">
        <v>2490383</v>
      </c>
      <c r="BH13" s="642"/>
      <c r="BI13" s="642"/>
      <c r="BJ13" s="642"/>
      <c r="BK13" s="642"/>
      <c r="BL13" s="642"/>
      <c r="BM13" s="642"/>
      <c r="BN13" s="643"/>
      <c r="BO13" s="644">
        <v>39.799999999999997</v>
      </c>
      <c r="BP13" s="644"/>
      <c r="BQ13" s="644"/>
      <c r="BR13" s="644"/>
      <c r="BS13" s="650" t="s">
        <v>128</v>
      </c>
      <c r="BT13" s="642"/>
      <c r="BU13" s="642"/>
      <c r="BV13" s="642"/>
      <c r="BW13" s="642"/>
      <c r="BX13" s="642"/>
      <c r="BY13" s="642"/>
      <c r="BZ13" s="642"/>
      <c r="CA13" s="642"/>
      <c r="CB13" s="651"/>
      <c r="CD13" s="656" t="s">
        <v>251</v>
      </c>
      <c r="CE13" s="657"/>
      <c r="CF13" s="657"/>
      <c r="CG13" s="657"/>
      <c r="CH13" s="657"/>
      <c r="CI13" s="657"/>
      <c r="CJ13" s="657"/>
      <c r="CK13" s="657"/>
      <c r="CL13" s="657"/>
      <c r="CM13" s="657"/>
      <c r="CN13" s="657"/>
      <c r="CO13" s="657"/>
      <c r="CP13" s="657"/>
      <c r="CQ13" s="658"/>
      <c r="CR13" s="641">
        <v>1481010</v>
      </c>
      <c r="CS13" s="642"/>
      <c r="CT13" s="642"/>
      <c r="CU13" s="642"/>
      <c r="CV13" s="642"/>
      <c r="CW13" s="642"/>
      <c r="CX13" s="642"/>
      <c r="CY13" s="643"/>
      <c r="CZ13" s="644">
        <v>6.4</v>
      </c>
      <c r="DA13" s="644"/>
      <c r="DB13" s="644"/>
      <c r="DC13" s="644"/>
      <c r="DD13" s="650">
        <v>322142</v>
      </c>
      <c r="DE13" s="642"/>
      <c r="DF13" s="642"/>
      <c r="DG13" s="642"/>
      <c r="DH13" s="642"/>
      <c r="DI13" s="642"/>
      <c r="DJ13" s="642"/>
      <c r="DK13" s="642"/>
      <c r="DL13" s="642"/>
      <c r="DM13" s="642"/>
      <c r="DN13" s="642"/>
      <c r="DO13" s="642"/>
      <c r="DP13" s="643"/>
      <c r="DQ13" s="650">
        <v>1087764</v>
      </c>
      <c r="DR13" s="642"/>
      <c r="DS13" s="642"/>
      <c r="DT13" s="642"/>
      <c r="DU13" s="642"/>
      <c r="DV13" s="642"/>
      <c r="DW13" s="642"/>
      <c r="DX13" s="642"/>
      <c r="DY13" s="642"/>
      <c r="DZ13" s="642"/>
      <c r="EA13" s="642"/>
      <c r="EB13" s="642"/>
      <c r="EC13" s="651"/>
    </row>
    <row r="14" spans="2:143" ht="11.25" customHeight="1" x14ac:dyDescent="0.15">
      <c r="B14" s="638" t="s">
        <v>252</v>
      </c>
      <c r="C14" s="639"/>
      <c r="D14" s="639"/>
      <c r="E14" s="639"/>
      <c r="F14" s="639"/>
      <c r="G14" s="639"/>
      <c r="H14" s="639"/>
      <c r="I14" s="639"/>
      <c r="J14" s="639"/>
      <c r="K14" s="639"/>
      <c r="L14" s="639"/>
      <c r="M14" s="639"/>
      <c r="N14" s="639"/>
      <c r="O14" s="639"/>
      <c r="P14" s="639"/>
      <c r="Q14" s="640"/>
      <c r="R14" s="641" t="s">
        <v>128</v>
      </c>
      <c r="S14" s="642"/>
      <c r="T14" s="642"/>
      <c r="U14" s="642"/>
      <c r="V14" s="642"/>
      <c r="W14" s="642"/>
      <c r="X14" s="642"/>
      <c r="Y14" s="643"/>
      <c r="Z14" s="644" t="s">
        <v>128</v>
      </c>
      <c r="AA14" s="644"/>
      <c r="AB14" s="644"/>
      <c r="AC14" s="644"/>
      <c r="AD14" s="645" t="s">
        <v>128</v>
      </c>
      <c r="AE14" s="645"/>
      <c r="AF14" s="645"/>
      <c r="AG14" s="645"/>
      <c r="AH14" s="645"/>
      <c r="AI14" s="645"/>
      <c r="AJ14" s="645"/>
      <c r="AK14" s="645"/>
      <c r="AL14" s="646" t="s">
        <v>128</v>
      </c>
      <c r="AM14" s="647"/>
      <c r="AN14" s="647"/>
      <c r="AO14" s="648"/>
      <c r="AP14" s="638" t="s">
        <v>253</v>
      </c>
      <c r="AQ14" s="639"/>
      <c r="AR14" s="639"/>
      <c r="AS14" s="639"/>
      <c r="AT14" s="639"/>
      <c r="AU14" s="639"/>
      <c r="AV14" s="639"/>
      <c r="AW14" s="639"/>
      <c r="AX14" s="639"/>
      <c r="AY14" s="639"/>
      <c r="AZ14" s="639"/>
      <c r="BA14" s="639"/>
      <c r="BB14" s="639"/>
      <c r="BC14" s="639"/>
      <c r="BD14" s="639"/>
      <c r="BE14" s="639"/>
      <c r="BF14" s="640"/>
      <c r="BG14" s="641">
        <v>157816</v>
      </c>
      <c r="BH14" s="642"/>
      <c r="BI14" s="642"/>
      <c r="BJ14" s="642"/>
      <c r="BK14" s="642"/>
      <c r="BL14" s="642"/>
      <c r="BM14" s="642"/>
      <c r="BN14" s="643"/>
      <c r="BO14" s="644">
        <v>2.5</v>
      </c>
      <c r="BP14" s="644"/>
      <c r="BQ14" s="644"/>
      <c r="BR14" s="644"/>
      <c r="BS14" s="650" t="s">
        <v>128</v>
      </c>
      <c r="BT14" s="642"/>
      <c r="BU14" s="642"/>
      <c r="BV14" s="642"/>
      <c r="BW14" s="642"/>
      <c r="BX14" s="642"/>
      <c r="BY14" s="642"/>
      <c r="BZ14" s="642"/>
      <c r="CA14" s="642"/>
      <c r="CB14" s="651"/>
      <c r="CD14" s="656" t="s">
        <v>254</v>
      </c>
      <c r="CE14" s="657"/>
      <c r="CF14" s="657"/>
      <c r="CG14" s="657"/>
      <c r="CH14" s="657"/>
      <c r="CI14" s="657"/>
      <c r="CJ14" s="657"/>
      <c r="CK14" s="657"/>
      <c r="CL14" s="657"/>
      <c r="CM14" s="657"/>
      <c r="CN14" s="657"/>
      <c r="CO14" s="657"/>
      <c r="CP14" s="657"/>
      <c r="CQ14" s="658"/>
      <c r="CR14" s="641">
        <v>784263</v>
      </c>
      <c r="CS14" s="642"/>
      <c r="CT14" s="642"/>
      <c r="CU14" s="642"/>
      <c r="CV14" s="642"/>
      <c r="CW14" s="642"/>
      <c r="CX14" s="642"/>
      <c r="CY14" s="643"/>
      <c r="CZ14" s="644">
        <v>3.4</v>
      </c>
      <c r="DA14" s="644"/>
      <c r="DB14" s="644"/>
      <c r="DC14" s="644"/>
      <c r="DD14" s="650">
        <v>15893</v>
      </c>
      <c r="DE14" s="642"/>
      <c r="DF14" s="642"/>
      <c r="DG14" s="642"/>
      <c r="DH14" s="642"/>
      <c r="DI14" s="642"/>
      <c r="DJ14" s="642"/>
      <c r="DK14" s="642"/>
      <c r="DL14" s="642"/>
      <c r="DM14" s="642"/>
      <c r="DN14" s="642"/>
      <c r="DO14" s="642"/>
      <c r="DP14" s="643"/>
      <c r="DQ14" s="650">
        <v>749041</v>
      </c>
      <c r="DR14" s="642"/>
      <c r="DS14" s="642"/>
      <c r="DT14" s="642"/>
      <c r="DU14" s="642"/>
      <c r="DV14" s="642"/>
      <c r="DW14" s="642"/>
      <c r="DX14" s="642"/>
      <c r="DY14" s="642"/>
      <c r="DZ14" s="642"/>
      <c r="EA14" s="642"/>
      <c r="EB14" s="642"/>
      <c r="EC14" s="651"/>
    </row>
    <row r="15" spans="2:143" ht="11.25" customHeight="1" x14ac:dyDescent="0.15">
      <c r="B15" s="638" t="s">
        <v>255</v>
      </c>
      <c r="C15" s="639"/>
      <c r="D15" s="639"/>
      <c r="E15" s="639"/>
      <c r="F15" s="639"/>
      <c r="G15" s="639"/>
      <c r="H15" s="639"/>
      <c r="I15" s="639"/>
      <c r="J15" s="639"/>
      <c r="K15" s="639"/>
      <c r="L15" s="639"/>
      <c r="M15" s="639"/>
      <c r="N15" s="639"/>
      <c r="O15" s="639"/>
      <c r="P15" s="639"/>
      <c r="Q15" s="640"/>
      <c r="R15" s="641">
        <v>53785</v>
      </c>
      <c r="S15" s="642"/>
      <c r="T15" s="642"/>
      <c r="U15" s="642"/>
      <c r="V15" s="642"/>
      <c r="W15" s="642"/>
      <c r="X15" s="642"/>
      <c r="Y15" s="643"/>
      <c r="Z15" s="644">
        <v>0.2</v>
      </c>
      <c r="AA15" s="644"/>
      <c r="AB15" s="644"/>
      <c r="AC15" s="644"/>
      <c r="AD15" s="645">
        <v>53785</v>
      </c>
      <c r="AE15" s="645"/>
      <c r="AF15" s="645"/>
      <c r="AG15" s="645"/>
      <c r="AH15" s="645"/>
      <c r="AI15" s="645"/>
      <c r="AJ15" s="645"/>
      <c r="AK15" s="645"/>
      <c r="AL15" s="646">
        <v>0.5</v>
      </c>
      <c r="AM15" s="647"/>
      <c r="AN15" s="647"/>
      <c r="AO15" s="648"/>
      <c r="AP15" s="638" t="s">
        <v>256</v>
      </c>
      <c r="AQ15" s="639"/>
      <c r="AR15" s="639"/>
      <c r="AS15" s="639"/>
      <c r="AT15" s="639"/>
      <c r="AU15" s="639"/>
      <c r="AV15" s="639"/>
      <c r="AW15" s="639"/>
      <c r="AX15" s="639"/>
      <c r="AY15" s="639"/>
      <c r="AZ15" s="639"/>
      <c r="BA15" s="639"/>
      <c r="BB15" s="639"/>
      <c r="BC15" s="639"/>
      <c r="BD15" s="639"/>
      <c r="BE15" s="639"/>
      <c r="BF15" s="640"/>
      <c r="BG15" s="641">
        <v>352837</v>
      </c>
      <c r="BH15" s="642"/>
      <c r="BI15" s="642"/>
      <c r="BJ15" s="642"/>
      <c r="BK15" s="642"/>
      <c r="BL15" s="642"/>
      <c r="BM15" s="642"/>
      <c r="BN15" s="643"/>
      <c r="BO15" s="644">
        <v>5.6</v>
      </c>
      <c r="BP15" s="644"/>
      <c r="BQ15" s="644"/>
      <c r="BR15" s="644"/>
      <c r="BS15" s="650" t="s">
        <v>128</v>
      </c>
      <c r="BT15" s="642"/>
      <c r="BU15" s="642"/>
      <c r="BV15" s="642"/>
      <c r="BW15" s="642"/>
      <c r="BX15" s="642"/>
      <c r="BY15" s="642"/>
      <c r="BZ15" s="642"/>
      <c r="CA15" s="642"/>
      <c r="CB15" s="651"/>
      <c r="CD15" s="656" t="s">
        <v>257</v>
      </c>
      <c r="CE15" s="657"/>
      <c r="CF15" s="657"/>
      <c r="CG15" s="657"/>
      <c r="CH15" s="657"/>
      <c r="CI15" s="657"/>
      <c r="CJ15" s="657"/>
      <c r="CK15" s="657"/>
      <c r="CL15" s="657"/>
      <c r="CM15" s="657"/>
      <c r="CN15" s="657"/>
      <c r="CO15" s="657"/>
      <c r="CP15" s="657"/>
      <c r="CQ15" s="658"/>
      <c r="CR15" s="641">
        <v>1672065</v>
      </c>
      <c r="CS15" s="642"/>
      <c r="CT15" s="642"/>
      <c r="CU15" s="642"/>
      <c r="CV15" s="642"/>
      <c r="CW15" s="642"/>
      <c r="CX15" s="642"/>
      <c r="CY15" s="643"/>
      <c r="CZ15" s="644">
        <v>7.3</v>
      </c>
      <c r="DA15" s="644"/>
      <c r="DB15" s="644"/>
      <c r="DC15" s="644"/>
      <c r="DD15" s="650">
        <v>132338</v>
      </c>
      <c r="DE15" s="642"/>
      <c r="DF15" s="642"/>
      <c r="DG15" s="642"/>
      <c r="DH15" s="642"/>
      <c r="DI15" s="642"/>
      <c r="DJ15" s="642"/>
      <c r="DK15" s="642"/>
      <c r="DL15" s="642"/>
      <c r="DM15" s="642"/>
      <c r="DN15" s="642"/>
      <c r="DO15" s="642"/>
      <c r="DP15" s="643"/>
      <c r="DQ15" s="650">
        <v>1253172</v>
      </c>
      <c r="DR15" s="642"/>
      <c r="DS15" s="642"/>
      <c r="DT15" s="642"/>
      <c r="DU15" s="642"/>
      <c r="DV15" s="642"/>
      <c r="DW15" s="642"/>
      <c r="DX15" s="642"/>
      <c r="DY15" s="642"/>
      <c r="DZ15" s="642"/>
      <c r="EA15" s="642"/>
      <c r="EB15" s="642"/>
      <c r="EC15" s="651"/>
    </row>
    <row r="16" spans="2:143" ht="11.25" customHeight="1" x14ac:dyDescent="0.15">
      <c r="B16" s="638" t="s">
        <v>258</v>
      </c>
      <c r="C16" s="639"/>
      <c r="D16" s="639"/>
      <c r="E16" s="639"/>
      <c r="F16" s="639"/>
      <c r="G16" s="639"/>
      <c r="H16" s="639"/>
      <c r="I16" s="639"/>
      <c r="J16" s="639"/>
      <c r="K16" s="639"/>
      <c r="L16" s="639"/>
      <c r="M16" s="639"/>
      <c r="N16" s="639"/>
      <c r="O16" s="639"/>
      <c r="P16" s="639"/>
      <c r="Q16" s="640"/>
      <c r="R16" s="641" t="s">
        <v>128</v>
      </c>
      <c r="S16" s="642"/>
      <c r="T16" s="642"/>
      <c r="U16" s="642"/>
      <c r="V16" s="642"/>
      <c r="W16" s="642"/>
      <c r="X16" s="642"/>
      <c r="Y16" s="643"/>
      <c r="Z16" s="644" t="s">
        <v>259</v>
      </c>
      <c r="AA16" s="644"/>
      <c r="AB16" s="644"/>
      <c r="AC16" s="644"/>
      <c r="AD16" s="645" t="s">
        <v>128</v>
      </c>
      <c r="AE16" s="645"/>
      <c r="AF16" s="645"/>
      <c r="AG16" s="645"/>
      <c r="AH16" s="645"/>
      <c r="AI16" s="645"/>
      <c r="AJ16" s="645"/>
      <c r="AK16" s="645"/>
      <c r="AL16" s="646" t="s">
        <v>128</v>
      </c>
      <c r="AM16" s="647"/>
      <c r="AN16" s="647"/>
      <c r="AO16" s="648"/>
      <c r="AP16" s="638" t="s">
        <v>260</v>
      </c>
      <c r="AQ16" s="639"/>
      <c r="AR16" s="639"/>
      <c r="AS16" s="639"/>
      <c r="AT16" s="639"/>
      <c r="AU16" s="639"/>
      <c r="AV16" s="639"/>
      <c r="AW16" s="639"/>
      <c r="AX16" s="639"/>
      <c r="AY16" s="639"/>
      <c r="AZ16" s="639"/>
      <c r="BA16" s="639"/>
      <c r="BB16" s="639"/>
      <c r="BC16" s="639"/>
      <c r="BD16" s="639"/>
      <c r="BE16" s="639"/>
      <c r="BF16" s="640"/>
      <c r="BG16" s="641" t="s">
        <v>259</v>
      </c>
      <c r="BH16" s="642"/>
      <c r="BI16" s="642"/>
      <c r="BJ16" s="642"/>
      <c r="BK16" s="642"/>
      <c r="BL16" s="642"/>
      <c r="BM16" s="642"/>
      <c r="BN16" s="643"/>
      <c r="BO16" s="644" t="s">
        <v>181</v>
      </c>
      <c r="BP16" s="644"/>
      <c r="BQ16" s="644"/>
      <c r="BR16" s="644"/>
      <c r="BS16" s="650" t="s">
        <v>259</v>
      </c>
      <c r="BT16" s="642"/>
      <c r="BU16" s="642"/>
      <c r="BV16" s="642"/>
      <c r="BW16" s="642"/>
      <c r="BX16" s="642"/>
      <c r="BY16" s="642"/>
      <c r="BZ16" s="642"/>
      <c r="CA16" s="642"/>
      <c r="CB16" s="651"/>
      <c r="CD16" s="656" t="s">
        <v>261</v>
      </c>
      <c r="CE16" s="657"/>
      <c r="CF16" s="657"/>
      <c r="CG16" s="657"/>
      <c r="CH16" s="657"/>
      <c r="CI16" s="657"/>
      <c r="CJ16" s="657"/>
      <c r="CK16" s="657"/>
      <c r="CL16" s="657"/>
      <c r="CM16" s="657"/>
      <c r="CN16" s="657"/>
      <c r="CO16" s="657"/>
      <c r="CP16" s="657"/>
      <c r="CQ16" s="658"/>
      <c r="CR16" s="641">
        <v>172774</v>
      </c>
      <c r="CS16" s="642"/>
      <c r="CT16" s="642"/>
      <c r="CU16" s="642"/>
      <c r="CV16" s="642"/>
      <c r="CW16" s="642"/>
      <c r="CX16" s="642"/>
      <c r="CY16" s="643"/>
      <c r="CZ16" s="644">
        <v>0.8</v>
      </c>
      <c r="DA16" s="644"/>
      <c r="DB16" s="644"/>
      <c r="DC16" s="644"/>
      <c r="DD16" s="650" t="s">
        <v>181</v>
      </c>
      <c r="DE16" s="642"/>
      <c r="DF16" s="642"/>
      <c r="DG16" s="642"/>
      <c r="DH16" s="642"/>
      <c r="DI16" s="642"/>
      <c r="DJ16" s="642"/>
      <c r="DK16" s="642"/>
      <c r="DL16" s="642"/>
      <c r="DM16" s="642"/>
      <c r="DN16" s="642"/>
      <c r="DO16" s="642"/>
      <c r="DP16" s="643"/>
      <c r="DQ16" s="650">
        <v>33667</v>
      </c>
      <c r="DR16" s="642"/>
      <c r="DS16" s="642"/>
      <c r="DT16" s="642"/>
      <c r="DU16" s="642"/>
      <c r="DV16" s="642"/>
      <c r="DW16" s="642"/>
      <c r="DX16" s="642"/>
      <c r="DY16" s="642"/>
      <c r="DZ16" s="642"/>
      <c r="EA16" s="642"/>
      <c r="EB16" s="642"/>
      <c r="EC16" s="651"/>
    </row>
    <row r="17" spans="2:133" ht="11.25" customHeight="1" x14ac:dyDescent="0.15">
      <c r="B17" s="638" t="s">
        <v>262</v>
      </c>
      <c r="C17" s="639"/>
      <c r="D17" s="639"/>
      <c r="E17" s="639"/>
      <c r="F17" s="639"/>
      <c r="G17" s="639"/>
      <c r="H17" s="639"/>
      <c r="I17" s="639"/>
      <c r="J17" s="639"/>
      <c r="K17" s="639"/>
      <c r="L17" s="639"/>
      <c r="M17" s="639"/>
      <c r="N17" s="639"/>
      <c r="O17" s="639"/>
      <c r="P17" s="639"/>
      <c r="Q17" s="640"/>
      <c r="R17" s="641">
        <v>39590</v>
      </c>
      <c r="S17" s="642"/>
      <c r="T17" s="642"/>
      <c r="U17" s="642"/>
      <c r="V17" s="642"/>
      <c r="W17" s="642"/>
      <c r="X17" s="642"/>
      <c r="Y17" s="643"/>
      <c r="Z17" s="644">
        <v>0.2</v>
      </c>
      <c r="AA17" s="644"/>
      <c r="AB17" s="644"/>
      <c r="AC17" s="644"/>
      <c r="AD17" s="645">
        <v>39590</v>
      </c>
      <c r="AE17" s="645"/>
      <c r="AF17" s="645"/>
      <c r="AG17" s="645"/>
      <c r="AH17" s="645"/>
      <c r="AI17" s="645"/>
      <c r="AJ17" s="645"/>
      <c r="AK17" s="645"/>
      <c r="AL17" s="646">
        <v>0.3</v>
      </c>
      <c r="AM17" s="647"/>
      <c r="AN17" s="647"/>
      <c r="AO17" s="648"/>
      <c r="AP17" s="638" t="s">
        <v>263</v>
      </c>
      <c r="AQ17" s="639"/>
      <c r="AR17" s="639"/>
      <c r="AS17" s="639"/>
      <c r="AT17" s="639"/>
      <c r="AU17" s="639"/>
      <c r="AV17" s="639"/>
      <c r="AW17" s="639"/>
      <c r="AX17" s="639"/>
      <c r="AY17" s="639"/>
      <c r="AZ17" s="639"/>
      <c r="BA17" s="639"/>
      <c r="BB17" s="639"/>
      <c r="BC17" s="639"/>
      <c r="BD17" s="639"/>
      <c r="BE17" s="639"/>
      <c r="BF17" s="640"/>
      <c r="BG17" s="641" t="s">
        <v>128</v>
      </c>
      <c r="BH17" s="642"/>
      <c r="BI17" s="642"/>
      <c r="BJ17" s="642"/>
      <c r="BK17" s="642"/>
      <c r="BL17" s="642"/>
      <c r="BM17" s="642"/>
      <c r="BN17" s="643"/>
      <c r="BO17" s="644" t="s">
        <v>128</v>
      </c>
      <c r="BP17" s="644"/>
      <c r="BQ17" s="644"/>
      <c r="BR17" s="644"/>
      <c r="BS17" s="650" t="s">
        <v>181</v>
      </c>
      <c r="BT17" s="642"/>
      <c r="BU17" s="642"/>
      <c r="BV17" s="642"/>
      <c r="BW17" s="642"/>
      <c r="BX17" s="642"/>
      <c r="BY17" s="642"/>
      <c r="BZ17" s="642"/>
      <c r="CA17" s="642"/>
      <c r="CB17" s="651"/>
      <c r="CD17" s="656" t="s">
        <v>264</v>
      </c>
      <c r="CE17" s="657"/>
      <c r="CF17" s="657"/>
      <c r="CG17" s="657"/>
      <c r="CH17" s="657"/>
      <c r="CI17" s="657"/>
      <c r="CJ17" s="657"/>
      <c r="CK17" s="657"/>
      <c r="CL17" s="657"/>
      <c r="CM17" s="657"/>
      <c r="CN17" s="657"/>
      <c r="CO17" s="657"/>
      <c r="CP17" s="657"/>
      <c r="CQ17" s="658"/>
      <c r="CR17" s="641">
        <v>2187532</v>
      </c>
      <c r="CS17" s="642"/>
      <c r="CT17" s="642"/>
      <c r="CU17" s="642"/>
      <c r="CV17" s="642"/>
      <c r="CW17" s="642"/>
      <c r="CX17" s="642"/>
      <c r="CY17" s="643"/>
      <c r="CZ17" s="644">
        <v>9.5</v>
      </c>
      <c r="DA17" s="644"/>
      <c r="DB17" s="644"/>
      <c r="DC17" s="644"/>
      <c r="DD17" s="650" t="s">
        <v>128</v>
      </c>
      <c r="DE17" s="642"/>
      <c r="DF17" s="642"/>
      <c r="DG17" s="642"/>
      <c r="DH17" s="642"/>
      <c r="DI17" s="642"/>
      <c r="DJ17" s="642"/>
      <c r="DK17" s="642"/>
      <c r="DL17" s="642"/>
      <c r="DM17" s="642"/>
      <c r="DN17" s="642"/>
      <c r="DO17" s="642"/>
      <c r="DP17" s="643"/>
      <c r="DQ17" s="650">
        <v>2165437</v>
      </c>
      <c r="DR17" s="642"/>
      <c r="DS17" s="642"/>
      <c r="DT17" s="642"/>
      <c r="DU17" s="642"/>
      <c r="DV17" s="642"/>
      <c r="DW17" s="642"/>
      <c r="DX17" s="642"/>
      <c r="DY17" s="642"/>
      <c r="DZ17" s="642"/>
      <c r="EA17" s="642"/>
      <c r="EB17" s="642"/>
      <c r="EC17" s="651"/>
    </row>
    <row r="18" spans="2:133" ht="11.25" customHeight="1" x14ac:dyDescent="0.15">
      <c r="B18" s="638" t="s">
        <v>265</v>
      </c>
      <c r="C18" s="639"/>
      <c r="D18" s="639"/>
      <c r="E18" s="639"/>
      <c r="F18" s="639"/>
      <c r="G18" s="639"/>
      <c r="H18" s="639"/>
      <c r="I18" s="639"/>
      <c r="J18" s="639"/>
      <c r="K18" s="639"/>
      <c r="L18" s="639"/>
      <c r="M18" s="639"/>
      <c r="N18" s="639"/>
      <c r="O18" s="639"/>
      <c r="P18" s="639"/>
      <c r="Q18" s="640"/>
      <c r="R18" s="641">
        <v>5679543</v>
      </c>
      <c r="S18" s="642"/>
      <c r="T18" s="642"/>
      <c r="U18" s="642"/>
      <c r="V18" s="642"/>
      <c r="W18" s="642"/>
      <c r="X18" s="642"/>
      <c r="Y18" s="643"/>
      <c r="Z18" s="644">
        <v>24.2</v>
      </c>
      <c r="AA18" s="644"/>
      <c r="AB18" s="644"/>
      <c r="AC18" s="644"/>
      <c r="AD18" s="645">
        <v>4655819</v>
      </c>
      <c r="AE18" s="645"/>
      <c r="AF18" s="645"/>
      <c r="AG18" s="645"/>
      <c r="AH18" s="645"/>
      <c r="AI18" s="645"/>
      <c r="AJ18" s="645"/>
      <c r="AK18" s="645"/>
      <c r="AL18" s="646">
        <v>39.299999999999997</v>
      </c>
      <c r="AM18" s="647"/>
      <c r="AN18" s="647"/>
      <c r="AO18" s="648"/>
      <c r="AP18" s="638" t="s">
        <v>266</v>
      </c>
      <c r="AQ18" s="639"/>
      <c r="AR18" s="639"/>
      <c r="AS18" s="639"/>
      <c r="AT18" s="639"/>
      <c r="AU18" s="639"/>
      <c r="AV18" s="639"/>
      <c r="AW18" s="639"/>
      <c r="AX18" s="639"/>
      <c r="AY18" s="639"/>
      <c r="AZ18" s="639"/>
      <c r="BA18" s="639"/>
      <c r="BB18" s="639"/>
      <c r="BC18" s="639"/>
      <c r="BD18" s="639"/>
      <c r="BE18" s="639"/>
      <c r="BF18" s="640"/>
      <c r="BG18" s="641" t="s">
        <v>259</v>
      </c>
      <c r="BH18" s="642"/>
      <c r="BI18" s="642"/>
      <c r="BJ18" s="642"/>
      <c r="BK18" s="642"/>
      <c r="BL18" s="642"/>
      <c r="BM18" s="642"/>
      <c r="BN18" s="643"/>
      <c r="BO18" s="644" t="s">
        <v>259</v>
      </c>
      <c r="BP18" s="644"/>
      <c r="BQ18" s="644"/>
      <c r="BR18" s="644"/>
      <c r="BS18" s="650" t="s">
        <v>128</v>
      </c>
      <c r="BT18" s="642"/>
      <c r="BU18" s="642"/>
      <c r="BV18" s="642"/>
      <c r="BW18" s="642"/>
      <c r="BX18" s="642"/>
      <c r="BY18" s="642"/>
      <c r="BZ18" s="642"/>
      <c r="CA18" s="642"/>
      <c r="CB18" s="651"/>
      <c r="CD18" s="656" t="s">
        <v>267</v>
      </c>
      <c r="CE18" s="657"/>
      <c r="CF18" s="657"/>
      <c r="CG18" s="657"/>
      <c r="CH18" s="657"/>
      <c r="CI18" s="657"/>
      <c r="CJ18" s="657"/>
      <c r="CK18" s="657"/>
      <c r="CL18" s="657"/>
      <c r="CM18" s="657"/>
      <c r="CN18" s="657"/>
      <c r="CO18" s="657"/>
      <c r="CP18" s="657"/>
      <c r="CQ18" s="658"/>
      <c r="CR18" s="641" t="s">
        <v>128</v>
      </c>
      <c r="CS18" s="642"/>
      <c r="CT18" s="642"/>
      <c r="CU18" s="642"/>
      <c r="CV18" s="642"/>
      <c r="CW18" s="642"/>
      <c r="CX18" s="642"/>
      <c r="CY18" s="643"/>
      <c r="CZ18" s="644" t="s">
        <v>128</v>
      </c>
      <c r="DA18" s="644"/>
      <c r="DB18" s="644"/>
      <c r="DC18" s="644"/>
      <c r="DD18" s="650" t="s">
        <v>128</v>
      </c>
      <c r="DE18" s="642"/>
      <c r="DF18" s="642"/>
      <c r="DG18" s="642"/>
      <c r="DH18" s="642"/>
      <c r="DI18" s="642"/>
      <c r="DJ18" s="642"/>
      <c r="DK18" s="642"/>
      <c r="DL18" s="642"/>
      <c r="DM18" s="642"/>
      <c r="DN18" s="642"/>
      <c r="DO18" s="642"/>
      <c r="DP18" s="643"/>
      <c r="DQ18" s="650" t="s">
        <v>128</v>
      </c>
      <c r="DR18" s="642"/>
      <c r="DS18" s="642"/>
      <c r="DT18" s="642"/>
      <c r="DU18" s="642"/>
      <c r="DV18" s="642"/>
      <c r="DW18" s="642"/>
      <c r="DX18" s="642"/>
      <c r="DY18" s="642"/>
      <c r="DZ18" s="642"/>
      <c r="EA18" s="642"/>
      <c r="EB18" s="642"/>
      <c r="EC18" s="651"/>
    </row>
    <row r="19" spans="2:133" ht="11.25" customHeight="1" x14ac:dyDescent="0.15">
      <c r="B19" s="638" t="s">
        <v>268</v>
      </c>
      <c r="C19" s="639"/>
      <c r="D19" s="639"/>
      <c r="E19" s="639"/>
      <c r="F19" s="639"/>
      <c r="G19" s="639"/>
      <c r="H19" s="639"/>
      <c r="I19" s="639"/>
      <c r="J19" s="639"/>
      <c r="K19" s="639"/>
      <c r="L19" s="639"/>
      <c r="M19" s="639"/>
      <c r="N19" s="639"/>
      <c r="O19" s="639"/>
      <c r="P19" s="639"/>
      <c r="Q19" s="640"/>
      <c r="R19" s="641">
        <v>4655819</v>
      </c>
      <c r="S19" s="642"/>
      <c r="T19" s="642"/>
      <c r="U19" s="642"/>
      <c r="V19" s="642"/>
      <c r="W19" s="642"/>
      <c r="X19" s="642"/>
      <c r="Y19" s="643"/>
      <c r="Z19" s="644">
        <v>19.899999999999999</v>
      </c>
      <c r="AA19" s="644"/>
      <c r="AB19" s="644"/>
      <c r="AC19" s="644"/>
      <c r="AD19" s="645">
        <v>4655819</v>
      </c>
      <c r="AE19" s="645"/>
      <c r="AF19" s="645"/>
      <c r="AG19" s="645"/>
      <c r="AH19" s="645"/>
      <c r="AI19" s="645"/>
      <c r="AJ19" s="645"/>
      <c r="AK19" s="645"/>
      <c r="AL19" s="646">
        <v>39.299999999999997</v>
      </c>
      <c r="AM19" s="647"/>
      <c r="AN19" s="647"/>
      <c r="AO19" s="648"/>
      <c r="AP19" s="638" t="s">
        <v>269</v>
      </c>
      <c r="AQ19" s="639"/>
      <c r="AR19" s="639"/>
      <c r="AS19" s="639"/>
      <c r="AT19" s="639"/>
      <c r="AU19" s="639"/>
      <c r="AV19" s="639"/>
      <c r="AW19" s="639"/>
      <c r="AX19" s="639"/>
      <c r="AY19" s="639"/>
      <c r="AZ19" s="639"/>
      <c r="BA19" s="639"/>
      <c r="BB19" s="639"/>
      <c r="BC19" s="639"/>
      <c r="BD19" s="639"/>
      <c r="BE19" s="639"/>
      <c r="BF19" s="640"/>
      <c r="BG19" s="641">
        <v>439470</v>
      </c>
      <c r="BH19" s="642"/>
      <c r="BI19" s="642"/>
      <c r="BJ19" s="642"/>
      <c r="BK19" s="642"/>
      <c r="BL19" s="642"/>
      <c r="BM19" s="642"/>
      <c r="BN19" s="643"/>
      <c r="BO19" s="644">
        <v>7</v>
      </c>
      <c r="BP19" s="644"/>
      <c r="BQ19" s="644"/>
      <c r="BR19" s="644"/>
      <c r="BS19" s="650" t="s">
        <v>128</v>
      </c>
      <c r="BT19" s="642"/>
      <c r="BU19" s="642"/>
      <c r="BV19" s="642"/>
      <c r="BW19" s="642"/>
      <c r="BX19" s="642"/>
      <c r="BY19" s="642"/>
      <c r="BZ19" s="642"/>
      <c r="CA19" s="642"/>
      <c r="CB19" s="651"/>
      <c r="CD19" s="656" t="s">
        <v>270</v>
      </c>
      <c r="CE19" s="657"/>
      <c r="CF19" s="657"/>
      <c r="CG19" s="657"/>
      <c r="CH19" s="657"/>
      <c r="CI19" s="657"/>
      <c r="CJ19" s="657"/>
      <c r="CK19" s="657"/>
      <c r="CL19" s="657"/>
      <c r="CM19" s="657"/>
      <c r="CN19" s="657"/>
      <c r="CO19" s="657"/>
      <c r="CP19" s="657"/>
      <c r="CQ19" s="658"/>
      <c r="CR19" s="641" t="s">
        <v>128</v>
      </c>
      <c r="CS19" s="642"/>
      <c r="CT19" s="642"/>
      <c r="CU19" s="642"/>
      <c r="CV19" s="642"/>
      <c r="CW19" s="642"/>
      <c r="CX19" s="642"/>
      <c r="CY19" s="643"/>
      <c r="CZ19" s="644" t="s">
        <v>128</v>
      </c>
      <c r="DA19" s="644"/>
      <c r="DB19" s="644"/>
      <c r="DC19" s="644"/>
      <c r="DD19" s="650" t="s">
        <v>128</v>
      </c>
      <c r="DE19" s="642"/>
      <c r="DF19" s="642"/>
      <c r="DG19" s="642"/>
      <c r="DH19" s="642"/>
      <c r="DI19" s="642"/>
      <c r="DJ19" s="642"/>
      <c r="DK19" s="642"/>
      <c r="DL19" s="642"/>
      <c r="DM19" s="642"/>
      <c r="DN19" s="642"/>
      <c r="DO19" s="642"/>
      <c r="DP19" s="643"/>
      <c r="DQ19" s="650" t="s">
        <v>128</v>
      </c>
      <c r="DR19" s="642"/>
      <c r="DS19" s="642"/>
      <c r="DT19" s="642"/>
      <c r="DU19" s="642"/>
      <c r="DV19" s="642"/>
      <c r="DW19" s="642"/>
      <c r="DX19" s="642"/>
      <c r="DY19" s="642"/>
      <c r="DZ19" s="642"/>
      <c r="EA19" s="642"/>
      <c r="EB19" s="642"/>
      <c r="EC19" s="651"/>
    </row>
    <row r="20" spans="2:133" ht="11.25" customHeight="1" x14ac:dyDescent="0.15">
      <c r="B20" s="638" t="s">
        <v>271</v>
      </c>
      <c r="C20" s="639"/>
      <c r="D20" s="639"/>
      <c r="E20" s="639"/>
      <c r="F20" s="639"/>
      <c r="G20" s="639"/>
      <c r="H20" s="639"/>
      <c r="I20" s="639"/>
      <c r="J20" s="639"/>
      <c r="K20" s="639"/>
      <c r="L20" s="639"/>
      <c r="M20" s="639"/>
      <c r="N20" s="639"/>
      <c r="O20" s="639"/>
      <c r="P20" s="639"/>
      <c r="Q20" s="640"/>
      <c r="R20" s="641">
        <v>1023724</v>
      </c>
      <c r="S20" s="642"/>
      <c r="T20" s="642"/>
      <c r="U20" s="642"/>
      <c r="V20" s="642"/>
      <c r="W20" s="642"/>
      <c r="X20" s="642"/>
      <c r="Y20" s="643"/>
      <c r="Z20" s="644">
        <v>4.4000000000000004</v>
      </c>
      <c r="AA20" s="644"/>
      <c r="AB20" s="644"/>
      <c r="AC20" s="644"/>
      <c r="AD20" s="645" t="s">
        <v>128</v>
      </c>
      <c r="AE20" s="645"/>
      <c r="AF20" s="645"/>
      <c r="AG20" s="645"/>
      <c r="AH20" s="645"/>
      <c r="AI20" s="645"/>
      <c r="AJ20" s="645"/>
      <c r="AK20" s="645"/>
      <c r="AL20" s="646" t="s">
        <v>128</v>
      </c>
      <c r="AM20" s="647"/>
      <c r="AN20" s="647"/>
      <c r="AO20" s="648"/>
      <c r="AP20" s="638" t="s">
        <v>272</v>
      </c>
      <c r="AQ20" s="639"/>
      <c r="AR20" s="639"/>
      <c r="AS20" s="639"/>
      <c r="AT20" s="639"/>
      <c r="AU20" s="639"/>
      <c r="AV20" s="639"/>
      <c r="AW20" s="639"/>
      <c r="AX20" s="639"/>
      <c r="AY20" s="639"/>
      <c r="AZ20" s="639"/>
      <c r="BA20" s="639"/>
      <c r="BB20" s="639"/>
      <c r="BC20" s="639"/>
      <c r="BD20" s="639"/>
      <c r="BE20" s="639"/>
      <c r="BF20" s="640"/>
      <c r="BG20" s="641">
        <v>439470</v>
      </c>
      <c r="BH20" s="642"/>
      <c r="BI20" s="642"/>
      <c r="BJ20" s="642"/>
      <c r="BK20" s="642"/>
      <c r="BL20" s="642"/>
      <c r="BM20" s="642"/>
      <c r="BN20" s="643"/>
      <c r="BO20" s="644">
        <v>7</v>
      </c>
      <c r="BP20" s="644"/>
      <c r="BQ20" s="644"/>
      <c r="BR20" s="644"/>
      <c r="BS20" s="650" t="s">
        <v>181</v>
      </c>
      <c r="BT20" s="642"/>
      <c r="BU20" s="642"/>
      <c r="BV20" s="642"/>
      <c r="BW20" s="642"/>
      <c r="BX20" s="642"/>
      <c r="BY20" s="642"/>
      <c r="BZ20" s="642"/>
      <c r="CA20" s="642"/>
      <c r="CB20" s="651"/>
      <c r="CD20" s="656" t="s">
        <v>273</v>
      </c>
      <c r="CE20" s="657"/>
      <c r="CF20" s="657"/>
      <c r="CG20" s="657"/>
      <c r="CH20" s="657"/>
      <c r="CI20" s="657"/>
      <c r="CJ20" s="657"/>
      <c r="CK20" s="657"/>
      <c r="CL20" s="657"/>
      <c r="CM20" s="657"/>
      <c r="CN20" s="657"/>
      <c r="CO20" s="657"/>
      <c r="CP20" s="657"/>
      <c r="CQ20" s="658"/>
      <c r="CR20" s="641">
        <v>23028529</v>
      </c>
      <c r="CS20" s="642"/>
      <c r="CT20" s="642"/>
      <c r="CU20" s="642"/>
      <c r="CV20" s="642"/>
      <c r="CW20" s="642"/>
      <c r="CX20" s="642"/>
      <c r="CY20" s="643"/>
      <c r="CZ20" s="644">
        <v>100</v>
      </c>
      <c r="DA20" s="644"/>
      <c r="DB20" s="644"/>
      <c r="DC20" s="644"/>
      <c r="DD20" s="650">
        <v>1668855</v>
      </c>
      <c r="DE20" s="642"/>
      <c r="DF20" s="642"/>
      <c r="DG20" s="642"/>
      <c r="DH20" s="642"/>
      <c r="DI20" s="642"/>
      <c r="DJ20" s="642"/>
      <c r="DK20" s="642"/>
      <c r="DL20" s="642"/>
      <c r="DM20" s="642"/>
      <c r="DN20" s="642"/>
      <c r="DO20" s="642"/>
      <c r="DP20" s="643"/>
      <c r="DQ20" s="650">
        <v>14827155</v>
      </c>
      <c r="DR20" s="642"/>
      <c r="DS20" s="642"/>
      <c r="DT20" s="642"/>
      <c r="DU20" s="642"/>
      <c r="DV20" s="642"/>
      <c r="DW20" s="642"/>
      <c r="DX20" s="642"/>
      <c r="DY20" s="642"/>
      <c r="DZ20" s="642"/>
      <c r="EA20" s="642"/>
      <c r="EB20" s="642"/>
      <c r="EC20" s="651"/>
    </row>
    <row r="21" spans="2:133" ht="11.25" customHeight="1" x14ac:dyDescent="0.15">
      <c r="B21" s="638" t="s">
        <v>274</v>
      </c>
      <c r="C21" s="639"/>
      <c r="D21" s="639"/>
      <c r="E21" s="639"/>
      <c r="F21" s="639"/>
      <c r="G21" s="639"/>
      <c r="H21" s="639"/>
      <c r="I21" s="639"/>
      <c r="J21" s="639"/>
      <c r="K21" s="639"/>
      <c r="L21" s="639"/>
      <c r="M21" s="639"/>
      <c r="N21" s="639"/>
      <c r="O21" s="639"/>
      <c r="P21" s="639"/>
      <c r="Q21" s="640"/>
      <c r="R21" s="641" t="s">
        <v>128</v>
      </c>
      <c r="S21" s="642"/>
      <c r="T21" s="642"/>
      <c r="U21" s="642"/>
      <c r="V21" s="642"/>
      <c r="W21" s="642"/>
      <c r="X21" s="642"/>
      <c r="Y21" s="643"/>
      <c r="Z21" s="644" t="s">
        <v>181</v>
      </c>
      <c r="AA21" s="644"/>
      <c r="AB21" s="644"/>
      <c r="AC21" s="644"/>
      <c r="AD21" s="645" t="s">
        <v>181</v>
      </c>
      <c r="AE21" s="645"/>
      <c r="AF21" s="645"/>
      <c r="AG21" s="645"/>
      <c r="AH21" s="645"/>
      <c r="AI21" s="645"/>
      <c r="AJ21" s="645"/>
      <c r="AK21" s="645"/>
      <c r="AL21" s="646" t="s">
        <v>128</v>
      </c>
      <c r="AM21" s="647"/>
      <c r="AN21" s="647"/>
      <c r="AO21" s="648"/>
      <c r="AP21" s="659" t="s">
        <v>275</v>
      </c>
      <c r="AQ21" s="660"/>
      <c r="AR21" s="660"/>
      <c r="AS21" s="660"/>
      <c r="AT21" s="660"/>
      <c r="AU21" s="660"/>
      <c r="AV21" s="660"/>
      <c r="AW21" s="660"/>
      <c r="AX21" s="660"/>
      <c r="AY21" s="660"/>
      <c r="AZ21" s="660"/>
      <c r="BA21" s="660"/>
      <c r="BB21" s="660"/>
      <c r="BC21" s="660"/>
      <c r="BD21" s="660"/>
      <c r="BE21" s="660"/>
      <c r="BF21" s="661"/>
      <c r="BG21" s="641" t="s">
        <v>259</v>
      </c>
      <c r="BH21" s="642"/>
      <c r="BI21" s="642"/>
      <c r="BJ21" s="642"/>
      <c r="BK21" s="642"/>
      <c r="BL21" s="642"/>
      <c r="BM21" s="642"/>
      <c r="BN21" s="643"/>
      <c r="BO21" s="644" t="s">
        <v>128</v>
      </c>
      <c r="BP21" s="644"/>
      <c r="BQ21" s="644"/>
      <c r="BR21" s="644"/>
      <c r="BS21" s="650" t="s">
        <v>181</v>
      </c>
      <c r="BT21" s="642"/>
      <c r="BU21" s="642"/>
      <c r="BV21" s="642"/>
      <c r="BW21" s="642"/>
      <c r="BX21" s="642"/>
      <c r="BY21" s="642"/>
      <c r="BZ21" s="642"/>
      <c r="CA21" s="642"/>
      <c r="CB21" s="651"/>
      <c r="CD21" s="667"/>
      <c r="CE21" s="668"/>
      <c r="CF21" s="668"/>
      <c r="CG21" s="668"/>
      <c r="CH21" s="668"/>
      <c r="CI21" s="668"/>
      <c r="CJ21" s="668"/>
      <c r="CK21" s="668"/>
      <c r="CL21" s="668"/>
      <c r="CM21" s="668"/>
      <c r="CN21" s="668"/>
      <c r="CO21" s="668"/>
      <c r="CP21" s="668"/>
      <c r="CQ21" s="669"/>
      <c r="CR21" s="670"/>
      <c r="CS21" s="663"/>
      <c r="CT21" s="663"/>
      <c r="CU21" s="663"/>
      <c r="CV21" s="663"/>
      <c r="CW21" s="663"/>
      <c r="CX21" s="663"/>
      <c r="CY21" s="671"/>
      <c r="CZ21" s="672"/>
      <c r="DA21" s="672"/>
      <c r="DB21" s="672"/>
      <c r="DC21" s="672"/>
      <c r="DD21" s="662"/>
      <c r="DE21" s="663"/>
      <c r="DF21" s="663"/>
      <c r="DG21" s="663"/>
      <c r="DH21" s="663"/>
      <c r="DI21" s="663"/>
      <c r="DJ21" s="663"/>
      <c r="DK21" s="663"/>
      <c r="DL21" s="663"/>
      <c r="DM21" s="663"/>
      <c r="DN21" s="663"/>
      <c r="DO21" s="663"/>
      <c r="DP21" s="671"/>
      <c r="DQ21" s="662"/>
      <c r="DR21" s="663"/>
      <c r="DS21" s="663"/>
      <c r="DT21" s="663"/>
      <c r="DU21" s="663"/>
      <c r="DV21" s="663"/>
      <c r="DW21" s="663"/>
      <c r="DX21" s="663"/>
      <c r="DY21" s="663"/>
      <c r="DZ21" s="663"/>
      <c r="EA21" s="663"/>
      <c r="EB21" s="663"/>
      <c r="EC21" s="664"/>
    </row>
    <row r="22" spans="2:133" ht="11.25" customHeight="1" x14ac:dyDescent="0.15">
      <c r="B22" s="638" t="s">
        <v>276</v>
      </c>
      <c r="C22" s="639"/>
      <c r="D22" s="639"/>
      <c r="E22" s="639"/>
      <c r="F22" s="639"/>
      <c r="G22" s="639"/>
      <c r="H22" s="639"/>
      <c r="I22" s="639"/>
      <c r="J22" s="639"/>
      <c r="K22" s="639"/>
      <c r="L22" s="639"/>
      <c r="M22" s="639"/>
      <c r="N22" s="639"/>
      <c r="O22" s="639"/>
      <c r="P22" s="639"/>
      <c r="Q22" s="640"/>
      <c r="R22" s="641">
        <v>13242141</v>
      </c>
      <c r="S22" s="642"/>
      <c r="T22" s="642"/>
      <c r="U22" s="642"/>
      <c r="V22" s="642"/>
      <c r="W22" s="642"/>
      <c r="X22" s="642"/>
      <c r="Y22" s="643"/>
      <c r="Z22" s="644">
        <v>56.5</v>
      </c>
      <c r="AA22" s="644"/>
      <c r="AB22" s="644"/>
      <c r="AC22" s="644"/>
      <c r="AD22" s="645">
        <v>11778947</v>
      </c>
      <c r="AE22" s="645"/>
      <c r="AF22" s="645"/>
      <c r="AG22" s="645"/>
      <c r="AH22" s="645"/>
      <c r="AI22" s="645"/>
      <c r="AJ22" s="645"/>
      <c r="AK22" s="645"/>
      <c r="AL22" s="646">
        <v>99.4</v>
      </c>
      <c r="AM22" s="647"/>
      <c r="AN22" s="647"/>
      <c r="AO22" s="648"/>
      <c r="AP22" s="659" t="s">
        <v>277</v>
      </c>
      <c r="AQ22" s="660"/>
      <c r="AR22" s="660"/>
      <c r="AS22" s="660"/>
      <c r="AT22" s="660"/>
      <c r="AU22" s="660"/>
      <c r="AV22" s="660"/>
      <c r="AW22" s="660"/>
      <c r="AX22" s="660"/>
      <c r="AY22" s="660"/>
      <c r="AZ22" s="660"/>
      <c r="BA22" s="660"/>
      <c r="BB22" s="660"/>
      <c r="BC22" s="660"/>
      <c r="BD22" s="660"/>
      <c r="BE22" s="660"/>
      <c r="BF22" s="661"/>
      <c r="BG22" s="641" t="s">
        <v>259</v>
      </c>
      <c r="BH22" s="642"/>
      <c r="BI22" s="642"/>
      <c r="BJ22" s="642"/>
      <c r="BK22" s="642"/>
      <c r="BL22" s="642"/>
      <c r="BM22" s="642"/>
      <c r="BN22" s="643"/>
      <c r="BO22" s="644" t="s">
        <v>128</v>
      </c>
      <c r="BP22" s="644"/>
      <c r="BQ22" s="644"/>
      <c r="BR22" s="644"/>
      <c r="BS22" s="650" t="s">
        <v>128</v>
      </c>
      <c r="BT22" s="642"/>
      <c r="BU22" s="642"/>
      <c r="BV22" s="642"/>
      <c r="BW22" s="642"/>
      <c r="BX22" s="642"/>
      <c r="BY22" s="642"/>
      <c r="BZ22" s="642"/>
      <c r="CA22" s="642"/>
      <c r="CB22" s="651"/>
      <c r="CD22" s="623" t="s">
        <v>278</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279</v>
      </c>
      <c r="C23" s="639"/>
      <c r="D23" s="639"/>
      <c r="E23" s="639"/>
      <c r="F23" s="639"/>
      <c r="G23" s="639"/>
      <c r="H23" s="639"/>
      <c r="I23" s="639"/>
      <c r="J23" s="639"/>
      <c r="K23" s="639"/>
      <c r="L23" s="639"/>
      <c r="M23" s="639"/>
      <c r="N23" s="639"/>
      <c r="O23" s="639"/>
      <c r="P23" s="639"/>
      <c r="Q23" s="640"/>
      <c r="R23" s="641">
        <v>6478</v>
      </c>
      <c r="S23" s="642"/>
      <c r="T23" s="642"/>
      <c r="U23" s="642"/>
      <c r="V23" s="642"/>
      <c r="W23" s="642"/>
      <c r="X23" s="642"/>
      <c r="Y23" s="643"/>
      <c r="Z23" s="644">
        <v>0</v>
      </c>
      <c r="AA23" s="644"/>
      <c r="AB23" s="644"/>
      <c r="AC23" s="644"/>
      <c r="AD23" s="645">
        <v>6478</v>
      </c>
      <c r="AE23" s="645"/>
      <c r="AF23" s="645"/>
      <c r="AG23" s="645"/>
      <c r="AH23" s="645"/>
      <c r="AI23" s="645"/>
      <c r="AJ23" s="645"/>
      <c r="AK23" s="645"/>
      <c r="AL23" s="646">
        <v>0.1</v>
      </c>
      <c r="AM23" s="647"/>
      <c r="AN23" s="647"/>
      <c r="AO23" s="648"/>
      <c r="AP23" s="659" t="s">
        <v>280</v>
      </c>
      <c r="AQ23" s="660"/>
      <c r="AR23" s="660"/>
      <c r="AS23" s="660"/>
      <c r="AT23" s="660"/>
      <c r="AU23" s="660"/>
      <c r="AV23" s="660"/>
      <c r="AW23" s="660"/>
      <c r="AX23" s="660"/>
      <c r="AY23" s="660"/>
      <c r="AZ23" s="660"/>
      <c r="BA23" s="660"/>
      <c r="BB23" s="660"/>
      <c r="BC23" s="660"/>
      <c r="BD23" s="660"/>
      <c r="BE23" s="660"/>
      <c r="BF23" s="661"/>
      <c r="BG23" s="641">
        <v>439470</v>
      </c>
      <c r="BH23" s="642"/>
      <c r="BI23" s="642"/>
      <c r="BJ23" s="642"/>
      <c r="BK23" s="642"/>
      <c r="BL23" s="642"/>
      <c r="BM23" s="642"/>
      <c r="BN23" s="643"/>
      <c r="BO23" s="644">
        <v>7</v>
      </c>
      <c r="BP23" s="644"/>
      <c r="BQ23" s="644"/>
      <c r="BR23" s="644"/>
      <c r="BS23" s="650" t="s">
        <v>128</v>
      </c>
      <c r="BT23" s="642"/>
      <c r="BU23" s="642"/>
      <c r="BV23" s="642"/>
      <c r="BW23" s="642"/>
      <c r="BX23" s="642"/>
      <c r="BY23" s="642"/>
      <c r="BZ23" s="642"/>
      <c r="CA23" s="642"/>
      <c r="CB23" s="651"/>
      <c r="CD23" s="623" t="s">
        <v>219</v>
      </c>
      <c r="CE23" s="624"/>
      <c r="CF23" s="624"/>
      <c r="CG23" s="624"/>
      <c r="CH23" s="624"/>
      <c r="CI23" s="624"/>
      <c r="CJ23" s="624"/>
      <c r="CK23" s="624"/>
      <c r="CL23" s="624"/>
      <c r="CM23" s="624"/>
      <c r="CN23" s="624"/>
      <c r="CO23" s="624"/>
      <c r="CP23" s="624"/>
      <c r="CQ23" s="625"/>
      <c r="CR23" s="623" t="s">
        <v>281</v>
      </c>
      <c r="CS23" s="624"/>
      <c r="CT23" s="624"/>
      <c r="CU23" s="624"/>
      <c r="CV23" s="624"/>
      <c r="CW23" s="624"/>
      <c r="CX23" s="624"/>
      <c r="CY23" s="625"/>
      <c r="CZ23" s="623" t="s">
        <v>282</v>
      </c>
      <c r="DA23" s="624"/>
      <c r="DB23" s="624"/>
      <c r="DC23" s="625"/>
      <c r="DD23" s="623" t="s">
        <v>283</v>
      </c>
      <c r="DE23" s="624"/>
      <c r="DF23" s="624"/>
      <c r="DG23" s="624"/>
      <c r="DH23" s="624"/>
      <c r="DI23" s="624"/>
      <c r="DJ23" s="624"/>
      <c r="DK23" s="625"/>
      <c r="DL23" s="673" t="s">
        <v>284</v>
      </c>
      <c r="DM23" s="674"/>
      <c r="DN23" s="674"/>
      <c r="DO23" s="674"/>
      <c r="DP23" s="674"/>
      <c r="DQ23" s="674"/>
      <c r="DR23" s="674"/>
      <c r="DS23" s="674"/>
      <c r="DT23" s="674"/>
      <c r="DU23" s="674"/>
      <c r="DV23" s="675"/>
      <c r="DW23" s="623" t="s">
        <v>285</v>
      </c>
      <c r="DX23" s="624"/>
      <c r="DY23" s="624"/>
      <c r="DZ23" s="624"/>
      <c r="EA23" s="624"/>
      <c r="EB23" s="624"/>
      <c r="EC23" s="625"/>
    </row>
    <row r="24" spans="2:133" ht="11.25" customHeight="1" x14ac:dyDescent="0.15">
      <c r="B24" s="638" t="s">
        <v>286</v>
      </c>
      <c r="C24" s="639"/>
      <c r="D24" s="639"/>
      <c r="E24" s="639"/>
      <c r="F24" s="639"/>
      <c r="G24" s="639"/>
      <c r="H24" s="639"/>
      <c r="I24" s="639"/>
      <c r="J24" s="639"/>
      <c r="K24" s="639"/>
      <c r="L24" s="639"/>
      <c r="M24" s="639"/>
      <c r="N24" s="639"/>
      <c r="O24" s="639"/>
      <c r="P24" s="639"/>
      <c r="Q24" s="640"/>
      <c r="R24" s="641">
        <v>435336</v>
      </c>
      <c r="S24" s="642"/>
      <c r="T24" s="642"/>
      <c r="U24" s="642"/>
      <c r="V24" s="642"/>
      <c r="W24" s="642"/>
      <c r="X24" s="642"/>
      <c r="Y24" s="643"/>
      <c r="Z24" s="644">
        <v>1.9</v>
      </c>
      <c r="AA24" s="644"/>
      <c r="AB24" s="644"/>
      <c r="AC24" s="644"/>
      <c r="AD24" s="645" t="s">
        <v>128</v>
      </c>
      <c r="AE24" s="645"/>
      <c r="AF24" s="645"/>
      <c r="AG24" s="645"/>
      <c r="AH24" s="645"/>
      <c r="AI24" s="645"/>
      <c r="AJ24" s="645"/>
      <c r="AK24" s="645"/>
      <c r="AL24" s="646" t="s">
        <v>259</v>
      </c>
      <c r="AM24" s="647"/>
      <c r="AN24" s="647"/>
      <c r="AO24" s="648"/>
      <c r="AP24" s="659" t="s">
        <v>287</v>
      </c>
      <c r="AQ24" s="660"/>
      <c r="AR24" s="660"/>
      <c r="AS24" s="660"/>
      <c r="AT24" s="660"/>
      <c r="AU24" s="660"/>
      <c r="AV24" s="660"/>
      <c r="AW24" s="660"/>
      <c r="AX24" s="660"/>
      <c r="AY24" s="660"/>
      <c r="AZ24" s="660"/>
      <c r="BA24" s="660"/>
      <c r="BB24" s="660"/>
      <c r="BC24" s="660"/>
      <c r="BD24" s="660"/>
      <c r="BE24" s="660"/>
      <c r="BF24" s="661"/>
      <c r="BG24" s="641" t="s">
        <v>128</v>
      </c>
      <c r="BH24" s="642"/>
      <c r="BI24" s="642"/>
      <c r="BJ24" s="642"/>
      <c r="BK24" s="642"/>
      <c r="BL24" s="642"/>
      <c r="BM24" s="642"/>
      <c r="BN24" s="643"/>
      <c r="BO24" s="644" t="s">
        <v>128</v>
      </c>
      <c r="BP24" s="644"/>
      <c r="BQ24" s="644"/>
      <c r="BR24" s="644"/>
      <c r="BS24" s="650" t="s">
        <v>128</v>
      </c>
      <c r="BT24" s="642"/>
      <c r="BU24" s="642"/>
      <c r="BV24" s="642"/>
      <c r="BW24" s="642"/>
      <c r="BX24" s="642"/>
      <c r="BY24" s="642"/>
      <c r="BZ24" s="642"/>
      <c r="CA24" s="642"/>
      <c r="CB24" s="651"/>
      <c r="CD24" s="652" t="s">
        <v>288</v>
      </c>
      <c r="CE24" s="653"/>
      <c r="CF24" s="653"/>
      <c r="CG24" s="653"/>
      <c r="CH24" s="653"/>
      <c r="CI24" s="653"/>
      <c r="CJ24" s="653"/>
      <c r="CK24" s="653"/>
      <c r="CL24" s="653"/>
      <c r="CM24" s="653"/>
      <c r="CN24" s="653"/>
      <c r="CO24" s="653"/>
      <c r="CP24" s="653"/>
      <c r="CQ24" s="654"/>
      <c r="CR24" s="630">
        <v>11741382</v>
      </c>
      <c r="CS24" s="631"/>
      <c r="CT24" s="631"/>
      <c r="CU24" s="631"/>
      <c r="CV24" s="631"/>
      <c r="CW24" s="631"/>
      <c r="CX24" s="631"/>
      <c r="CY24" s="632"/>
      <c r="CZ24" s="635">
        <v>51</v>
      </c>
      <c r="DA24" s="636"/>
      <c r="DB24" s="636"/>
      <c r="DC24" s="655"/>
      <c r="DD24" s="676">
        <v>7338971</v>
      </c>
      <c r="DE24" s="631"/>
      <c r="DF24" s="631"/>
      <c r="DG24" s="631"/>
      <c r="DH24" s="631"/>
      <c r="DI24" s="631"/>
      <c r="DJ24" s="631"/>
      <c r="DK24" s="632"/>
      <c r="DL24" s="676">
        <v>7259127</v>
      </c>
      <c r="DM24" s="631"/>
      <c r="DN24" s="631"/>
      <c r="DO24" s="631"/>
      <c r="DP24" s="631"/>
      <c r="DQ24" s="631"/>
      <c r="DR24" s="631"/>
      <c r="DS24" s="631"/>
      <c r="DT24" s="631"/>
      <c r="DU24" s="631"/>
      <c r="DV24" s="632"/>
      <c r="DW24" s="635">
        <v>57.8</v>
      </c>
      <c r="DX24" s="636"/>
      <c r="DY24" s="636"/>
      <c r="DZ24" s="636"/>
      <c r="EA24" s="636"/>
      <c r="EB24" s="636"/>
      <c r="EC24" s="637"/>
    </row>
    <row r="25" spans="2:133" ht="11.25" customHeight="1" x14ac:dyDescent="0.15">
      <c r="B25" s="638" t="s">
        <v>289</v>
      </c>
      <c r="C25" s="639"/>
      <c r="D25" s="639"/>
      <c r="E25" s="639"/>
      <c r="F25" s="639"/>
      <c r="G25" s="639"/>
      <c r="H25" s="639"/>
      <c r="I25" s="639"/>
      <c r="J25" s="639"/>
      <c r="K25" s="639"/>
      <c r="L25" s="639"/>
      <c r="M25" s="639"/>
      <c r="N25" s="639"/>
      <c r="O25" s="639"/>
      <c r="P25" s="639"/>
      <c r="Q25" s="640"/>
      <c r="R25" s="641">
        <v>283199</v>
      </c>
      <c r="S25" s="642"/>
      <c r="T25" s="642"/>
      <c r="U25" s="642"/>
      <c r="V25" s="642"/>
      <c r="W25" s="642"/>
      <c r="X25" s="642"/>
      <c r="Y25" s="643"/>
      <c r="Z25" s="644">
        <v>1.2</v>
      </c>
      <c r="AA25" s="644"/>
      <c r="AB25" s="644"/>
      <c r="AC25" s="644"/>
      <c r="AD25" s="645">
        <v>32548</v>
      </c>
      <c r="AE25" s="645"/>
      <c r="AF25" s="645"/>
      <c r="AG25" s="645"/>
      <c r="AH25" s="645"/>
      <c r="AI25" s="645"/>
      <c r="AJ25" s="645"/>
      <c r="AK25" s="645"/>
      <c r="AL25" s="646">
        <v>0.3</v>
      </c>
      <c r="AM25" s="647"/>
      <c r="AN25" s="647"/>
      <c r="AO25" s="648"/>
      <c r="AP25" s="659" t="s">
        <v>290</v>
      </c>
      <c r="AQ25" s="660"/>
      <c r="AR25" s="660"/>
      <c r="AS25" s="660"/>
      <c r="AT25" s="660"/>
      <c r="AU25" s="660"/>
      <c r="AV25" s="660"/>
      <c r="AW25" s="660"/>
      <c r="AX25" s="660"/>
      <c r="AY25" s="660"/>
      <c r="AZ25" s="660"/>
      <c r="BA25" s="660"/>
      <c r="BB25" s="660"/>
      <c r="BC25" s="660"/>
      <c r="BD25" s="660"/>
      <c r="BE25" s="660"/>
      <c r="BF25" s="661"/>
      <c r="BG25" s="641" t="s">
        <v>128</v>
      </c>
      <c r="BH25" s="642"/>
      <c r="BI25" s="642"/>
      <c r="BJ25" s="642"/>
      <c r="BK25" s="642"/>
      <c r="BL25" s="642"/>
      <c r="BM25" s="642"/>
      <c r="BN25" s="643"/>
      <c r="BO25" s="644" t="s">
        <v>128</v>
      </c>
      <c r="BP25" s="644"/>
      <c r="BQ25" s="644"/>
      <c r="BR25" s="644"/>
      <c r="BS25" s="650" t="s">
        <v>128</v>
      </c>
      <c r="BT25" s="642"/>
      <c r="BU25" s="642"/>
      <c r="BV25" s="642"/>
      <c r="BW25" s="642"/>
      <c r="BX25" s="642"/>
      <c r="BY25" s="642"/>
      <c r="BZ25" s="642"/>
      <c r="CA25" s="642"/>
      <c r="CB25" s="651"/>
      <c r="CD25" s="656" t="s">
        <v>291</v>
      </c>
      <c r="CE25" s="657"/>
      <c r="CF25" s="657"/>
      <c r="CG25" s="657"/>
      <c r="CH25" s="657"/>
      <c r="CI25" s="657"/>
      <c r="CJ25" s="657"/>
      <c r="CK25" s="657"/>
      <c r="CL25" s="657"/>
      <c r="CM25" s="657"/>
      <c r="CN25" s="657"/>
      <c r="CO25" s="657"/>
      <c r="CP25" s="657"/>
      <c r="CQ25" s="658"/>
      <c r="CR25" s="641">
        <v>3783239</v>
      </c>
      <c r="CS25" s="665"/>
      <c r="CT25" s="665"/>
      <c r="CU25" s="665"/>
      <c r="CV25" s="665"/>
      <c r="CW25" s="665"/>
      <c r="CX25" s="665"/>
      <c r="CY25" s="666"/>
      <c r="CZ25" s="646">
        <v>16.399999999999999</v>
      </c>
      <c r="DA25" s="677"/>
      <c r="DB25" s="677"/>
      <c r="DC25" s="679"/>
      <c r="DD25" s="650">
        <v>3455179</v>
      </c>
      <c r="DE25" s="665"/>
      <c r="DF25" s="665"/>
      <c r="DG25" s="665"/>
      <c r="DH25" s="665"/>
      <c r="DI25" s="665"/>
      <c r="DJ25" s="665"/>
      <c r="DK25" s="666"/>
      <c r="DL25" s="650">
        <v>3375375</v>
      </c>
      <c r="DM25" s="665"/>
      <c r="DN25" s="665"/>
      <c r="DO25" s="665"/>
      <c r="DP25" s="665"/>
      <c r="DQ25" s="665"/>
      <c r="DR25" s="665"/>
      <c r="DS25" s="665"/>
      <c r="DT25" s="665"/>
      <c r="DU25" s="665"/>
      <c r="DV25" s="666"/>
      <c r="DW25" s="646">
        <v>26.9</v>
      </c>
      <c r="DX25" s="677"/>
      <c r="DY25" s="677"/>
      <c r="DZ25" s="677"/>
      <c r="EA25" s="677"/>
      <c r="EB25" s="677"/>
      <c r="EC25" s="678"/>
    </row>
    <row r="26" spans="2:133" ht="11.25" customHeight="1" x14ac:dyDescent="0.15">
      <c r="B26" s="638" t="s">
        <v>292</v>
      </c>
      <c r="C26" s="639"/>
      <c r="D26" s="639"/>
      <c r="E26" s="639"/>
      <c r="F26" s="639"/>
      <c r="G26" s="639"/>
      <c r="H26" s="639"/>
      <c r="I26" s="639"/>
      <c r="J26" s="639"/>
      <c r="K26" s="639"/>
      <c r="L26" s="639"/>
      <c r="M26" s="639"/>
      <c r="N26" s="639"/>
      <c r="O26" s="639"/>
      <c r="P26" s="639"/>
      <c r="Q26" s="640"/>
      <c r="R26" s="641">
        <v>374827</v>
      </c>
      <c r="S26" s="642"/>
      <c r="T26" s="642"/>
      <c r="U26" s="642"/>
      <c r="V26" s="642"/>
      <c r="W26" s="642"/>
      <c r="X26" s="642"/>
      <c r="Y26" s="643"/>
      <c r="Z26" s="644">
        <v>1.6</v>
      </c>
      <c r="AA26" s="644"/>
      <c r="AB26" s="644"/>
      <c r="AC26" s="644"/>
      <c r="AD26" s="645" t="s">
        <v>128</v>
      </c>
      <c r="AE26" s="645"/>
      <c r="AF26" s="645"/>
      <c r="AG26" s="645"/>
      <c r="AH26" s="645"/>
      <c r="AI26" s="645"/>
      <c r="AJ26" s="645"/>
      <c r="AK26" s="645"/>
      <c r="AL26" s="646" t="s">
        <v>128</v>
      </c>
      <c r="AM26" s="647"/>
      <c r="AN26" s="647"/>
      <c r="AO26" s="648"/>
      <c r="AP26" s="659" t="s">
        <v>293</v>
      </c>
      <c r="AQ26" s="680"/>
      <c r="AR26" s="680"/>
      <c r="AS26" s="680"/>
      <c r="AT26" s="680"/>
      <c r="AU26" s="680"/>
      <c r="AV26" s="680"/>
      <c r="AW26" s="680"/>
      <c r="AX26" s="680"/>
      <c r="AY26" s="680"/>
      <c r="AZ26" s="680"/>
      <c r="BA26" s="680"/>
      <c r="BB26" s="680"/>
      <c r="BC26" s="680"/>
      <c r="BD26" s="680"/>
      <c r="BE26" s="680"/>
      <c r="BF26" s="661"/>
      <c r="BG26" s="641" t="s">
        <v>181</v>
      </c>
      <c r="BH26" s="642"/>
      <c r="BI26" s="642"/>
      <c r="BJ26" s="642"/>
      <c r="BK26" s="642"/>
      <c r="BL26" s="642"/>
      <c r="BM26" s="642"/>
      <c r="BN26" s="643"/>
      <c r="BO26" s="644" t="s">
        <v>128</v>
      </c>
      <c r="BP26" s="644"/>
      <c r="BQ26" s="644"/>
      <c r="BR26" s="644"/>
      <c r="BS26" s="650" t="s">
        <v>128</v>
      </c>
      <c r="BT26" s="642"/>
      <c r="BU26" s="642"/>
      <c r="BV26" s="642"/>
      <c r="BW26" s="642"/>
      <c r="BX26" s="642"/>
      <c r="BY26" s="642"/>
      <c r="BZ26" s="642"/>
      <c r="CA26" s="642"/>
      <c r="CB26" s="651"/>
      <c r="CD26" s="656" t="s">
        <v>294</v>
      </c>
      <c r="CE26" s="657"/>
      <c r="CF26" s="657"/>
      <c r="CG26" s="657"/>
      <c r="CH26" s="657"/>
      <c r="CI26" s="657"/>
      <c r="CJ26" s="657"/>
      <c r="CK26" s="657"/>
      <c r="CL26" s="657"/>
      <c r="CM26" s="657"/>
      <c r="CN26" s="657"/>
      <c r="CO26" s="657"/>
      <c r="CP26" s="657"/>
      <c r="CQ26" s="658"/>
      <c r="CR26" s="641">
        <v>2504997</v>
      </c>
      <c r="CS26" s="642"/>
      <c r="CT26" s="642"/>
      <c r="CU26" s="642"/>
      <c r="CV26" s="642"/>
      <c r="CW26" s="642"/>
      <c r="CX26" s="642"/>
      <c r="CY26" s="643"/>
      <c r="CZ26" s="646">
        <v>10.9</v>
      </c>
      <c r="DA26" s="677"/>
      <c r="DB26" s="677"/>
      <c r="DC26" s="679"/>
      <c r="DD26" s="650">
        <v>2213314</v>
      </c>
      <c r="DE26" s="642"/>
      <c r="DF26" s="642"/>
      <c r="DG26" s="642"/>
      <c r="DH26" s="642"/>
      <c r="DI26" s="642"/>
      <c r="DJ26" s="642"/>
      <c r="DK26" s="643"/>
      <c r="DL26" s="650" t="s">
        <v>181</v>
      </c>
      <c r="DM26" s="642"/>
      <c r="DN26" s="642"/>
      <c r="DO26" s="642"/>
      <c r="DP26" s="642"/>
      <c r="DQ26" s="642"/>
      <c r="DR26" s="642"/>
      <c r="DS26" s="642"/>
      <c r="DT26" s="642"/>
      <c r="DU26" s="642"/>
      <c r="DV26" s="643"/>
      <c r="DW26" s="646" t="s">
        <v>128</v>
      </c>
      <c r="DX26" s="677"/>
      <c r="DY26" s="677"/>
      <c r="DZ26" s="677"/>
      <c r="EA26" s="677"/>
      <c r="EB26" s="677"/>
      <c r="EC26" s="678"/>
    </row>
    <row r="27" spans="2:133" ht="11.25" customHeight="1" x14ac:dyDescent="0.15">
      <c r="B27" s="638" t="s">
        <v>295</v>
      </c>
      <c r="C27" s="639"/>
      <c r="D27" s="639"/>
      <c r="E27" s="639"/>
      <c r="F27" s="639"/>
      <c r="G27" s="639"/>
      <c r="H27" s="639"/>
      <c r="I27" s="639"/>
      <c r="J27" s="639"/>
      <c r="K27" s="639"/>
      <c r="L27" s="639"/>
      <c r="M27" s="639"/>
      <c r="N27" s="639"/>
      <c r="O27" s="639"/>
      <c r="P27" s="639"/>
      <c r="Q27" s="640"/>
      <c r="R27" s="641">
        <v>3963861</v>
      </c>
      <c r="S27" s="642"/>
      <c r="T27" s="642"/>
      <c r="U27" s="642"/>
      <c r="V27" s="642"/>
      <c r="W27" s="642"/>
      <c r="X27" s="642"/>
      <c r="Y27" s="643"/>
      <c r="Z27" s="644">
        <v>16.899999999999999</v>
      </c>
      <c r="AA27" s="644"/>
      <c r="AB27" s="644"/>
      <c r="AC27" s="644"/>
      <c r="AD27" s="645" t="s">
        <v>259</v>
      </c>
      <c r="AE27" s="645"/>
      <c r="AF27" s="645"/>
      <c r="AG27" s="645"/>
      <c r="AH27" s="645"/>
      <c r="AI27" s="645"/>
      <c r="AJ27" s="645"/>
      <c r="AK27" s="645"/>
      <c r="AL27" s="646" t="s">
        <v>128</v>
      </c>
      <c r="AM27" s="647"/>
      <c r="AN27" s="647"/>
      <c r="AO27" s="648"/>
      <c r="AP27" s="638" t="s">
        <v>296</v>
      </c>
      <c r="AQ27" s="639"/>
      <c r="AR27" s="639"/>
      <c r="AS27" s="639"/>
      <c r="AT27" s="639"/>
      <c r="AU27" s="639"/>
      <c r="AV27" s="639"/>
      <c r="AW27" s="639"/>
      <c r="AX27" s="639"/>
      <c r="AY27" s="639"/>
      <c r="AZ27" s="639"/>
      <c r="BA27" s="639"/>
      <c r="BB27" s="639"/>
      <c r="BC27" s="639"/>
      <c r="BD27" s="639"/>
      <c r="BE27" s="639"/>
      <c r="BF27" s="640"/>
      <c r="BG27" s="641">
        <v>6261874</v>
      </c>
      <c r="BH27" s="642"/>
      <c r="BI27" s="642"/>
      <c r="BJ27" s="642"/>
      <c r="BK27" s="642"/>
      <c r="BL27" s="642"/>
      <c r="BM27" s="642"/>
      <c r="BN27" s="643"/>
      <c r="BO27" s="644">
        <v>100</v>
      </c>
      <c r="BP27" s="644"/>
      <c r="BQ27" s="644"/>
      <c r="BR27" s="644"/>
      <c r="BS27" s="650" t="s">
        <v>128</v>
      </c>
      <c r="BT27" s="642"/>
      <c r="BU27" s="642"/>
      <c r="BV27" s="642"/>
      <c r="BW27" s="642"/>
      <c r="BX27" s="642"/>
      <c r="BY27" s="642"/>
      <c r="BZ27" s="642"/>
      <c r="CA27" s="642"/>
      <c r="CB27" s="651"/>
      <c r="CD27" s="656" t="s">
        <v>297</v>
      </c>
      <c r="CE27" s="657"/>
      <c r="CF27" s="657"/>
      <c r="CG27" s="657"/>
      <c r="CH27" s="657"/>
      <c r="CI27" s="657"/>
      <c r="CJ27" s="657"/>
      <c r="CK27" s="657"/>
      <c r="CL27" s="657"/>
      <c r="CM27" s="657"/>
      <c r="CN27" s="657"/>
      <c r="CO27" s="657"/>
      <c r="CP27" s="657"/>
      <c r="CQ27" s="658"/>
      <c r="CR27" s="641">
        <v>5770638</v>
      </c>
      <c r="CS27" s="665"/>
      <c r="CT27" s="665"/>
      <c r="CU27" s="665"/>
      <c r="CV27" s="665"/>
      <c r="CW27" s="665"/>
      <c r="CX27" s="665"/>
      <c r="CY27" s="666"/>
      <c r="CZ27" s="646">
        <v>25.1</v>
      </c>
      <c r="DA27" s="677"/>
      <c r="DB27" s="677"/>
      <c r="DC27" s="679"/>
      <c r="DD27" s="650">
        <v>1718382</v>
      </c>
      <c r="DE27" s="665"/>
      <c r="DF27" s="665"/>
      <c r="DG27" s="665"/>
      <c r="DH27" s="665"/>
      <c r="DI27" s="665"/>
      <c r="DJ27" s="665"/>
      <c r="DK27" s="666"/>
      <c r="DL27" s="650">
        <v>1718342</v>
      </c>
      <c r="DM27" s="665"/>
      <c r="DN27" s="665"/>
      <c r="DO27" s="665"/>
      <c r="DP27" s="665"/>
      <c r="DQ27" s="665"/>
      <c r="DR27" s="665"/>
      <c r="DS27" s="665"/>
      <c r="DT27" s="665"/>
      <c r="DU27" s="665"/>
      <c r="DV27" s="666"/>
      <c r="DW27" s="646">
        <v>13.7</v>
      </c>
      <c r="DX27" s="677"/>
      <c r="DY27" s="677"/>
      <c r="DZ27" s="677"/>
      <c r="EA27" s="677"/>
      <c r="EB27" s="677"/>
      <c r="EC27" s="678"/>
    </row>
    <row r="28" spans="2:133" ht="11.25" customHeight="1" x14ac:dyDescent="0.15">
      <c r="B28" s="683" t="s">
        <v>298</v>
      </c>
      <c r="C28" s="684"/>
      <c r="D28" s="684"/>
      <c r="E28" s="684"/>
      <c r="F28" s="684"/>
      <c r="G28" s="684"/>
      <c r="H28" s="684"/>
      <c r="I28" s="684"/>
      <c r="J28" s="684"/>
      <c r="K28" s="684"/>
      <c r="L28" s="684"/>
      <c r="M28" s="684"/>
      <c r="N28" s="684"/>
      <c r="O28" s="684"/>
      <c r="P28" s="684"/>
      <c r="Q28" s="685"/>
      <c r="R28" s="641" t="s">
        <v>128</v>
      </c>
      <c r="S28" s="642"/>
      <c r="T28" s="642"/>
      <c r="U28" s="642"/>
      <c r="V28" s="642"/>
      <c r="W28" s="642"/>
      <c r="X28" s="642"/>
      <c r="Y28" s="643"/>
      <c r="Z28" s="644" t="s">
        <v>128</v>
      </c>
      <c r="AA28" s="644"/>
      <c r="AB28" s="644"/>
      <c r="AC28" s="644"/>
      <c r="AD28" s="645" t="s">
        <v>128</v>
      </c>
      <c r="AE28" s="645"/>
      <c r="AF28" s="645"/>
      <c r="AG28" s="645"/>
      <c r="AH28" s="645"/>
      <c r="AI28" s="645"/>
      <c r="AJ28" s="645"/>
      <c r="AK28" s="645"/>
      <c r="AL28" s="646" t="s">
        <v>128</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299</v>
      </c>
      <c r="CE28" s="657"/>
      <c r="CF28" s="657"/>
      <c r="CG28" s="657"/>
      <c r="CH28" s="657"/>
      <c r="CI28" s="657"/>
      <c r="CJ28" s="657"/>
      <c r="CK28" s="657"/>
      <c r="CL28" s="657"/>
      <c r="CM28" s="657"/>
      <c r="CN28" s="657"/>
      <c r="CO28" s="657"/>
      <c r="CP28" s="657"/>
      <c r="CQ28" s="658"/>
      <c r="CR28" s="641">
        <v>2187505</v>
      </c>
      <c r="CS28" s="642"/>
      <c r="CT28" s="642"/>
      <c r="CU28" s="642"/>
      <c r="CV28" s="642"/>
      <c r="CW28" s="642"/>
      <c r="CX28" s="642"/>
      <c r="CY28" s="643"/>
      <c r="CZ28" s="646">
        <v>9.5</v>
      </c>
      <c r="DA28" s="677"/>
      <c r="DB28" s="677"/>
      <c r="DC28" s="679"/>
      <c r="DD28" s="650">
        <v>2165410</v>
      </c>
      <c r="DE28" s="642"/>
      <c r="DF28" s="642"/>
      <c r="DG28" s="642"/>
      <c r="DH28" s="642"/>
      <c r="DI28" s="642"/>
      <c r="DJ28" s="642"/>
      <c r="DK28" s="643"/>
      <c r="DL28" s="650">
        <v>2165410</v>
      </c>
      <c r="DM28" s="642"/>
      <c r="DN28" s="642"/>
      <c r="DO28" s="642"/>
      <c r="DP28" s="642"/>
      <c r="DQ28" s="642"/>
      <c r="DR28" s="642"/>
      <c r="DS28" s="642"/>
      <c r="DT28" s="642"/>
      <c r="DU28" s="642"/>
      <c r="DV28" s="643"/>
      <c r="DW28" s="646">
        <v>17.2</v>
      </c>
      <c r="DX28" s="677"/>
      <c r="DY28" s="677"/>
      <c r="DZ28" s="677"/>
      <c r="EA28" s="677"/>
      <c r="EB28" s="677"/>
      <c r="EC28" s="678"/>
    </row>
    <row r="29" spans="2:133" ht="11.25" customHeight="1" x14ac:dyDescent="0.15">
      <c r="B29" s="638" t="s">
        <v>300</v>
      </c>
      <c r="C29" s="639"/>
      <c r="D29" s="639"/>
      <c r="E29" s="639"/>
      <c r="F29" s="639"/>
      <c r="G29" s="639"/>
      <c r="H29" s="639"/>
      <c r="I29" s="639"/>
      <c r="J29" s="639"/>
      <c r="K29" s="639"/>
      <c r="L29" s="639"/>
      <c r="M29" s="639"/>
      <c r="N29" s="639"/>
      <c r="O29" s="639"/>
      <c r="P29" s="639"/>
      <c r="Q29" s="640"/>
      <c r="R29" s="641">
        <v>1670283</v>
      </c>
      <c r="S29" s="642"/>
      <c r="T29" s="642"/>
      <c r="U29" s="642"/>
      <c r="V29" s="642"/>
      <c r="W29" s="642"/>
      <c r="X29" s="642"/>
      <c r="Y29" s="643"/>
      <c r="Z29" s="644">
        <v>7.1</v>
      </c>
      <c r="AA29" s="644"/>
      <c r="AB29" s="644"/>
      <c r="AC29" s="644"/>
      <c r="AD29" s="645" t="s">
        <v>128</v>
      </c>
      <c r="AE29" s="645"/>
      <c r="AF29" s="645"/>
      <c r="AG29" s="645"/>
      <c r="AH29" s="645"/>
      <c r="AI29" s="645"/>
      <c r="AJ29" s="645"/>
      <c r="AK29" s="645"/>
      <c r="AL29" s="646" t="s">
        <v>128</v>
      </c>
      <c r="AM29" s="647"/>
      <c r="AN29" s="647"/>
      <c r="AO29" s="648"/>
      <c r="AP29" s="620" t="s">
        <v>219</v>
      </c>
      <c r="AQ29" s="621"/>
      <c r="AR29" s="621"/>
      <c r="AS29" s="621"/>
      <c r="AT29" s="621"/>
      <c r="AU29" s="621"/>
      <c r="AV29" s="621"/>
      <c r="AW29" s="621"/>
      <c r="AX29" s="621"/>
      <c r="AY29" s="621"/>
      <c r="AZ29" s="621"/>
      <c r="BA29" s="621"/>
      <c r="BB29" s="621"/>
      <c r="BC29" s="621"/>
      <c r="BD29" s="621"/>
      <c r="BE29" s="621"/>
      <c r="BF29" s="622"/>
      <c r="BG29" s="620" t="s">
        <v>301</v>
      </c>
      <c r="BH29" s="681"/>
      <c r="BI29" s="681"/>
      <c r="BJ29" s="681"/>
      <c r="BK29" s="681"/>
      <c r="BL29" s="681"/>
      <c r="BM29" s="681"/>
      <c r="BN29" s="681"/>
      <c r="BO29" s="681"/>
      <c r="BP29" s="681"/>
      <c r="BQ29" s="682"/>
      <c r="BR29" s="620" t="s">
        <v>302</v>
      </c>
      <c r="BS29" s="681"/>
      <c r="BT29" s="681"/>
      <c r="BU29" s="681"/>
      <c r="BV29" s="681"/>
      <c r="BW29" s="681"/>
      <c r="BX29" s="681"/>
      <c r="BY29" s="681"/>
      <c r="BZ29" s="681"/>
      <c r="CA29" s="681"/>
      <c r="CB29" s="682"/>
      <c r="CD29" s="704" t="s">
        <v>303</v>
      </c>
      <c r="CE29" s="705"/>
      <c r="CF29" s="656" t="s">
        <v>304</v>
      </c>
      <c r="CG29" s="657"/>
      <c r="CH29" s="657"/>
      <c r="CI29" s="657"/>
      <c r="CJ29" s="657"/>
      <c r="CK29" s="657"/>
      <c r="CL29" s="657"/>
      <c r="CM29" s="657"/>
      <c r="CN29" s="657"/>
      <c r="CO29" s="657"/>
      <c r="CP29" s="657"/>
      <c r="CQ29" s="658"/>
      <c r="CR29" s="641">
        <v>2187290</v>
      </c>
      <c r="CS29" s="665"/>
      <c r="CT29" s="665"/>
      <c r="CU29" s="665"/>
      <c r="CV29" s="665"/>
      <c r="CW29" s="665"/>
      <c r="CX29" s="665"/>
      <c r="CY29" s="666"/>
      <c r="CZ29" s="646">
        <v>9.5</v>
      </c>
      <c r="DA29" s="677"/>
      <c r="DB29" s="677"/>
      <c r="DC29" s="679"/>
      <c r="DD29" s="650">
        <v>2165195</v>
      </c>
      <c r="DE29" s="665"/>
      <c r="DF29" s="665"/>
      <c r="DG29" s="665"/>
      <c r="DH29" s="665"/>
      <c r="DI29" s="665"/>
      <c r="DJ29" s="665"/>
      <c r="DK29" s="666"/>
      <c r="DL29" s="650">
        <v>2165195</v>
      </c>
      <c r="DM29" s="665"/>
      <c r="DN29" s="665"/>
      <c r="DO29" s="665"/>
      <c r="DP29" s="665"/>
      <c r="DQ29" s="665"/>
      <c r="DR29" s="665"/>
      <c r="DS29" s="665"/>
      <c r="DT29" s="665"/>
      <c r="DU29" s="665"/>
      <c r="DV29" s="666"/>
      <c r="DW29" s="646">
        <v>17.2</v>
      </c>
      <c r="DX29" s="677"/>
      <c r="DY29" s="677"/>
      <c r="DZ29" s="677"/>
      <c r="EA29" s="677"/>
      <c r="EB29" s="677"/>
      <c r="EC29" s="678"/>
    </row>
    <row r="30" spans="2:133" ht="11.25" customHeight="1" x14ac:dyDescent="0.15">
      <c r="B30" s="638" t="s">
        <v>305</v>
      </c>
      <c r="C30" s="639"/>
      <c r="D30" s="639"/>
      <c r="E30" s="639"/>
      <c r="F30" s="639"/>
      <c r="G30" s="639"/>
      <c r="H30" s="639"/>
      <c r="I30" s="639"/>
      <c r="J30" s="639"/>
      <c r="K30" s="639"/>
      <c r="L30" s="639"/>
      <c r="M30" s="639"/>
      <c r="N30" s="639"/>
      <c r="O30" s="639"/>
      <c r="P30" s="639"/>
      <c r="Q30" s="640"/>
      <c r="R30" s="641">
        <v>29378</v>
      </c>
      <c r="S30" s="642"/>
      <c r="T30" s="642"/>
      <c r="U30" s="642"/>
      <c r="V30" s="642"/>
      <c r="W30" s="642"/>
      <c r="X30" s="642"/>
      <c r="Y30" s="643"/>
      <c r="Z30" s="644">
        <v>0.1</v>
      </c>
      <c r="AA30" s="644"/>
      <c r="AB30" s="644"/>
      <c r="AC30" s="644"/>
      <c r="AD30" s="645">
        <v>20670</v>
      </c>
      <c r="AE30" s="645"/>
      <c r="AF30" s="645"/>
      <c r="AG30" s="645"/>
      <c r="AH30" s="645"/>
      <c r="AI30" s="645"/>
      <c r="AJ30" s="645"/>
      <c r="AK30" s="645"/>
      <c r="AL30" s="646">
        <v>0.2</v>
      </c>
      <c r="AM30" s="647"/>
      <c r="AN30" s="647"/>
      <c r="AO30" s="648"/>
      <c r="AP30" s="689" t="s">
        <v>306</v>
      </c>
      <c r="AQ30" s="690"/>
      <c r="AR30" s="690"/>
      <c r="AS30" s="690"/>
      <c r="AT30" s="695" t="s">
        <v>307</v>
      </c>
      <c r="AU30" s="230"/>
      <c r="AV30" s="230"/>
      <c r="AW30" s="230"/>
      <c r="AX30" s="627" t="s">
        <v>184</v>
      </c>
      <c r="AY30" s="628"/>
      <c r="AZ30" s="628"/>
      <c r="BA30" s="628"/>
      <c r="BB30" s="628"/>
      <c r="BC30" s="628"/>
      <c r="BD30" s="628"/>
      <c r="BE30" s="628"/>
      <c r="BF30" s="629"/>
      <c r="BG30" s="701">
        <v>99.6</v>
      </c>
      <c r="BH30" s="702"/>
      <c r="BI30" s="702"/>
      <c r="BJ30" s="702"/>
      <c r="BK30" s="702"/>
      <c r="BL30" s="702"/>
      <c r="BM30" s="636">
        <v>99.2</v>
      </c>
      <c r="BN30" s="702"/>
      <c r="BO30" s="702"/>
      <c r="BP30" s="702"/>
      <c r="BQ30" s="703"/>
      <c r="BR30" s="701">
        <v>99.6</v>
      </c>
      <c r="BS30" s="702"/>
      <c r="BT30" s="702"/>
      <c r="BU30" s="702"/>
      <c r="BV30" s="702"/>
      <c r="BW30" s="702"/>
      <c r="BX30" s="636">
        <v>99.1</v>
      </c>
      <c r="BY30" s="702"/>
      <c r="BZ30" s="702"/>
      <c r="CA30" s="702"/>
      <c r="CB30" s="703"/>
      <c r="CD30" s="706"/>
      <c r="CE30" s="707"/>
      <c r="CF30" s="656" t="s">
        <v>308</v>
      </c>
      <c r="CG30" s="657"/>
      <c r="CH30" s="657"/>
      <c r="CI30" s="657"/>
      <c r="CJ30" s="657"/>
      <c r="CK30" s="657"/>
      <c r="CL30" s="657"/>
      <c r="CM30" s="657"/>
      <c r="CN30" s="657"/>
      <c r="CO30" s="657"/>
      <c r="CP30" s="657"/>
      <c r="CQ30" s="658"/>
      <c r="CR30" s="641">
        <v>2037112</v>
      </c>
      <c r="CS30" s="642"/>
      <c r="CT30" s="642"/>
      <c r="CU30" s="642"/>
      <c r="CV30" s="642"/>
      <c r="CW30" s="642"/>
      <c r="CX30" s="642"/>
      <c r="CY30" s="643"/>
      <c r="CZ30" s="646">
        <v>8.8000000000000007</v>
      </c>
      <c r="DA30" s="677"/>
      <c r="DB30" s="677"/>
      <c r="DC30" s="679"/>
      <c r="DD30" s="650">
        <v>2018659</v>
      </c>
      <c r="DE30" s="642"/>
      <c r="DF30" s="642"/>
      <c r="DG30" s="642"/>
      <c r="DH30" s="642"/>
      <c r="DI30" s="642"/>
      <c r="DJ30" s="642"/>
      <c r="DK30" s="643"/>
      <c r="DL30" s="650">
        <v>2018659</v>
      </c>
      <c r="DM30" s="642"/>
      <c r="DN30" s="642"/>
      <c r="DO30" s="642"/>
      <c r="DP30" s="642"/>
      <c r="DQ30" s="642"/>
      <c r="DR30" s="642"/>
      <c r="DS30" s="642"/>
      <c r="DT30" s="642"/>
      <c r="DU30" s="642"/>
      <c r="DV30" s="643"/>
      <c r="DW30" s="646">
        <v>16.100000000000001</v>
      </c>
      <c r="DX30" s="677"/>
      <c r="DY30" s="677"/>
      <c r="DZ30" s="677"/>
      <c r="EA30" s="677"/>
      <c r="EB30" s="677"/>
      <c r="EC30" s="678"/>
    </row>
    <row r="31" spans="2:133" ht="11.25" customHeight="1" x14ac:dyDescent="0.15">
      <c r="B31" s="638" t="s">
        <v>309</v>
      </c>
      <c r="C31" s="639"/>
      <c r="D31" s="639"/>
      <c r="E31" s="639"/>
      <c r="F31" s="639"/>
      <c r="G31" s="639"/>
      <c r="H31" s="639"/>
      <c r="I31" s="639"/>
      <c r="J31" s="639"/>
      <c r="K31" s="639"/>
      <c r="L31" s="639"/>
      <c r="M31" s="639"/>
      <c r="N31" s="639"/>
      <c r="O31" s="639"/>
      <c r="P31" s="639"/>
      <c r="Q31" s="640"/>
      <c r="R31" s="641">
        <v>130485</v>
      </c>
      <c r="S31" s="642"/>
      <c r="T31" s="642"/>
      <c r="U31" s="642"/>
      <c r="V31" s="642"/>
      <c r="W31" s="642"/>
      <c r="X31" s="642"/>
      <c r="Y31" s="643"/>
      <c r="Z31" s="644">
        <v>0.6</v>
      </c>
      <c r="AA31" s="644"/>
      <c r="AB31" s="644"/>
      <c r="AC31" s="644"/>
      <c r="AD31" s="645" t="s">
        <v>128</v>
      </c>
      <c r="AE31" s="645"/>
      <c r="AF31" s="645"/>
      <c r="AG31" s="645"/>
      <c r="AH31" s="645"/>
      <c r="AI31" s="645"/>
      <c r="AJ31" s="645"/>
      <c r="AK31" s="645"/>
      <c r="AL31" s="646" t="s">
        <v>128</v>
      </c>
      <c r="AM31" s="647"/>
      <c r="AN31" s="647"/>
      <c r="AO31" s="648"/>
      <c r="AP31" s="691"/>
      <c r="AQ31" s="692"/>
      <c r="AR31" s="692"/>
      <c r="AS31" s="692"/>
      <c r="AT31" s="696"/>
      <c r="AU31" s="229" t="s">
        <v>310</v>
      </c>
      <c r="AV31" s="229"/>
      <c r="AW31" s="229"/>
      <c r="AX31" s="638" t="s">
        <v>311</v>
      </c>
      <c r="AY31" s="639"/>
      <c r="AZ31" s="639"/>
      <c r="BA31" s="639"/>
      <c r="BB31" s="639"/>
      <c r="BC31" s="639"/>
      <c r="BD31" s="639"/>
      <c r="BE31" s="639"/>
      <c r="BF31" s="640"/>
      <c r="BG31" s="698">
        <v>99.7</v>
      </c>
      <c r="BH31" s="665"/>
      <c r="BI31" s="665"/>
      <c r="BJ31" s="665"/>
      <c r="BK31" s="665"/>
      <c r="BL31" s="665"/>
      <c r="BM31" s="647">
        <v>99.4</v>
      </c>
      <c r="BN31" s="699"/>
      <c r="BO31" s="699"/>
      <c r="BP31" s="699"/>
      <c r="BQ31" s="700"/>
      <c r="BR31" s="698">
        <v>99.6</v>
      </c>
      <c r="BS31" s="665"/>
      <c r="BT31" s="665"/>
      <c r="BU31" s="665"/>
      <c r="BV31" s="665"/>
      <c r="BW31" s="665"/>
      <c r="BX31" s="647">
        <v>99.2</v>
      </c>
      <c r="BY31" s="699"/>
      <c r="BZ31" s="699"/>
      <c r="CA31" s="699"/>
      <c r="CB31" s="700"/>
      <c r="CD31" s="706"/>
      <c r="CE31" s="707"/>
      <c r="CF31" s="656" t="s">
        <v>312</v>
      </c>
      <c r="CG31" s="657"/>
      <c r="CH31" s="657"/>
      <c r="CI31" s="657"/>
      <c r="CJ31" s="657"/>
      <c r="CK31" s="657"/>
      <c r="CL31" s="657"/>
      <c r="CM31" s="657"/>
      <c r="CN31" s="657"/>
      <c r="CO31" s="657"/>
      <c r="CP31" s="657"/>
      <c r="CQ31" s="658"/>
      <c r="CR31" s="641">
        <v>150178</v>
      </c>
      <c r="CS31" s="665"/>
      <c r="CT31" s="665"/>
      <c r="CU31" s="665"/>
      <c r="CV31" s="665"/>
      <c r="CW31" s="665"/>
      <c r="CX31" s="665"/>
      <c r="CY31" s="666"/>
      <c r="CZ31" s="646">
        <v>0.7</v>
      </c>
      <c r="DA31" s="677"/>
      <c r="DB31" s="677"/>
      <c r="DC31" s="679"/>
      <c r="DD31" s="650">
        <v>146536</v>
      </c>
      <c r="DE31" s="665"/>
      <c r="DF31" s="665"/>
      <c r="DG31" s="665"/>
      <c r="DH31" s="665"/>
      <c r="DI31" s="665"/>
      <c r="DJ31" s="665"/>
      <c r="DK31" s="666"/>
      <c r="DL31" s="650">
        <v>146536</v>
      </c>
      <c r="DM31" s="665"/>
      <c r="DN31" s="665"/>
      <c r="DO31" s="665"/>
      <c r="DP31" s="665"/>
      <c r="DQ31" s="665"/>
      <c r="DR31" s="665"/>
      <c r="DS31" s="665"/>
      <c r="DT31" s="665"/>
      <c r="DU31" s="665"/>
      <c r="DV31" s="666"/>
      <c r="DW31" s="646">
        <v>1.2</v>
      </c>
      <c r="DX31" s="677"/>
      <c r="DY31" s="677"/>
      <c r="DZ31" s="677"/>
      <c r="EA31" s="677"/>
      <c r="EB31" s="677"/>
      <c r="EC31" s="678"/>
    </row>
    <row r="32" spans="2:133" ht="11.25" customHeight="1" x14ac:dyDescent="0.15">
      <c r="B32" s="638" t="s">
        <v>313</v>
      </c>
      <c r="C32" s="639"/>
      <c r="D32" s="639"/>
      <c r="E32" s="639"/>
      <c r="F32" s="639"/>
      <c r="G32" s="639"/>
      <c r="H32" s="639"/>
      <c r="I32" s="639"/>
      <c r="J32" s="639"/>
      <c r="K32" s="639"/>
      <c r="L32" s="639"/>
      <c r="M32" s="639"/>
      <c r="N32" s="639"/>
      <c r="O32" s="639"/>
      <c r="P32" s="639"/>
      <c r="Q32" s="640"/>
      <c r="R32" s="641">
        <v>891548</v>
      </c>
      <c r="S32" s="642"/>
      <c r="T32" s="642"/>
      <c r="U32" s="642"/>
      <c r="V32" s="642"/>
      <c r="W32" s="642"/>
      <c r="X32" s="642"/>
      <c r="Y32" s="643"/>
      <c r="Z32" s="644">
        <v>3.8</v>
      </c>
      <c r="AA32" s="644"/>
      <c r="AB32" s="644"/>
      <c r="AC32" s="644"/>
      <c r="AD32" s="645" t="s">
        <v>128</v>
      </c>
      <c r="AE32" s="645"/>
      <c r="AF32" s="645"/>
      <c r="AG32" s="645"/>
      <c r="AH32" s="645"/>
      <c r="AI32" s="645"/>
      <c r="AJ32" s="645"/>
      <c r="AK32" s="645"/>
      <c r="AL32" s="646" t="s">
        <v>128</v>
      </c>
      <c r="AM32" s="647"/>
      <c r="AN32" s="647"/>
      <c r="AO32" s="648"/>
      <c r="AP32" s="693"/>
      <c r="AQ32" s="694"/>
      <c r="AR32" s="694"/>
      <c r="AS32" s="694"/>
      <c r="AT32" s="697"/>
      <c r="AU32" s="231"/>
      <c r="AV32" s="231"/>
      <c r="AW32" s="231"/>
      <c r="AX32" s="686" t="s">
        <v>314</v>
      </c>
      <c r="AY32" s="687"/>
      <c r="AZ32" s="687"/>
      <c r="BA32" s="687"/>
      <c r="BB32" s="687"/>
      <c r="BC32" s="687"/>
      <c r="BD32" s="687"/>
      <c r="BE32" s="687"/>
      <c r="BF32" s="688"/>
      <c r="BG32" s="710">
        <v>99.6</v>
      </c>
      <c r="BH32" s="711"/>
      <c r="BI32" s="711"/>
      <c r="BJ32" s="711"/>
      <c r="BK32" s="711"/>
      <c r="BL32" s="711"/>
      <c r="BM32" s="712">
        <v>99</v>
      </c>
      <c r="BN32" s="711"/>
      <c r="BO32" s="711"/>
      <c r="BP32" s="711"/>
      <c r="BQ32" s="713"/>
      <c r="BR32" s="710">
        <v>99.5</v>
      </c>
      <c r="BS32" s="711"/>
      <c r="BT32" s="711"/>
      <c r="BU32" s="711"/>
      <c r="BV32" s="711"/>
      <c r="BW32" s="711"/>
      <c r="BX32" s="712">
        <v>98.9</v>
      </c>
      <c r="BY32" s="711"/>
      <c r="BZ32" s="711"/>
      <c r="CA32" s="711"/>
      <c r="CB32" s="713"/>
      <c r="CD32" s="708"/>
      <c r="CE32" s="709"/>
      <c r="CF32" s="656" t="s">
        <v>315</v>
      </c>
      <c r="CG32" s="657"/>
      <c r="CH32" s="657"/>
      <c r="CI32" s="657"/>
      <c r="CJ32" s="657"/>
      <c r="CK32" s="657"/>
      <c r="CL32" s="657"/>
      <c r="CM32" s="657"/>
      <c r="CN32" s="657"/>
      <c r="CO32" s="657"/>
      <c r="CP32" s="657"/>
      <c r="CQ32" s="658"/>
      <c r="CR32" s="641">
        <v>215</v>
      </c>
      <c r="CS32" s="642"/>
      <c r="CT32" s="642"/>
      <c r="CU32" s="642"/>
      <c r="CV32" s="642"/>
      <c r="CW32" s="642"/>
      <c r="CX32" s="642"/>
      <c r="CY32" s="643"/>
      <c r="CZ32" s="646">
        <v>0</v>
      </c>
      <c r="DA32" s="677"/>
      <c r="DB32" s="677"/>
      <c r="DC32" s="679"/>
      <c r="DD32" s="650">
        <v>215</v>
      </c>
      <c r="DE32" s="642"/>
      <c r="DF32" s="642"/>
      <c r="DG32" s="642"/>
      <c r="DH32" s="642"/>
      <c r="DI32" s="642"/>
      <c r="DJ32" s="642"/>
      <c r="DK32" s="643"/>
      <c r="DL32" s="650">
        <v>215</v>
      </c>
      <c r="DM32" s="642"/>
      <c r="DN32" s="642"/>
      <c r="DO32" s="642"/>
      <c r="DP32" s="642"/>
      <c r="DQ32" s="642"/>
      <c r="DR32" s="642"/>
      <c r="DS32" s="642"/>
      <c r="DT32" s="642"/>
      <c r="DU32" s="642"/>
      <c r="DV32" s="643"/>
      <c r="DW32" s="646">
        <v>0</v>
      </c>
      <c r="DX32" s="677"/>
      <c r="DY32" s="677"/>
      <c r="DZ32" s="677"/>
      <c r="EA32" s="677"/>
      <c r="EB32" s="677"/>
      <c r="EC32" s="678"/>
    </row>
    <row r="33" spans="2:133" ht="11.25" customHeight="1" x14ac:dyDescent="0.15">
      <c r="B33" s="638" t="s">
        <v>316</v>
      </c>
      <c r="C33" s="639"/>
      <c r="D33" s="639"/>
      <c r="E33" s="639"/>
      <c r="F33" s="639"/>
      <c r="G33" s="639"/>
      <c r="H33" s="639"/>
      <c r="I33" s="639"/>
      <c r="J33" s="639"/>
      <c r="K33" s="639"/>
      <c r="L33" s="639"/>
      <c r="M33" s="639"/>
      <c r="N33" s="639"/>
      <c r="O33" s="639"/>
      <c r="P33" s="639"/>
      <c r="Q33" s="640"/>
      <c r="R33" s="641">
        <v>289861</v>
      </c>
      <c r="S33" s="642"/>
      <c r="T33" s="642"/>
      <c r="U33" s="642"/>
      <c r="V33" s="642"/>
      <c r="W33" s="642"/>
      <c r="X33" s="642"/>
      <c r="Y33" s="643"/>
      <c r="Z33" s="644">
        <v>1.2</v>
      </c>
      <c r="AA33" s="644"/>
      <c r="AB33" s="644"/>
      <c r="AC33" s="644"/>
      <c r="AD33" s="645" t="s">
        <v>259</v>
      </c>
      <c r="AE33" s="645"/>
      <c r="AF33" s="645"/>
      <c r="AG33" s="645"/>
      <c r="AH33" s="645"/>
      <c r="AI33" s="645"/>
      <c r="AJ33" s="645"/>
      <c r="AK33" s="645"/>
      <c r="AL33" s="646" t="s">
        <v>128</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317</v>
      </c>
      <c r="CE33" s="657"/>
      <c r="CF33" s="657"/>
      <c r="CG33" s="657"/>
      <c r="CH33" s="657"/>
      <c r="CI33" s="657"/>
      <c r="CJ33" s="657"/>
      <c r="CK33" s="657"/>
      <c r="CL33" s="657"/>
      <c r="CM33" s="657"/>
      <c r="CN33" s="657"/>
      <c r="CO33" s="657"/>
      <c r="CP33" s="657"/>
      <c r="CQ33" s="658"/>
      <c r="CR33" s="641">
        <v>9445518</v>
      </c>
      <c r="CS33" s="665"/>
      <c r="CT33" s="665"/>
      <c r="CU33" s="665"/>
      <c r="CV33" s="665"/>
      <c r="CW33" s="665"/>
      <c r="CX33" s="665"/>
      <c r="CY33" s="666"/>
      <c r="CZ33" s="646">
        <v>41</v>
      </c>
      <c r="DA33" s="677"/>
      <c r="DB33" s="677"/>
      <c r="DC33" s="679"/>
      <c r="DD33" s="650">
        <v>7119637</v>
      </c>
      <c r="DE33" s="665"/>
      <c r="DF33" s="665"/>
      <c r="DG33" s="665"/>
      <c r="DH33" s="665"/>
      <c r="DI33" s="665"/>
      <c r="DJ33" s="665"/>
      <c r="DK33" s="666"/>
      <c r="DL33" s="650">
        <v>5630219</v>
      </c>
      <c r="DM33" s="665"/>
      <c r="DN33" s="665"/>
      <c r="DO33" s="665"/>
      <c r="DP33" s="665"/>
      <c r="DQ33" s="665"/>
      <c r="DR33" s="665"/>
      <c r="DS33" s="665"/>
      <c r="DT33" s="665"/>
      <c r="DU33" s="665"/>
      <c r="DV33" s="666"/>
      <c r="DW33" s="646">
        <v>44.8</v>
      </c>
      <c r="DX33" s="677"/>
      <c r="DY33" s="677"/>
      <c r="DZ33" s="677"/>
      <c r="EA33" s="677"/>
      <c r="EB33" s="677"/>
      <c r="EC33" s="678"/>
    </row>
    <row r="34" spans="2:133" ht="11.25" customHeight="1" x14ac:dyDescent="0.15">
      <c r="B34" s="638" t="s">
        <v>318</v>
      </c>
      <c r="C34" s="639"/>
      <c r="D34" s="639"/>
      <c r="E34" s="639"/>
      <c r="F34" s="639"/>
      <c r="G34" s="639"/>
      <c r="H34" s="639"/>
      <c r="I34" s="639"/>
      <c r="J34" s="639"/>
      <c r="K34" s="639"/>
      <c r="L34" s="639"/>
      <c r="M34" s="639"/>
      <c r="N34" s="639"/>
      <c r="O34" s="639"/>
      <c r="P34" s="639"/>
      <c r="Q34" s="640"/>
      <c r="R34" s="641">
        <v>265323</v>
      </c>
      <c r="S34" s="642"/>
      <c r="T34" s="642"/>
      <c r="U34" s="642"/>
      <c r="V34" s="642"/>
      <c r="W34" s="642"/>
      <c r="X34" s="642"/>
      <c r="Y34" s="643"/>
      <c r="Z34" s="644">
        <v>1.1000000000000001</v>
      </c>
      <c r="AA34" s="644"/>
      <c r="AB34" s="644"/>
      <c r="AC34" s="644"/>
      <c r="AD34" s="645">
        <v>6890</v>
      </c>
      <c r="AE34" s="645"/>
      <c r="AF34" s="645"/>
      <c r="AG34" s="645"/>
      <c r="AH34" s="645"/>
      <c r="AI34" s="645"/>
      <c r="AJ34" s="645"/>
      <c r="AK34" s="645"/>
      <c r="AL34" s="646">
        <v>0.1</v>
      </c>
      <c r="AM34" s="647"/>
      <c r="AN34" s="647"/>
      <c r="AO34" s="648"/>
      <c r="AP34" s="234"/>
      <c r="AQ34" s="620" t="s">
        <v>319</v>
      </c>
      <c r="AR34" s="621"/>
      <c r="AS34" s="621"/>
      <c r="AT34" s="621"/>
      <c r="AU34" s="621"/>
      <c r="AV34" s="621"/>
      <c r="AW34" s="621"/>
      <c r="AX34" s="621"/>
      <c r="AY34" s="621"/>
      <c r="AZ34" s="621"/>
      <c r="BA34" s="621"/>
      <c r="BB34" s="621"/>
      <c r="BC34" s="621"/>
      <c r="BD34" s="621"/>
      <c r="BE34" s="621"/>
      <c r="BF34" s="622"/>
      <c r="BG34" s="620" t="s">
        <v>320</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321</v>
      </c>
      <c r="CE34" s="657"/>
      <c r="CF34" s="657"/>
      <c r="CG34" s="657"/>
      <c r="CH34" s="657"/>
      <c r="CI34" s="657"/>
      <c r="CJ34" s="657"/>
      <c r="CK34" s="657"/>
      <c r="CL34" s="657"/>
      <c r="CM34" s="657"/>
      <c r="CN34" s="657"/>
      <c r="CO34" s="657"/>
      <c r="CP34" s="657"/>
      <c r="CQ34" s="658"/>
      <c r="CR34" s="641">
        <v>4481937</v>
      </c>
      <c r="CS34" s="642"/>
      <c r="CT34" s="642"/>
      <c r="CU34" s="642"/>
      <c r="CV34" s="642"/>
      <c r="CW34" s="642"/>
      <c r="CX34" s="642"/>
      <c r="CY34" s="643"/>
      <c r="CZ34" s="646">
        <v>19.5</v>
      </c>
      <c r="DA34" s="677"/>
      <c r="DB34" s="677"/>
      <c r="DC34" s="679"/>
      <c r="DD34" s="650">
        <v>3072892</v>
      </c>
      <c r="DE34" s="642"/>
      <c r="DF34" s="642"/>
      <c r="DG34" s="642"/>
      <c r="DH34" s="642"/>
      <c r="DI34" s="642"/>
      <c r="DJ34" s="642"/>
      <c r="DK34" s="643"/>
      <c r="DL34" s="650">
        <v>2486326</v>
      </c>
      <c r="DM34" s="642"/>
      <c r="DN34" s="642"/>
      <c r="DO34" s="642"/>
      <c r="DP34" s="642"/>
      <c r="DQ34" s="642"/>
      <c r="DR34" s="642"/>
      <c r="DS34" s="642"/>
      <c r="DT34" s="642"/>
      <c r="DU34" s="642"/>
      <c r="DV34" s="643"/>
      <c r="DW34" s="646">
        <v>19.8</v>
      </c>
      <c r="DX34" s="677"/>
      <c r="DY34" s="677"/>
      <c r="DZ34" s="677"/>
      <c r="EA34" s="677"/>
      <c r="EB34" s="677"/>
      <c r="EC34" s="678"/>
    </row>
    <row r="35" spans="2:133" ht="11.25" customHeight="1" x14ac:dyDescent="0.15">
      <c r="B35" s="638" t="s">
        <v>322</v>
      </c>
      <c r="C35" s="639"/>
      <c r="D35" s="639"/>
      <c r="E35" s="639"/>
      <c r="F35" s="639"/>
      <c r="G35" s="639"/>
      <c r="H35" s="639"/>
      <c r="I35" s="639"/>
      <c r="J35" s="639"/>
      <c r="K35" s="639"/>
      <c r="L35" s="639"/>
      <c r="M35" s="639"/>
      <c r="N35" s="639"/>
      <c r="O35" s="639"/>
      <c r="P35" s="639"/>
      <c r="Q35" s="640"/>
      <c r="R35" s="641">
        <v>1864700</v>
      </c>
      <c r="S35" s="642"/>
      <c r="T35" s="642"/>
      <c r="U35" s="642"/>
      <c r="V35" s="642"/>
      <c r="W35" s="642"/>
      <c r="X35" s="642"/>
      <c r="Y35" s="643"/>
      <c r="Z35" s="644">
        <v>8</v>
      </c>
      <c r="AA35" s="644"/>
      <c r="AB35" s="644"/>
      <c r="AC35" s="644"/>
      <c r="AD35" s="645" t="s">
        <v>128</v>
      </c>
      <c r="AE35" s="645"/>
      <c r="AF35" s="645"/>
      <c r="AG35" s="645"/>
      <c r="AH35" s="645"/>
      <c r="AI35" s="645"/>
      <c r="AJ35" s="645"/>
      <c r="AK35" s="645"/>
      <c r="AL35" s="646" t="s">
        <v>128</v>
      </c>
      <c r="AM35" s="647"/>
      <c r="AN35" s="647"/>
      <c r="AO35" s="648"/>
      <c r="AP35" s="234"/>
      <c r="AQ35" s="714" t="s">
        <v>323</v>
      </c>
      <c r="AR35" s="715"/>
      <c r="AS35" s="715"/>
      <c r="AT35" s="715"/>
      <c r="AU35" s="715"/>
      <c r="AV35" s="715"/>
      <c r="AW35" s="715"/>
      <c r="AX35" s="715"/>
      <c r="AY35" s="716"/>
      <c r="AZ35" s="630">
        <v>2769770</v>
      </c>
      <c r="BA35" s="631"/>
      <c r="BB35" s="631"/>
      <c r="BC35" s="631"/>
      <c r="BD35" s="631"/>
      <c r="BE35" s="631"/>
      <c r="BF35" s="717"/>
      <c r="BG35" s="652" t="s">
        <v>324</v>
      </c>
      <c r="BH35" s="653"/>
      <c r="BI35" s="653"/>
      <c r="BJ35" s="653"/>
      <c r="BK35" s="653"/>
      <c r="BL35" s="653"/>
      <c r="BM35" s="653"/>
      <c r="BN35" s="653"/>
      <c r="BO35" s="653"/>
      <c r="BP35" s="653"/>
      <c r="BQ35" s="653"/>
      <c r="BR35" s="653"/>
      <c r="BS35" s="653"/>
      <c r="BT35" s="653"/>
      <c r="BU35" s="654"/>
      <c r="BV35" s="630">
        <v>268662</v>
      </c>
      <c r="BW35" s="631"/>
      <c r="BX35" s="631"/>
      <c r="BY35" s="631"/>
      <c r="BZ35" s="631"/>
      <c r="CA35" s="631"/>
      <c r="CB35" s="717"/>
      <c r="CD35" s="656" t="s">
        <v>325</v>
      </c>
      <c r="CE35" s="657"/>
      <c r="CF35" s="657"/>
      <c r="CG35" s="657"/>
      <c r="CH35" s="657"/>
      <c r="CI35" s="657"/>
      <c r="CJ35" s="657"/>
      <c r="CK35" s="657"/>
      <c r="CL35" s="657"/>
      <c r="CM35" s="657"/>
      <c r="CN35" s="657"/>
      <c r="CO35" s="657"/>
      <c r="CP35" s="657"/>
      <c r="CQ35" s="658"/>
      <c r="CR35" s="641">
        <v>102079</v>
      </c>
      <c r="CS35" s="665"/>
      <c r="CT35" s="665"/>
      <c r="CU35" s="665"/>
      <c r="CV35" s="665"/>
      <c r="CW35" s="665"/>
      <c r="CX35" s="665"/>
      <c r="CY35" s="666"/>
      <c r="CZ35" s="646">
        <v>0.4</v>
      </c>
      <c r="DA35" s="677"/>
      <c r="DB35" s="677"/>
      <c r="DC35" s="679"/>
      <c r="DD35" s="650">
        <v>56617</v>
      </c>
      <c r="DE35" s="665"/>
      <c r="DF35" s="665"/>
      <c r="DG35" s="665"/>
      <c r="DH35" s="665"/>
      <c r="DI35" s="665"/>
      <c r="DJ35" s="665"/>
      <c r="DK35" s="666"/>
      <c r="DL35" s="650">
        <v>56617</v>
      </c>
      <c r="DM35" s="665"/>
      <c r="DN35" s="665"/>
      <c r="DO35" s="665"/>
      <c r="DP35" s="665"/>
      <c r="DQ35" s="665"/>
      <c r="DR35" s="665"/>
      <c r="DS35" s="665"/>
      <c r="DT35" s="665"/>
      <c r="DU35" s="665"/>
      <c r="DV35" s="666"/>
      <c r="DW35" s="646">
        <v>0.5</v>
      </c>
      <c r="DX35" s="677"/>
      <c r="DY35" s="677"/>
      <c r="DZ35" s="677"/>
      <c r="EA35" s="677"/>
      <c r="EB35" s="677"/>
      <c r="EC35" s="678"/>
    </row>
    <row r="36" spans="2:133" ht="11.25" customHeight="1" x14ac:dyDescent="0.15">
      <c r="B36" s="638" t="s">
        <v>326</v>
      </c>
      <c r="C36" s="639"/>
      <c r="D36" s="639"/>
      <c r="E36" s="639"/>
      <c r="F36" s="639"/>
      <c r="G36" s="639"/>
      <c r="H36" s="639"/>
      <c r="I36" s="639"/>
      <c r="J36" s="639"/>
      <c r="K36" s="639"/>
      <c r="L36" s="639"/>
      <c r="M36" s="639"/>
      <c r="N36" s="639"/>
      <c r="O36" s="639"/>
      <c r="P36" s="639"/>
      <c r="Q36" s="640"/>
      <c r="R36" s="641" t="s">
        <v>128</v>
      </c>
      <c r="S36" s="642"/>
      <c r="T36" s="642"/>
      <c r="U36" s="642"/>
      <c r="V36" s="642"/>
      <c r="W36" s="642"/>
      <c r="X36" s="642"/>
      <c r="Y36" s="643"/>
      <c r="Z36" s="644" t="s">
        <v>128</v>
      </c>
      <c r="AA36" s="644"/>
      <c r="AB36" s="644"/>
      <c r="AC36" s="644"/>
      <c r="AD36" s="645" t="s">
        <v>128</v>
      </c>
      <c r="AE36" s="645"/>
      <c r="AF36" s="645"/>
      <c r="AG36" s="645"/>
      <c r="AH36" s="645"/>
      <c r="AI36" s="645"/>
      <c r="AJ36" s="645"/>
      <c r="AK36" s="645"/>
      <c r="AL36" s="646" t="s">
        <v>259</v>
      </c>
      <c r="AM36" s="647"/>
      <c r="AN36" s="647"/>
      <c r="AO36" s="648"/>
      <c r="AQ36" s="718" t="s">
        <v>327</v>
      </c>
      <c r="AR36" s="719"/>
      <c r="AS36" s="719"/>
      <c r="AT36" s="719"/>
      <c r="AU36" s="719"/>
      <c r="AV36" s="719"/>
      <c r="AW36" s="719"/>
      <c r="AX36" s="719"/>
      <c r="AY36" s="720"/>
      <c r="AZ36" s="641">
        <v>635000</v>
      </c>
      <c r="BA36" s="642"/>
      <c r="BB36" s="642"/>
      <c r="BC36" s="642"/>
      <c r="BD36" s="665"/>
      <c r="BE36" s="665"/>
      <c r="BF36" s="700"/>
      <c r="BG36" s="656" t="s">
        <v>328</v>
      </c>
      <c r="BH36" s="657"/>
      <c r="BI36" s="657"/>
      <c r="BJ36" s="657"/>
      <c r="BK36" s="657"/>
      <c r="BL36" s="657"/>
      <c r="BM36" s="657"/>
      <c r="BN36" s="657"/>
      <c r="BO36" s="657"/>
      <c r="BP36" s="657"/>
      <c r="BQ36" s="657"/>
      <c r="BR36" s="657"/>
      <c r="BS36" s="657"/>
      <c r="BT36" s="657"/>
      <c r="BU36" s="658"/>
      <c r="BV36" s="641">
        <v>199473</v>
      </c>
      <c r="BW36" s="642"/>
      <c r="BX36" s="642"/>
      <c r="BY36" s="642"/>
      <c r="BZ36" s="642"/>
      <c r="CA36" s="642"/>
      <c r="CB36" s="651"/>
      <c r="CD36" s="656" t="s">
        <v>329</v>
      </c>
      <c r="CE36" s="657"/>
      <c r="CF36" s="657"/>
      <c r="CG36" s="657"/>
      <c r="CH36" s="657"/>
      <c r="CI36" s="657"/>
      <c r="CJ36" s="657"/>
      <c r="CK36" s="657"/>
      <c r="CL36" s="657"/>
      <c r="CM36" s="657"/>
      <c r="CN36" s="657"/>
      <c r="CO36" s="657"/>
      <c r="CP36" s="657"/>
      <c r="CQ36" s="658"/>
      <c r="CR36" s="641">
        <v>1421793</v>
      </c>
      <c r="CS36" s="642"/>
      <c r="CT36" s="642"/>
      <c r="CU36" s="642"/>
      <c r="CV36" s="642"/>
      <c r="CW36" s="642"/>
      <c r="CX36" s="642"/>
      <c r="CY36" s="643"/>
      <c r="CZ36" s="646">
        <v>6.2</v>
      </c>
      <c r="DA36" s="677"/>
      <c r="DB36" s="677"/>
      <c r="DC36" s="679"/>
      <c r="DD36" s="650">
        <v>1119035</v>
      </c>
      <c r="DE36" s="642"/>
      <c r="DF36" s="642"/>
      <c r="DG36" s="642"/>
      <c r="DH36" s="642"/>
      <c r="DI36" s="642"/>
      <c r="DJ36" s="642"/>
      <c r="DK36" s="643"/>
      <c r="DL36" s="650">
        <v>950315</v>
      </c>
      <c r="DM36" s="642"/>
      <c r="DN36" s="642"/>
      <c r="DO36" s="642"/>
      <c r="DP36" s="642"/>
      <c r="DQ36" s="642"/>
      <c r="DR36" s="642"/>
      <c r="DS36" s="642"/>
      <c r="DT36" s="642"/>
      <c r="DU36" s="642"/>
      <c r="DV36" s="643"/>
      <c r="DW36" s="646">
        <v>7.6</v>
      </c>
      <c r="DX36" s="677"/>
      <c r="DY36" s="677"/>
      <c r="DZ36" s="677"/>
      <c r="EA36" s="677"/>
      <c r="EB36" s="677"/>
      <c r="EC36" s="678"/>
    </row>
    <row r="37" spans="2:133" ht="11.25" customHeight="1" x14ac:dyDescent="0.15">
      <c r="B37" s="638" t="s">
        <v>330</v>
      </c>
      <c r="C37" s="639"/>
      <c r="D37" s="639"/>
      <c r="E37" s="639"/>
      <c r="F37" s="639"/>
      <c r="G37" s="639"/>
      <c r="H37" s="639"/>
      <c r="I37" s="639"/>
      <c r="J37" s="639"/>
      <c r="K37" s="639"/>
      <c r="L37" s="639"/>
      <c r="M37" s="639"/>
      <c r="N37" s="639"/>
      <c r="O37" s="639"/>
      <c r="P37" s="639"/>
      <c r="Q37" s="640"/>
      <c r="R37" s="641">
        <v>721600</v>
      </c>
      <c r="S37" s="642"/>
      <c r="T37" s="642"/>
      <c r="U37" s="642"/>
      <c r="V37" s="642"/>
      <c r="W37" s="642"/>
      <c r="X37" s="642"/>
      <c r="Y37" s="643"/>
      <c r="Z37" s="644">
        <v>3.1</v>
      </c>
      <c r="AA37" s="644"/>
      <c r="AB37" s="644"/>
      <c r="AC37" s="644"/>
      <c r="AD37" s="645" t="s">
        <v>128</v>
      </c>
      <c r="AE37" s="645"/>
      <c r="AF37" s="645"/>
      <c r="AG37" s="645"/>
      <c r="AH37" s="645"/>
      <c r="AI37" s="645"/>
      <c r="AJ37" s="645"/>
      <c r="AK37" s="645"/>
      <c r="AL37" s="646" t="s">
        <v>128</v>
      </c>
      <c r="AM37" s="647"/>
      <c r="AN37" s="647"/>
      <c r="AO37" s="648"/>
      <c r="AQ37" s="718" t="s">
        <v>331</v>
      </c>
      <c r="AR37" s="719"/>
      <c r="AS37" s="719"/>
      <c r="AT37" s="719"/>
      <c r="AU37" s="719"/>
      <c r="AV37" s="719"/>
      <c r="AW37" s="719"/>
      <c r="AX37" s="719"/>
      <c r="AY37" s="720"/>
      <c r="AZ37" s="641">
        <v>2558</v>
      </c>
      <c r="BA37" s="642"/>
      <c r="BB37" s="642"/>
      <c r="BC37" s="642"/>
      <c r="BD37" s="665"/>
      <c r="BE37" s="665"/>
      <c r="BF37" s="700"/>
      <c r="BG37" s="656" t="s">
        <v>332</v>
      </c>
      <c r="BH37" s="657"/>
      <c r="BI37" s="657"/>
      <c r="BJ37" s="657"/>
      <c r="BK37" s="657"/>
      <c r="BL37" s="657"/>
      <c r="BM37" s="657"/>
      <c r="BN37" s="657"/>
      <c r="BO37" s="657"/>
      <c r="BP37" s="657"/>
      <c r="BQ37" s="657"/>
      <c r="BR37" s="657"/>
      <c r="BS37" s="657"/>
      <c r="BT37" s="657"/>
      <c r="BU37" s="658"/>
      <c r="BV37" s="641">
        <v>8421</v>
      </c>
      <c r="BW37" s="642"/>
      <c r="BX37" s="642"/>
      <c r="BY37" s="642"/>
      <c r="BZ37" s="642"/>
      <c r="CA37" s="642"/>
      <c r="CB37" s="651"/>
      <c r="CD37" s="656" t="s">
        <v>333</v>
      </c>
      <c r="CE37" s="657"/>
      <c r="CF37" s="657"/>
      <c r="CG37" s="657"/>
      <c r="CH37" s="657"/>
      <c r="CI37" s="657"/>
      <c r="CJ37" s="657"/>
      <c r="CK37" s="657"/>
      <c r="CL37" s="657"/>
      <c r="CM37" s="657"/>
      <c r="CN37" s="657"/>
      <c r="CO37" s="657"/>
      <c r="CP37" s="657"/>
      <c r="CQ37" s="658"/>
      <c r="CR37" s="641">
        <v>702883</v>
      </c>
      <c r="CS37" s="665"/>
      <c r="CT37" s="665"/>
      <c r="CU37" s="665"/>
      <c r="CV37" s="665"/>
      <c r="CW37" s="665"/>
      <c r="CX37" s="665"/>
      <c r="CY37" s="666"/>
      <c r="CZ37" s="646">
        <v>3.1</v>
      </c>
      <c r="DA37" s="677"/>
      <c r="DB37" s="677"/>
      <c r="DC37" s="679"/>
      <c r="DD37" s="650">
        <v>702883</v>
      </c>
      <c r="DE37" s="665"/>
      <c r="DF37" s="665"/>
      <c r="DG37" s="665"/>
      <c r="DH37" s="665"/>
      <c r="DI37" s="665"/>
      <c r="DJ37" s="665"/>
      <c r="DK37" s="666"/>
      <c r="DL37" s="650">
        <v>699486</v>
      </c>
      <c r="DM37" s="665"/>
      <c r="DN37" s="665"/>
      <c r="DO37" s="665"/>
      <c r="DP37" s="665"/>
      <c r="DQ37" s="665"/>
      <c r="DR37" s="665"/>
      <c r="DS37" s="665"/>
      <c r="DT37" s="665"/>
      <c r="DU37" s="665"/>
      <c r="DV37" s="666"/>
      <c r="DW37" s="646">
        <v>5.6</v>
      </c>
      <c r="DX37" s="677"/>
      <c r="DY37" s="677"/>
      <c r="DZ37" s="677"/>
      <c r="EA37" s="677"/>
      <c r="EB37" s="677"/>
      <c r="EC37" s="678"/>
    </row>
    <row r="38" spans="2:133" ht="11.25" customHeight="1" x14ac:dyDescent="0.15">
      <c r="B38" s="686" t="s">
        <v>334</v>
      </c>
      <c r="C38" s="687"/>
      <c r="D38" s="687"/>
      <c r="E38" s="687"/>
      <c r="F38" s="687"/>
      <c r="G38" s="687"/>
      <c r="H38" s="687"/>
      <c r="I38" s="687"/>
      <c r="J38" s="687"/>
      <c r="K38" s="687"/>
      <c r="L38" s="687"/>
      <c r="M38" s="687"/>
      <c r="N38" s="687"/>
      <c r="O38" s="687"/>
      <c r="P38" s="687"/>
      <c r="Q38" s="688"/>
      <c r="R38" s="721">
        <v>23447420</v>
      </c>
      <c r="S38" s="722"/>
      <c r="T38" s="722"/>
      <c r="U38" s="722"/>
      <c r="V38" s="722"/>
      <c r="W38" s="722"/>
      <c r="X38" s="722"/>
      <c r="Y38" s="723"/>
      <c r="Z38" s="724">
        <v>100</v>
      </c>
      <c r="AA38" s="724"/>
      <c r="AB38" s="724"/>
      <c r="AC38" s="724"/>
      <c r="AD38" s="725">
        <v>11845533</v>
      </c>
      <c r="AE38" s="725"/>
      <c r="AF38" s="725"/>
      <c r="AG38" s="725"/>
      <c r="AH38" s="725"/>
      <c r="AI38" s="725"/>
      <c r="AJ38" s="725"/>
      <c r="AK38" s="725"/>
      <c r="AL38" s="726">
        <v>100</v>
      </c>
      <c r="AM38" s="712"/>
      <c r="AN38" s="712"/>
      <c r="AO38" s="727"/>
      <c r="AQ38" s="718" t="s">
        <v>335</v>
      </c>
      <c r="AR38" s="719"/>
      <c r="AS38" s="719"/>
      <c r="AT38" s="719"/>
      <c r="AU38" s="719"/>
      <c r="AV38" s="719"/>
      <c r="AW38" s="719"/>
      <c r="AX38" s="719"/>
      <c r="AY38" s="720"/>
      <c r="AZ38" s="641">
        <v>586</v>
      </c>
      <c r="BA38" s="642"/>
      <c r="BB38" s="642"/>
      <c r="BC38" s="642"/>
      <c r="BD38" s="665"/>
      <c r="BE38" s="665"/>
      <c r="BF38" s="700"/>
      <c r="BG38" s="656" t="s">
        <v>336</v>
      </c>
      <c r="BH38" s="657"/>
      <c r="BI38" s="657"/>
      <c r="BJ38" s="657"/>
      <c r="BK38" s="657"/>
      <c r="BL38" s="657"/>
      <c r="BM38" s="657"/>
      <c r="BN38" s="657"/>
      <c r="BO38" s="657"/>
      <c r="BP38" s="657"/>
      <c r="BQ38" s="657"/>
      <c r="BR38" s="657"/>
      <c r="BS38" s="657"/>
      <c r="BT38" s="657"/>
      <c r="BU38" s="658"/>
      <c r="BV38" s="641">
        <v>14284</v>
      </c>
      <c r="BW38" s="642"/>
      <c r="BX38" s="642"/>
      <c r="BY38" s="642"/>
      <c r="BZ38" s="642"/>
      <c r="CA38" s="642"/>
      <c r="CB38" s="651"/>
      <c r="CD38" s="656" t="s">
        <v>337</v>
      </c>
      <c r="CE38" s="657"/>
      <c r="CF38" s="657"/>
      <c r="CG38" s="657"/>
      <c r="CH38" s="657"/>
      <c r="CI38" s="657"/>
      <c r="CJ38" s="657"/>
      <c r="CK38" s="657"/>
      <c r="CL38" s="657"/>
      <c r="CM38" s="657"/>
      <c r="CN38" s="657"/>
      <c r="CO38" s="657"/>
      <c r="CP38" s="657"/>
      <c r="CQ38" s="658"/>
      <c r="CR38" s="641">
        <v>2767212</v>
      </c>
      <c r="CS38" s="642"/>
      <c r="CT38" s="642"/>
      <c r="CU38" s="642"/>
      <c r="CV38" s="642"/>
      <c r="CW38" s="642"/>
      <c r="CX38" s="642"/>
      <c r="CY38" s="643"/>
      <c r="CZ38" s="646">
        <v>12</v>
      </c>
      <c r="DA38" s="677"/>
      <c r="DB38" s="677"/>
      <c r="DC38" s="679"/>
      <c r="DD38" s="650">
        <v>2349816</v>
      </c>
      <c r="DE38" s="642"/>
      <c r="DF38" s="642"/>
      <c r="DG38" s="642"/>
      <c r="DH38" s="642"/>
      <c r="DI38" s="642"/>
      <c r="DJ38" s="642"/>
      <c r="DK38" s="643"/>
      <c r="DL38" s="650">
        <v>2135683</v>
      </c>
      <c r="DM38" s="642"/>
      <c r="DN38" s="642"/>
      <c r="DO38" s="642"/>
      <c r="DP38" s="642"/>
      <c r="DQ38" s="642"/>
      <c r="DR38" s="642"/>
      <c r="DS38" s="642"/>
      <c r="DT38" s="642"/>
      <c r="DU38" s="642"/>
      <c r="DV38" s="643"/>
      <c r="DW38" s="646">
        <v>17</v>
      </c>
      <c r="DX38" s="677"/>
      <c r="DY38" s="677"/>
      <c r="DZ38" s="677"/>
      <c r="EA38" s="677"/>
      <c r="EB38" s="677"/>
      <c r="EC38" s="678"/>
    </row>
    <row r="39" spans="2:133" ht="11.25" customHeight="1" x14ac:dyDescent="0.15">
      <c r="AQ39" s="718" t="s">
        <v>338</v>
      </c>
      <c r="AR39" s="719"/>
      <c r="AS39" s="719"/>
      <c r="AT39" s="719"/>
      <c r="AU39" s="719"/>
      <c r="AV39" s="719"/>
      <c r="AW39" s="719"/>
      <c r="AX39" s="719"/>
      <c r="AY39" s="720"/>
      <c r="AZ39" s="641" t="s">
        <v>128</v>
      </c>
      <c r="BA39" s="642"/>
      <c r="BB39" s="642"/>
      <c r="BC39" s="642"/>
      <c r="BD39" s="665"/>
      <c r="BE39" s="665"/>
      <c r="BF39" s="700"/>
      <c r="BG39" s="732" t="s">
        <v>339</v>
      </c>
      <c r="BH39" s="733"/>
      <c r="BI39" s="733"/>
      <c r="BJ39" s="733"/>
      <c r="BK39" s="733"/>
      <c r="BL39" s="235"/>
      <c r="BM39" s="657" t="s">
        <v>340</v>
      </c>
      <c r="BN39" s="657"/>
      <c r="BO39" s="657"/>
      <c r="BP39" s="657"/>
      <c r="BQ39" s="657"/>
      <c r="BR39" s="657"/>
      <c r="BS39" s="657"/>
      <c r="BT39" s="657"/>
      <c r="BU39" s="658"/>
      <c r="BV39" s="641">
        <v>83</v>
      </c>
      <c r="BW39" s="642"/>
      <c r="BX39" s="642"/>
      <c r="BY39" s="642"/>
      <c r="BZ39" s="642"/>
      <c r="CA39" s="642"/>
      <c r="CB39" s="651"/>
      <c r="CD39" s="656" t="s">
        <v>341</v>
      </c>
      <c r="CE39" s="657"/>
      <c r="CF39" s="657"/>
      <c r="CG39" s="657"/>
      <c r="CH39" s="657"/>
      <c r="CI39" s="657"/>
      <c r="CJ39" s="657"/>
      <c r="CK39" s="657"/>
      <c r="CL39" s="657"/>
      <c r="CM39" s="657"/>
      <c r="CN39" s="657"/>
      <c r="CO39" s="657"/>
      <c r="CP39" s="657"/>
      <c r="CQ39" s="658"/>
      <c r="CR39" s="641">
        <v>582219</v>
      </c>
      <c r="CS39" s="665"/>
      <c r="CT39" s="665"/>
      <c r="CU39" s="665"/>
      <c r="CV39" s="665"/>
      <c r="CW39" s="665"/>
      <c r="CX39" s="665"/>
      <c r="CY39" s="666"/>
      <c r="CZ39" s="646">
        <v>2.5</v>
      </c>
      <c r="DA39" s="677"/>
      <c r="DB39" s="677"/>
      <c r="DC39" s="679"/>
      <c r="DD39" s="650">
        <v>519999</v>
      </c>
      <c r="DE39" s="665"/>
      <c r="DF39" s="665"/>
      <c r="DG39" s="665"/>
      <c r="DH39" s="665"/>
      <c r="DI39" s="665"/>
      <c r="DJ39" s="665"/>
      <c r="DK39" s="666"/>
      <c r="DL39" s="650" t="s">
        <v>181</v>
      </c>
      <c r="DM39" s="665"/>
      <c r="DN39" s="665"/>
      <c r="DO39" s="665"/>
      <c r="DP39" s="665"/>
      <c r="DQ39" s="665"/>
      <c r="DR39" s="665"/>
      <c r="DS39" s="665"/>
      <c r="DT39" s="665"/>
      <c r="DU39" s="665"/>
      <c r="DV39" s="666"/>
      <c r="DW39" s="646" t="s">
        <v>181</v>
      </c>
      <c r="DX39" s="677"/>
      <c r="DY39" s="677"/>
      <c r="DZ39" s="677"/>
      <c r="EA39" s="677"/>
      <c r="EB39" s="677"/>
      <c r="EC39" s="678"/>
    </row>
    <row r="40" spans="2:133" ht="11.25" customHeight="1" x14ac:dyDescent="0.15">
      <c r="AQ40" s="718" t="s">
        <v>342</v>
      </c>
      <c r="AR40" s="719"/>
      <c r="AS40" s="719"/>
      <c r="AT40" s="719"/>
      <c r="AU40" s="719"/>
      <c r="AV40" s="719"/>
      <c r="AW40" s="719"/>
      <c r="AX40" s="719"/>
      <c r="AY40" s="720"/>
      <c r="AZ40" s="641">
        <v>529202</v>
      </c>
      <c r="BA40" s="642"/>
      <c r="BB40" s="642"/>
      <c r="BC40" s="642"/>
      <c r="BD40" s="665"/>
      <c r="BE40" s="665"/>
      <c r="BF40" s="700"/>
      <c r="BG40" s="732"/>
      <c r="BH40" s="733"/>
      <c r="BI40" s="733"/>
      <c r="BJ40" s="733"/>
      <c r="BK40" s="733"/>
      <c r="BL40" s="235"/>
      <c r="BM40" s="657" t="s">
        <v>343</v>
      </c>
      <c r="BN40" s="657"/>
      <c r="BO40" s="657"/>
      <c r="BP40" s="657"/>
      <c r="BQ40" s="657"/>
      <c r="BR40" s="657"/>
      <c r="BS40" s="657"/>
      <c r="BT40" s="657"/>
      <c r="BU40" s="658"/>
      <c r="BV40" s="641" t="s">
        <v>128</v>
      </c>
      <c r="BW40" s="642"/>
      <c r="BX40" s="642"/>
      <c r="BY40" s="642"/>
      <c r="BZ40" s="642"/>
      <c r="CA40" s="642"/>
      <c r="CB40" s="651"/>
      <c r="CD40" s="656" t="s">
        <v>344</v>
      </c>
      <c r="CE40" s="657"/>
      <c r="CF40" s="657"/>
      <c r="CG40" s="657"/>
      <c r="CH40" s="657"/>
      <c r="CI40" s="657"/>
      <c r="CJ40" s="657"/>
      <c r="CK40" s="657"/>
      <c r="CL40" s="657"/>
      <c r="CM40" s="657"/>
      <c r="CN40" s="657"/>
      <c r="CO40" s="657"/>
      <c r="CP40" s="657"/>
      <c r="CQ40" s="658"/>
      <c r="CR40" s="641">
        <v>90278</v>
      </c>
      <c r="CS40" s="642"/>
      <c r="CT40" s="642"/>
      <c r="CU40" s="642"/>
      <c r="CV40" s="642"/>
      <c r="CW40" s="642"/>
      <c r="CX40" s="642"/>
      <c r="CY40" s="643"/>
      <c r="CZ40" s="646">
        <v>0.4</v>
      </c>
      <c r="DA40" s="677"/>
      <c r="DB40" s="677"/>
      <c r="DC40" s="679"/>
      <c r="DD40" s="650">
        <v>1278</v>
      </c>
      <c r="DE40" s="642"/>
      <c r="DF40" s="642"/>
      <c r="DG40" s="642"/>
      <c r="DH40" s="642"/>
      <c r="DI40" s="642"/>
      <c r="DJ40" s="642"/>
      <c r="DK40" s="643"/>
      <c r="DL40" s="650">
        <v>1278</v>
      </c>
      <c r="DM40" s="642"/>
      <c r="DN40" s="642"/>
      <c r="DO40" s="642"/>
      <c r="DP40" s="642"/>
      <c r="DQ40" s="642"/>
      <c r="DR40" s="642"/>
      <c r="DS40" s="642"/>
      <c r="DT40" s="642"/>
      <c r="DU40" s="642"/>
      <c r="DV40" s="643"/>
      <c r="DW40" s="646">
        <v>0</v>
      </c>
      <c r="DX40" s="677"/>
      <c r="DY40" s="677"/>
      <c r="DZ40" s="677"/>
      <c r="EA40" s="677"/>
      <c r="EB40" s="677"/>
      <c r="EC40" s="678"/>
    </row>
    <row r="41" spans="2:133" ht="11.25" customHeight="1" x14ac:dyDescent="0.15">
      <c r="AQ41" s="728" t="s">
        <v>345</v>
      </c>
      <c r="AR41" s="729"/>
      <c r="AS41" s="729"/>
      <c r="AT41" s="729"/>
      <c r="AU41" s="729"/>
      <c r="AV41" s="729"/>
      <c r="AW41" s="729"/>
      <c r="AX41" s="729"/>
      <c r="AY41" s="730"/>
      <c r="AZ41" s="721">
        <v>1602424</v>
      </c>
      <c r="BA41" s="722"/>
      <c r="BB41" s="722"/>
      <c r="BC41" s="722"/>
      <c r="BD41" s="711"/>
      <c r="BE41" s="711"/>
      <c r="BF41" s="713"/>
      <c r="BG41" s="734"/>
      <c r="BH41" s="735"/>
      <c r="BI41" s="735"/>
      <c r="BJ41" s="735"/>
      <c r="BK41" s="735"/>
      <c r="BL41" s="236"/>
      <c r="BM41" s="668" t="s">
        <v>346</v>
      </c>
      <c r="BN41" s="668"/>
      <c r="BO41" s="668"/>
      <c r="BP41" s="668"/>
      <c r="BQ41" s="668"/>
      <c r="BR41" s="668"/>
      <c r="BS41" s="668"/>
      <c r="BT41" s="668"/>
      <c r="BU41" s="669"/>
      <c r="BV41" s="721">
        <v>305</v>
      </c>
      <c r="BW41" s="722"/>
      <c r="BX41" s="722"/>
      <c r="BY41" s="722"/>
      <c r="BZ41" s="722"/>
      <c r="CA41" s="722"/>
      <c r="CB41" s="731"/>
      <c r="CD41" s="656" t="s">
        <v>347</v>
      </c>
      <c r="CE41" s="657"/>
      <c r="CF41" s="657"/>
      <c r="CG41" s="657"/>
      <c r="CH41" s="657"/>
      <c r="CI41" s="657"/>
      <c r="CJ41" s="657"/>
      <c r="CK41" s="657"/>
      <c r="CL41" s="657"/>
      <c r="CM41" s="657"/>
      <c r="CN41" s="657"/>
      <c r="CO41" s="657"/>
      <c r="CP41" s="657"/>
      <c r="CQ41" s="658"/>
      <c r="CR41" s="641" t="s">
        <v>128</v>
      </c>
      <c r="CS41" s="665"/>
      <c r="CT41" s="665"/>
      <c r="CU41" s="665"/>
      <c r="CV41" s="665"/>
      <c r="CW41" s="665"/>
      <c r="CX41" s="665"/>
      <c r="CY41" s="666"/>
      <c r="CZ41" s="646" t="s">
        <v>128</v>
      </c>
      <c r="DA41" s="677"/>
      <c r="DB41" s="677"/>
      <c r="DC41" s="679"/>
      <c r="DD41" s="650" t="s">
        <v>128</v>
      </c>
      <c r="DE41" s="665"/>
      <c r="DF41" s="665"/>
      <c r="DG41" s="665"/>
      <c r="DH41" s="665"/>
      <c r="DI41" s="665"/>
      <c r="DJ41" s="665"/>
      <c r="DK41" s="666"/>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349</v>
      </c>
      <c r="CE42" s="639"/>
      <c r="CF42" s="639"/>
      <c r="CG42" s="639"/>
      <c r="CH42" s="639"/>
      <c r="CI42" s="639"/>
      <c r="CJ42" s="639"/>
      <c r="CK42" s="639"/>
      <c r="CL42" s="639"/>
      <c r="CM42" s="639"/>
      <c r="CN42" s="639"/>
      <c r="CO42" s="639"/>
      <c r="CP42" s="639"/>
      <c r="CQ42" s="640"/>
      <c r="CR42" s="641">
        <v>1841629</v>
      </c>
      <c r="CS42" s="642"/>
      <c r="CT42" s="642"/>
      <c r="CU42" s="642"/>
      <c r="CV42" s="642"/>
      <c r="CW42" s="642"/>
      <c r="CX42" s="642"/>
      <c r="CY42" s="643"/>
      <c r="CZ42" s="646">
        <v>8</v>
      </c>
      <c r="DA42" s="647"/>
      <c r="DB42" s="647"/>
      <c r="DC42" s="742"/>
      <c r="DD42" s="650">
        <v>368547</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351</v>
      </c>
      <c r="CE43" s="639"/>
      <c r="CF43" s="639"/>
      <c r="CG43" s="639"/>
      <c r="CH43" s="639"/>
      <c r="CI43" s="639"/>
      <c r="CJ43" s="639"/>
      <c r="CK43" s="639"/>
      <c r="CL43" s="639"/>
      <c r="CM43" s="639"/>
      <c r="CN43" s="639"/>
      <c r="CO43" s="639"/>
      <c r="CP43" s="639"/>
      <c r="CQ43" s="640"/>
      <c r="CR43" s="641">
        <v>52363</v>
      </c>
      <c r="CS43" s="665"/>
      <c r="CT43" s="665"/>
      <c r="CU43" s="665"/>
      <c r="CV43" s="665"/>
      <c r="CW43" s="665"/>
      <c r="CX43" s="665"/>
      <c r="CY43" s="666"/>
      <c r="CZ43" s="646">
        <v>0.2</v>
      </c>
      <c r="DA43" s="677"/>
      <c r="DB43" s="677"/>
      <c r="DC43" s="679"/>
      <c r="DD43" s="650">
        <v>52363</v>
      </c>
      <c r="DE43" s="665"/>
      <c r="DF43" s="665"/>
      <c r="DG43" s="665"/>
      <c r="DH43" s="665"/>
      <c r="DI43" s="665"/>
      <c r="DJ43" s="665"/>
      <c r="DK43" s="666"/>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352</v>
      </c>
      <c r="CD44" s="753" t="s">
        <v>303</v>
      </c>
      <c r="CE44" s="754"/>
      <c r="CF44" s="638" t="s">
        <v>353</v>
      </c>
      <c r="CG44" s="639"/>
      <c r="CH44" s="639"/>
      <c r="CI44" s="639"/>
      <c r="CJ44" s="639"/>
      <c r="CK44" s="639"/>
      <c r="CL44" s="639"/>
      <c r="CM44" s="639"/>
      <c r="CN44" s="639"/>
      <c r="CO44" s="639"/>
      <c r="CP44" s="639"/>
      <c r="CQ44" s="640"/>
      <c r="CR44" s="641">
        <v>1668855</v>
      </c>
      <c r="CS44" s="642"/>
      <c r="CT44" s="642"/>
      <c r="CU44" s="642"/>
      <c r="CV44" s="642"/>
      <c r="CW44" s="642"/>
      <c r="CX44" s="642"/>
      <c r="CY44" s="643"/>
      <c r="CZ44" s="646">
        <v>7.2</v>
      </c>
      <c r="DA44" s="647"/>
      <c r="DB44" s="647"/>
      <c r="DC44" s="742"/>
      <c r="DD44" s="650">
        <v>334880</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354</v>
      </c>
      <c r="CG45" s="639"/>
      <c r="CH45" s="639"/>
      <c r="CI45" s="639"/>
      <c r="CJ45" s="639"/>
      <c r="CK45" s="639"/>
      <c r="CL45" s="639"/>
      <c r="CM45" s="639"/>
      <c r="CN45" s="639"/>
      <c r="CO45" s="639"/>
      <c r="CP45" s="639"/>
      <c r="CQ45" s="640"/>
      <c r="CR45" s="641">
        <v>983685</v>
      </c>
      <c r="CS45" s="665"/>
      <c r="CT45" s="665"/>
      <c r="CU45" s="665"/>
      <c r="CV45" s="665"/>
      <c r="CW45" s="665"/>
      <c r="CX45" s="665"/>
      <c r="CY45" s="666"/>
      <c r="CZ45" s="646">
        <v>4.3</v>
      </c>
      <c r="DA45" s="677"/>
      <c r="DB45" s="677"/>
      <c r="DC45" s="679"/>
      <c r="DD45" s="650">
        <v>49365</v>
      </c>
      <c r="DE45" s="665"/>
      <c r="DF45" s="665"/>
      <c r="DG45" s="665"/>
      <c r="DH45" s="665"/>
      <c r="DI45" s="665"/>
      <c r="DJ45" s="665"/>
      <c r="DK45" s="666"/>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355</v>
      </c>
      <c r="CG46" s="639"/>
      <c r="CH46" s="639"/>
      <c r="CI46" s="639"/>
      <c r="CJ46" s="639"/>
      <c r="CK46" s="639"/>
      <c r="CL46" s="639"/>
      <c r="CM46" s="639"/>
      <c r="CN46" s="639"/>
      <c r="CO46" s="639"/>
      <c r="CP46" s="639"/>
      <c r="CQ46" s="640"/>
      <c r="CR46" s="641">
        <v>680164</v>
      </c>
      <c r="CS46" s="642"/>
      <c r="CT46" s="642"/>
      <c r="CU46" s="642"/>
      <c r="CV46" s="642"/>
      <c r="CW46" s="642"/>
      <c r="CX46" s="642"/>
      <c r="CY46" s="643"/>
      <c r="CZ46" s="646">
        <v>3</v>
      </c>
      <c r="DA46" s="647"/>
      <c r="DB46" s="647"/>
      <c r="DC46" s="742"/>
      <c r="DD46" s="650">
        <v>280509</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356</v>
      </c>
      <c r="CG47" s="639"/>
      <c r="CH47" s="639"/>
      <c r="CI47" s="639"/>
      <c r="CJ47" s="639"/>
      <c r="CK47" s="639"/>
      <c r="CL47" s="639"/>
      <c r="CM47" s="639"/>
      <c r="CN47" s="639"/>
      <c r="CO47" s="639"/>
      <c r="CP47" s="639"/>
      <c r="CQ47" s="640"/>
      <c r="CR47" s="641">
        <v>172774</v>
      </c>
      <c r="CS47" s="665"/>
      <c r="CT47" s="665"/>
      <c r="CU47" s="665"/>
      <c r="CV47" s="665"/>
      <c r="CW47" s="665"/>
      <c r="CX47" s="665"/>
      <c r="CY47" s="666"/>
      <c r="CZ47" s="646">
        <v>0.8</v>
      </c>
      <c r="DA47" s="677"/>
      <c r="DB47" s="677"/>
      <c r="DC47" s="679"/>
      <c r="DD47" s="650">
        <v>33667</v>
      </c>
      <c r="DE47" s="665"/>
      <c r="DF47" s="665"/>
      <c r="DG47" s="665"/>
      <c r="DH47" s="665"/>
      <c r="DI47" s="665"/>
      <c r="DJ47" s="665"/>
      <c r="DK47" s="666"/>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357</v>
      </c>
      <c r="CG48" s="639"/>
      <c r="CH48" s="639"/>
      <c r="CI48" s="639"/>
      <c r="CJ48" s="639"/>
      <c r="CK48" s="639"/>
      <c r="CL48" s="639"/>
      <c r="CM48" s="639"/>
      <c r="CN48" s="639"/>
      <c r="CO48" s="639"/>
      <c r="CP48" s="639"/>
      <c r="CQ48" s="640"/>
      <c r="CR48" s="641" t="s">
        <v>128</v>
      </c>
      <c r="CS48" s="642"/>
      <c r="CT48" s="642"/>
      <c r="CU48" s="642"/>
      <c r="CV48" s="642"/>
      <c r="CW48" s="642"/>
      <c r="CX48" s="642"/>
      <c r="CY48" s="643"/>
      <c r="CZ48" s="646" t="s">
        <v>128</v>
      </c>
      <c r="DA48" s="647"/>
      <c r="DB48" s="647"/>
      <c r="DC48" s="742"/>
      <c r="DD48" s="650" t="s">
        <v>128</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358</v>
      </c>
      <c r="CE49" s="687"/>
      <c r="CF49" s="687"/>
      <c r="CG49" s="687"/>
      <c r="CH49" s="687"/>
      <c r="CI49" s="687"/>
      <c r="CJ49" s="687"/>
      <c r="CK49" s="687"/>
      <c r="CL49" s="687"/>
      <c r="CM49" s="687"/>
      <c r="CN49" s="687"/>
      <c r="CO49" s="687"/>
      <c r="CP49" s="687"/>
      <c r="CQ49" s="688"/>
      <c r="CR49" s="721">
        <v>23028529</v>
      </c>
      <c r="CS49" s="711"/>
      <c r="CT49" s="711"/>
      <c r="CU49" s="711"/>
      <c r="CV49" s="711"/>
      <c r="CW49" s="711"/>
      <c r="CX49" s="711"/>
      <c r="CY49" s="743"/>
      <c r="CZ49" s="726">
        <v>100</v>
      </c>
      <c r="DA49" s="744"/>
      <c r="DB49" s="744"/>
      <c r="DC49" s="745"/>
      <c r="DD49" s="746">
        <v>14827155</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OrPl1rlzidbYSOybUrvczTYgR6LAvbeJsdGEdEHRRQOqq3dQBX4YbJJuwTCjUrQvhk2FCGpMIwf+CH4RD80xzA==" saltValue="Vy9xPyXwXYPQpBJTLxa0S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election activeCell="AF8" sqref="AF8:AJ8"/>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360</v>
      </c>
      <c r="DK2" s="789"/>
      <c r="DL2" s="789"/>
      <c r="DM2" s="789"/>
      <c r="DN2" s="789"/>
      <c r="DO2" s="790"/>
      <c r="DP2" s="249"/>
      <c r="DQ2" s="788" t="s">
        <v>361</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362</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364</v>
      </c>
      <c r="B5" s="783"/>
      <c r="C5" s="783"/>
      <c r="D5" s="783"/>
      <c r="E5" s="783"/>
      <c r="F5" s="783"/>
      <c r="G5" s="783"/>
      <c r="H5" s="783"/>
      <c r="I5" s="783"/>
      <c r="J5" s="783"/>
      <c r="K5" s="783"/>
      <c r="L5" s="783"/>
      <c r="M5" s="783"/>
      <c r="N5" s="783"/>
      <c r="O5" s="783"/>
      <c r="P5" s="784"/>
      <c r="Q5" s="759" t="s">
        <v>365</v>
      </c>
      <c r="R5" s="760"/>
      <c r="S5" s="760"/>
      <c r="T5" s="760"/>
      <c r="U5" s="761"/>
      <c r="V5" s="759" t="s">
        <v>366</v>
      </c>
      <c r="W5" s="760"/>
      <c r="X5" s="760"/>
      <c r="Y5" s="760"/>
      <c r="Z5" s="761"/>
      <c r="AA5" s="759" t="s">
        <v>367</v>
      </c>
      <c r="AB5" s="760"/>
      <c r="AC5" s="760"/>
      <c r="AD5" s="760"/>
      <c r="AE5" s="760"/>
      <c r="AF5" s="792" t="s">
        <v>368</v>
      </c>
      <c r="AG5" s="760"/>
      <c r="AH5" s="760"/>
      <c r="AI5" s="760"/>
      <c r="AJ5" s="771"/>
      <c r="AK5" s="760" t="s">
        <v>369</v>
      </c>
      <c r="AL5" s="760"/>
      <c r="AM5" s="760"/>
      <c r="AN5" s="760"/>
      <c r="AO5" s="761"/>
      <c r="AP5" s="759" t="s">
        <v>370</v>
      </c>
      <c r="AQ5" s="760"/>
      <c r="AR5" s="760"/>
      <c r="AS5" s="760"/>
      <c r="AT5" s="761"/>
      <c r="AU5" s="759" t="s">
        <v>371</v>
      </c>
      <c r="AV5" s="760"/>
      <c r="AW5" s="760"/>
      <c r="AX5" s="760"/>
      <c r="AY5" s="771"/>
      <c r="AZ5" s="256"/>
      <c r="BA5" s="256"/>
      <c r="BB5" s="256"/>
      <c r="BC5" s="256"/>
      <c r="BD5" s="256"/>
      <c r="BE5" s="257"/>
      <c r="BF5" s="257"/>
      <c r="BG5" s="257"/>
      <c r="BH5" s="257"/>
      <c r="BI5" s="257"/>
      <c r="BJ5" s="257"/>
      <c r="BK5" s="257"/>
      <c r="BL5" s="257"/>
      <c r="BM5" s="257"/>
      <c r="BN5" s="257"/>
      <c r="BO5" s="257"/>
      <c r="BP5" s="257"/>
      <c r="BQ5" s="782" t="s">
        <v>372</v>
      </c>
      <c r="BR5" s="783"/>
      <c r="BS5" s="783"/>
      <c r="BT5" s="783"/>
      <c r="BU5" s="783"/>
      <c r="BV5" s="783"/>
      <c r="BW5" s="783"/>
      <c r="BX5" s="783"/>
      <c r="BY5" s="783"/>
      <c r="BZ5" s="783"/>
      <c r="CA5" s="783"/>
      <c r="CB5" s="783"/>
      <c r="CC5" s="783"/>
      <c r="CD5" s="783"/>
      <c r="CE5" s="783"/>
      <c r="CF5" s="783"/>
      <c r="CG5" s="784"/>
      <c r="CH5" s="759" t="s">
        <v>373</v>
      </c>
      <c r="CI5" s="760"/>
      <c r="CJ5" s="760"/>
      <c r="CK5" s="760"/>
      <c r="CL5" s="761"/>
      <c r="CM5" s="759" t="s">
        <v>374</v>
      </c>
      <c r="CN5" s="760"/>
      <c r="CO5" s="760"/>
      <c r="CP5" s="760"/>
      <c r="CQ5" s="761"/>
      <c r="CR5" s="759" t="s">
        <v>375</v>
      </c>
      <c r="CS5" s="760"/>
      <c r="CT5" s="760"/>
      <c r="CU5" s="760"/>
      <c r="CV5" s="761"/>
      <c r="CW5" s="759" t="s">
        <v>376</v>
      </c>
      <c r="CX5" s="760"/>
      <c r="CY5" s="760"/>
      <c r="CZ5" s="760"/>
      <c r="DA5" s="761"/>
      <c r="DB5" s="759" t="s">
        <v>377</v>
      </c>
      <c r="DC5" s="760"/>
      <c r="DD5" s="760"/>
      <c r="DE5" s="760"/>
      <c r="DF5" s="761"/>
      <c r="DG5" s="765" t="s">
        <v>378</v>
      </c>
      <c r="DH5" s="766"/>
      <c r="DI5" s="766"/>
      <c r="DJ5" s="766"/>
      <c r="DK5" s="767"/>
      <c r="DL5" s="765" t="s">
        <v>379</v>
      </c>
      <c r="DM5" s="766"/>
      <c r="DN5" s="766"/>
      <c r="DO5" s="766"/>
      <c r="DP5" s="767"/>
      <c r="DQ5" s="759" t="s">
        <v>380</v>
      </c>
      <c r="DR5" s="760"/>
      <c r="DS5" s="760"/>
      <c r="DT5" s="760"/>
      <c r="DU5" s="761"/>
      <c r="DV5" s="759" t="s">
        <v>371</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381</v>
      </c>
      <c r="C7" s="774"/>
      <c r="D7" s="774"/>
      <c r="E7" s="774"/>
      <c r="F7" s="774"/>
      <c r="G7" s="774"/>
      <c r="H7" s="774"/>
      <c r="I7" s="774"/>
      <c r="J7" s="774"/>
      <c r="K7" s="774"/>
      <c r="L7" s="774"/>
      <c r="M7" s="774"/>
      <c r="N7" s="774"/>
      <c r="O7" s="774"/>
      <c r="P7" s="775"/>
      <c r="Q7" s="776">
        <v>23465</v>
      </c>
      <c r="R7" s="777"/>
      <c r="S7" s="777"/>
      <c r="T7" s="777"/>
      <c r="U7" s="777"/>
      <c r="V7" s="777">
        <v>22993</v>
      </c>
      <c r="W7" s="777"/>
      <c r="X7" s="777"/>
      <c r="Y7" s="777"/>
      <c r="Z7" s="777"/>
      <c r="AA7" s="777">
        <v>472</v>
      </c>
      <c r="AB7" s="777"/>
      <c r="AC7" s="777"/>
      <c r="AD7" s="777"/>
      <c r="AE7" s="778"/>
      <c r="AF7" s="779">
        <v>438</v>
      </c>
      <c r="AG7" s="780"/>
      <c r="AH7" s="780"/>
      <c r="AI7" s="780"/>
      <c r="AJ7" s="781"/>
      <c r="AK7" s="816">
        <v>19</v>
      </c>
      <c r="AL7" s="817"/>
      <c r="AM7" s="817"/>
      <c r="AN7" s="817"/>
      <c r="AO7" s="817"/>
      <c r="AP7" s="817">
        <v>21112</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583</v>
      </c>
      <c r="BT7" s="821"/>
      <c r="BU7" s="821"/>
      <c r="BV7" s="821"/>
      <c r="BW7" s="821"/>
      <c r="BX7" s="821"/>
      <c r="BY7" s="821"/>
      <c r="BZ7" s="821"/>
      <c r="CA7" s="821"/>
      <c r="CB7" s="821"/>
      <c r="CC7" s="821"/>
      <c r="CD7" s="821"/>
      <c r="CE7" s="821"/>
      <c r="CF7" s="821"/>
      <c r="CG7" s="822"/>
      <c r="CH7" s="813">
        <v>0</v>
      </c>
      <c r="CI7" s="814"/>
      <c r="CJ7" s="814"/>
      <c r="CK7" s="814"/>
      <c r="CL7" s="815"/>
      <c r="CM7" s="813">
        <v>41</v>
      </c>
      <c r="CN7" s="814"/>
      <c r="CO7" s="814"/>
      <c r="CP7" s="814"/>
      <c r="CQ7" s="815"/>
      <c r="CR7" s="813">
        <v>3</v>
      </c>
      <c r="CS7" s="814"/>
      <c r="CT7" s="814"/>
      <c r="CU7" s="814"/>
      <c r="CV7" s="815"/>
      <c r="CW7" s="813">
        <v>0</v>
      </c>
      <c r="CX7" s="814"/>
      <c r="CY7" s="814"/>
      <c r="CZ7" s="814"/>
      <c r="DA7" s="815"/>
      <c r="DB7" s="813">
        <v>0</v>
      </c>
      <c r="DC7" s="814"/>
      <c r="DD7" s="814"/>
      <c r="DE7" s="814"/>
      <c r="DF7" s="815"/>
      <c r="DG7" s="813" t="s">
        <v>588</v>
      </c>
      <c r="DH7" s="814"/>
      <c r="DI7" s="814"/>
      <c r="DJ7" s="814"/>
      <c r="DK7" s="815"/>
      <c r="DL7" s="813" t="s">
        <v>588</v>
      </c>
      <c r="DM7" s="814"/>
      <c r="DN7" s="814"/>
      <c r="DO7" s="814"/>
      <c r="DP7" s="815"/>
      <c r="DQ7" s="813" t="s">
        <v>588</v>
      </c>
      <c r="DR7" s="814"/>
      <c r="DS7" s="814"/>
      <c r="DT7" s="814"/>
      <c r="DU7" s="815"/>
      <c r="DV7" s="794"/>
      <c r="DW7" s="795"/>
      <c r="DX7" s="795"/>
      <c r="DY7" s="795"/>
      <c r="DZ7" s="796"/>
      <c r="EA7" s="254"/>
    </row>
    <row r="8" spans="1:131" s="255" customFormat="1" ht="26.25" customHeight="1" x14ac:dyDescent="0.15">
      <c r="A8" s="261">
        <v>2</v>
      </c>
      <c r="B8" s="797" t="s">
        <v>382</v>
      </c>
      <c r="C8" s="798"/>
      <c r="D8" s="798"/>
      <c r="E8" s="798"/>
      <c r="F8" s="798"/>
      <c r="G8" s="798"/>
      <c r="H8" s="798"/>
      <c r="I8" s="798"/>
      <c r="J8" s="798"/>
      <c r="K8" s="798"/>
      <c r="L8" s="798"/>
      <c r="M8" s="798"/>
      <c r="N8" s="798"/>
      <c r="O8" s="798"/>
      <c r="P8" s="799"/>
      <c r="Q8" s="800">
        <v>21</v>
      </c>
      <c r="R8" s="801"/>
      <c r="S8" s="801"/>
      <c r="T8" s="801"/>
      <c r="U8" s="801"/>
      <c r="V8" s="801">
        <v>74</v>
      </c>
      <c r="W8" s="801"/>
      <c r="X8" s="801"/>
      <c r="Y8" s="801"/>
      <c r="Z8" s="801"/>
      <c r="AA8" s="801">
        <v>-53</v>
      </c>
      <c r="AB8" s="801"/>
      <c r="AC8" s="801"/>
      <c r="AD8" s="801"/>
      <c r="AE8" s="802"/>
      <c r="AF8" s="803">
        <v>-53</v>
      </c>
      <c r="AG8" s="804"/>
      <c r="AH8" s="804"/>
      <c r="AI8" s="804"/>
      <c r="AJ8" s="805"/>
      <c r="AK8" s="806" t="s">
        <v>587</v>
      </c>
      <c r="AL8" s="807"/>
      <c r="AM8" s="807"/>
      <c r="AN8" s="807"/>
      <c r="AO8" s="807"/>
      <c r="AP8" s="807">
        <v>22</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584</v>
      </c>
      <c r="BT8" s="811"/>
      <c r="BU8" s="811"/>
      <c r="BV8" s="811"/>
      <c r="BW8" s="811"/>
      <c r="BX8" s="811"/>
      <c r="BY8" s="811"/>
      <c r="BZ8" s="811"/>
      <c r="CA8" s="811"/>
      <c r="CB8" s="811"/>
      <c r="CC8" s="811"/>
      <c r="CD8" s="811"/>
      <c r="CE8" s="811"/>
      <c r="CF8" s="811"/>
      <c r="CG8" s="812"/>
      <c r="CH8" s="823">
        <v>-10</v>
      </c>
      <c r="CI8" s="824"/>
      <c r="CJ8" s="824"/>
      <c r="CK8" s="824"/>
      <c r="CL8" s="825"/>
      <c r="CM8" s="823">
        <v>159</v>
      </c>
      <c r="CN8" s="824"/>
      <c r="CO8" s="824"/>
      <c r="CP8" s="824"/>
      <c r="CQ8" s="825"/>
      <c r="CR8" s="823">
        <v>3</v>
      </c>
      <c r="CS8" s="824"/>
      <c r="CT8" s="824"/>
      <c r="CU8" s="824"/>
      <c r="CV8" s="825"/>
      <c r="CW8" s="823">
        <v>0</v>
      </c>
      <c r="CX8" s="824"/>
      <c r="CY8" s="824"/>
      <c r="CZ8" s="824"/>
      <c r="DA8" s="825"/>
      <c r="DB8" s="823">
        <v>0</v>
      </c>
      <c r="DC8" s="824"/>
      <c r="DD8" s="824"/>
      <c r="DE8" s="824"/>
      <c r="DF8" s="825"/>
      <c r="DG8" s="823" t="s">
        <v>588</v>
      </c>
      <c r="DH8" s="824"/>
      <c r="DI8" s="824"/>
      <c r="DJ8" s="824"/>
      <c r="DK8" s="825"/>
      <c r="DL8" s="823" t="s">
        <v>588</v>
      </c>
      <c r="DM8" s="824"/>
      <c r="DN8" s="824"/>
      <c r="DO8" s="824"/>
      <c r="DP8" s="825"/>
      <c r="DQ8" s="823" t="s">
        <v>588</v>
      </c>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585</v>
      </c>
      <c r="BT9" s="811"/>
      <c r="BU9" s="811"/>
      <c r="BV9" s="811"/>
      <c r="BW9" s="811"/>
      <c r="BX9" s="811"/>
      <c r="BY9" s="811"/>
      <c r="BZ9" s="811"/>
      <c r="CA9" s="811"/>
      <c r="CB9" s="811"/>
      <c r="CC9" s="811"/>
      <c r="CD9" s="811"/>
      <c r="CE9" s="811"/>
      <c r="CF9" s="811"/>
      <c r="CG9" s="812"/>
      <c r="CH9" s="823">
        <v>0</v>
      </c>
      <c r="CI9" s="824"/>
      <c r="CJ9" s="824"/>
      <c r="CK9" s="824"/>
      <c r="CL9" s="825"/>
      <c r="CM9" s="823">
        <v>52</v>
      </c>
      <c r="CN9" s="824"/>
      <c r="CO9" s="824"/>
      <c r="CP9" s="824"/>
      <c r="CQ9" s="825"/>
      <c r="CR9" s="823">
        <v>44</v>
      </c>
      <c r="CS9" s="824"/>
      <c r="CT9" s="824"/>
      <c r="CU9" s="824"/>
      <c r="CV9" s="825"/>
      <c r="CW9" s="823">
        <v>24</v>
      </c>
      <c r="CX9" s="824"/>
      <c r="CY9" s="824"/>
      <c r="CZ9" s="824"/>
      <c r="DA9" s="825"/>
      <c r="DB9" s="823">
        <v>0</v>
      </c>
      <c r="DC9" s="824"/>
      <c r="DD9" s="824"/>
      <c r="DE9" s="824"/>
      <c r="DF9" s="825"/>
      <c r="DG9" s="823" t="s">
        <v>588</v>
      </c>
      <c r="DH9" s="824"/>
      <c r="DI9" s="824"/>
      <c r="DJ9" s="824"/>
      <c r="DK9" s="825"/>
      <c r="DL9" s="823" t="s">
        <v>588</v>
      </c>
      <c r="DM9" s="824"/>
      <c r="DN9" s="824"/>
      <c r="DO9" s="824"/>
      <c r="DP9" s="825"/>
      <c r="DQ9" s="823" t="s">
        <v>588</v>
      </c>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t="s">
        <v>586</v>
      </c>
      <c r="BT10" s="811"/>
      <c r="BU10" s="811"/>
      <c r="BV10" s="811"/>
      <c r="BW10" s="811"/>
      <c r="BX10" s="811"/>
      <c r="BY10" s="811"/>
      <c r="BZ10" s="811"/>
      <c r="CA10" s="811"/>
      <c r="CB10" s="811"/>
      <c r="CC10" s="811"/>
      <c r="CD10" s="811"/>
      <c r="CE10" s="811"/>
      <c r="CF10" s="811"/>
      <c r="CG10" s="812"/>
      <c r="CH10" s="823">
        <v>0</v>
      </c>
      <c r="CI10" s="824"/>
      <c r="CJ10" s="824"/>
      <c r="CK10" s="824"/>
      <c r="CL10" s="825"/>
      <c r="CM10" s="823">
        <v>29</v>
      </c>
      <c r="CN10" s="824"/>
      <c r="CO10" s="824"/>
      <c r="CP10" s="824"/>
      <c r="CQ10" s="825"/>
      <c r="CR10" s="823">
        <v>4</v>
      </c>
      <c r="CS10" s="824"/>
      <c r="CT10" s="824"/>
      <c r="CU10" s="824"/>
      <c r="CV10" s="825"/>
      <c r="CW10" s="823">
        <v>6</v>
      </c>
      <c r="CX10" s="824"/>
      <c r="CY10" s="824"/>
      <c r="CZ10" s="824"/>
      <c r="DA10" s="825"/>
      <c r="DB10" s="823">
        <v>0</v>
      </c>
      <c r="DC10" s="824"/>
      <c r="DD10" s="824"/>
      <c r="DE10" s="824"/>
      <c r="DF10" s="825"/>
      <c r="DG10" s="823" t="s">
        <v>588</v>
      </c>
      <c r="DH10" s="824"/>
      <c r="DI10" s="824"/>
      <c r="DJ10" s="824"/>
      <c r="DK10" s="825"/>
      <c r="DL10" s="823" t="s">
        <v>588</v>
      </c>
      <c r="DM10" s="824"/>
      <c r="DN10" s="824"/>
      <c r="DO10" s="824"/>
      <c r="DP10" s="825"/>
      <c r="DQ10" s="823" t="s">
        <v>588</v>
      </c>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383</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384</v>
      </c>
      <c r="B23" s="832" t="s">
        <v>385</v>
      </c>
      <c r="C23" s="833"/>
      <c r="D23" s="833"/>
      <c r="E23" s="833"/>
      <c r="F23" s="833"/>
      <c r="G23" s="833"/>
      <c r="H23" s="833"/>
      <c r="I23" s="833"/>
      <c r="J23" s="833"/>
      <c r="K23" s="833"/>
      <c r="L23" s="833"/>
      <c r="M23" s="833"/>
      <c r="N23" s="833"/>
      <c r="O23" s="833"/>
      <c r="P23" s="834"/>
      <c r="Q23" s="835"/>
      <c r="R23" s="836"/>
      <c r="S23" s="836"/>
      <c r="T23" s="836"/>
      <c r="U23" s="836"/>
      <c r="V23" s="836"/>
      <c r="W23" s="836"/>
      <c r="X23" s="836"/>
      <c r="Y23" s="836"/>
      <c r="Z23" s="836"/>
      <c r="AA23" s="836"/>
      <c r="AB23" s="836"/>
      <c r="AC23" s="836"/>
      <c r="AD23" s="836"/>
      <c r="AE23" s="837"/>
      <c r="AF23" s="838">
        <v>385</v>
      </c>
      <c r="AG23" s="836"/>
      <c r="AH23" s="836"/>
      <c r="AI23" s="836"/>
      <c r="AJ23" s="839"/>
      <c r="AK23" s="840"/>
      <c r="AL23" s="841"/>
      <c r="AM23" s="841"/>
      <c r="AN23" s="841"/>
      <c r="AO23" s="841"/>
      <c r="AP23" s="836"/>
      <c r="AQ23" s="836"/>
      <c r="AR23" s="836"/>
      <c r="AS23" s="836"/>
      <c r="AT23" s="836"/>
      <c r="AU23" s="842"/>
      <c r="AV23" s="842"/>
      <c r="AW23" s="842"/>
      <c r="AX23" s="842"/>
      <c r="AY23" s="843"/>
      <c r="AZ23" s="851" t="s">
        <v>128</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386</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387</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364</v>
      </c>
      <c r="B26" s="783"/>
      <c r="C26" s="783"/>
      <c r="D26" s="783"/>
      <c r="E26" s="783"/>
      <c r="F26" s="783"/>
      <c r="G26" s="783"/>
      <c r="H26" s="783"/>
      <c r="I26" s="783"/>
      <c r="J26" s="783"/>
      <c r="K26" s="783"/>
      <c r="L26" s="783"/>
      <c r="M26" s="783"/>
      <c r="N26" s="783"/>
      <c r="O26" s="783"/>
      <c r="P26" s="784"/>
      <c r="Q26" s="759" t="s">
        <v>388</v>
      </c>
      <c r="R26" s="760"/>
      <c r="S26" s="760"/>
      <c r="T26" s="760"/>
      <c r="U26" s="761"/>
      <c r="V26" s="759" t="s">
        <v>389</v>
      </c>
      <c r="W26" s="760"/>
      <c r="X26" s="760"/>
      <c r="Y26" s="760"/>
      <c r="Z26" s="761"/>
      <c r="AA26" s="759" t="s">
        <v>390</v>
      </c>
      <c r="AB26" s="760"/>
      <c r="AC26" s="760"/>
      <c r="AD26" s="760"/>
      <c r="AE26" s="760"/>
      <c r="AF26" s="854" t="s">
        <v>391</v>
      </c>
      <c r="AG26" s="855"/>
      <c r="AH26" s="855"/>
      <c r="AI26" s="855"/>
      <c r="AJ26" s="856"/>
      <c r="AK26" s="760" t="s">
        <v>392</v>
      </c>
      <c r="AL26" s="760"/>
      <c r="AM26" s="760"/>
      <c r="AN26" s="760"/>
      <c r="AO26" s="761"/>
      <c r="AP26" s="759" t="s">
        <v>393</v>
      </c>
      <c r="AQ26" s="760"/>
      <c r="AR26" s="760"/>
      <c r="AS26" s="760"/>
      <c r="AT26" s="761"/>
      <c r="AU26" s="759" t="s">
        <v>394</v>
      </c>
      <c r="AV26" s="760"/>
      <c r="AW26" s="760"/>
      <c r="AX26" s="760"/>
      <c r="AY26" s="761"/>
      <c r="AZ26" s="759" t="s">
        <v>395</v>
      </c>
      <c r="BA26" s="760"/>
      <c r="BB26" s="760"/>
      <c r="BC26" s="760"/>
      <c r="BD26" s="761"/>
      <c r="BE26" s="759" t="s">
        <v>371</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396</v>
      </c>
      <c r="C28" s="774"/>
      <c r="D28" s="774"/>
      <c r="E28" s="774"/>
      <c r="F28" s="774"/>
      <c r="G28" s="774"/>
      <c r="H28" s="774"/>
      <c r="I28" s="774"/>
      <c r="J28" s="774"/>
      <c r="K28" s="774"/>
      <c r="L28" s="774"/>
      <c r="M28" s="774"/>
      <c r="N28" s="774"/>
      <c r="O28" s="774"/>
      <c r="P28" s="775"/>
      <c r="Q28" s="864">
        <v>6406</v>
      </c>
      <c r="R28" s="865"/>
      <c r="S28" s="865"/>
      <c r="T28" s="865"/>
      <c r="U28" s="865"/>
      <c r="V28" s="865">
        <v>6137</v>
      </c>
      <c r="W28" s="865"/>
      <c r="X28" s="865"/>
      <c r="Y28" s="865"/>
      <c r="Z28" s="865"/>
      <c r="AA28" s="865">
        <v>269</v>
      </c>
      <c r="AB28" s="865"/>
      <c r="AC28" s="865"/>
      <c r="AD28" s="865"/>
      <c r="AE28" s="866"/>
      <c r="AF28" s="867">
        <v>269</v>
      </c>
      <c r="AG28" s="865"/>
      <c r="AH28" s="865"/>
      <c r="AI28" s="865"/>
      <c r="AJ28" s="868"/>
      <c r="AK28" s="869">
        <v>529</v>
      </c>
      <c r="AL28" s="860"/>
      <c r="AM28" s="860"/>
      <c r="AN28" s="860"/>
      <c r="AO28" s="860"/>
      <c r="AP28" s="860" t="s">
        <v>587</v>
      </c>
      <c r="AQ28" s="860"/>
      <c r="AR28" s="860"/>
      <c r="AS28" s="860"/>
      <c r="AT28" s="860"/>
      <c r="AU28" s="860" t="s">
        <v>587</v>
      </c>
      <c r="AV28" s="860"/>
      <c r="AW28" s="860"/>
      <c r="AX28" s="860"/>
      <c r="AY28" s="860"/>
      <c r="AZ28" s="861" t="s">
        <v>587</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397</v>
      </c>
      <c r="C29" s="798"/>
      <c r="D29" s="798"/>
      <c r="E29" s="798"/>
      <c r="F29" s="798"/>
      <c r="G29" s="798"/>
      <c r="H29" s="798"/>
      <c r="I29" s="798"/>
      <c r="J29" s="798"/>
      <c r="K29" s="798"/>
      <c r="L29" s="798"/>
      <c r="M29" s="798"/>
      <c r="N29" s="798"/>
      <c r="O29" s="798"/>
      <c r="P29" s="799"/>
      <c r="Q29" s="800">
        <v>5762</v>
      </c>
      <c r="R29" s="801"/>
      <c r="S29" s="801"/>
      <c r="T29" s="801"/>
      <c r="U29" s="801"/>
      <c r="V29" s="801">
        <v>5541</v>
      </c>
      <c r="W29" s="801"/>
      <c r="X29" s="801"/>
      <c r="Y29" s="801"/>
      <c r="Z29" s="801"/>
      <c r="AA29" s="801">
        <v>221</v>
      </c>
      <c r="AB29" s="801"/>
      <c r="AC29" s="801"/>
      <c r="AD29" s="801"/>
      <c r="AE29" s="802"/>
      <c r="AF29" s="803">
        <v>221</v>
      </c>
      <c r="AG29" s="804"/>
      <c r="AH29" s="804"/>
      <c r="AI29" s="804"/>
      <c r="AJ29" s="805"/>
      <c r="AK29" s="872">
        <v>821</v>
      </c>
      <c r="AL29" s="873"/>
      <c r="AM29" s="873"/>
      <c r="AN29" s="873"/>
      <c r="AO29" s="873"/>
      <c r="AP29" s="873" t="s">
        <v>587</v>
      </c>
      <c r="AQ29" s="873"/>
      <c r="AR29" s="873"/>
      <c r="AS29" s="873"/>
      <c r="AT29" s="873"/>
      <c r="AU29" s="873" t="s">
        <v>587</v>
      </c>
      <c r="AV29" s="873"/>
      <c r="AW29" s="873"/>
      <c r="AX29" s="873"/>
      <c r="AY29" s="873"/>
      <c r="AZ29" s="874" t="s">
        <v>587</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398</v>
      </c>
      <c r="C30" s="798"/>
      <c r="D30" s="798"/>
      <c r="E30" s="798"/>
      <c r="F30" s="798"/>
      <c r="G30" s="798"/>
      <c r="H30" s="798"/>
      <c r="I30" s="798"/>
      <c r="J30" s="798"/>
      <c r="K30" s="798"/>
      <c r="L30" s="798"/>
      <c r="M30" s="798"/>
      <c r="N30" s="798"/>
      <c r="O30" s="798"/>
      <c r="P30" s="799"/>
      <c r="Q30" s="800">
        <v>759</v>
      </c>
      <c r="R30" s="801"/>
      <c r="S30" s="801"/>
      <c r="T30" s="801"/>
      <c r="U30" s="801"/>
      <c r="V30" s="801">
        <v>758</v>
      </c>
      <c r="W30" s="801"/>
      <c r="X30" s="801"/>
      <c r="Y30" s="801"/>
      <c r="Z30" s="801"/>
      <c r="AA30" s="801">
        <v>1</v>
      </c>
      <c r="AB30" s="801"/>
      <c r="AC30" s="801"/>
      <c r="AD30" s="801"/>
      <c r="AE30" s="802"/>
      <c r="AF30" s="803">
        <v>1</v>
      </c>
      <c r="AG30" s="804"/>
      <c r="AH30" s="804"/>
      <c r="AI30" s="804"/>
      <c r="AJ30" s="805"/>
      <c r="AK30" s="872">
        <v>192</v>
      </c>
      <c r="AL30" s="873"/>
      <c r="AM30" s="873"/>
      <c r="AN30" s="873"/>
      <c r="AO30" s="873"/>
      <c r="AP30" s="873" t="s">
        <v>587</v>
      </c>
      <c r="AQ30" s="873"/>
      <c r="AR30" s="873"/>
      <c r="AS30" s="873"/>
      <c r="AT30" s="873"/>
      <c r="AU30" s="873" t="s">
        <v>587</v>
      </c>
      <c r="AV30" s="873"/>
      <c r="AW30" s="873"/>
      <c r="AX30" s="873"/>
      <c r="AY30" s="873"/>
      <c r="AZ30" s="874" t="s">
        <v>587</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399</v>
      </c>
      <c r="C31" s="798"/>
      <c r="D31" s="798"/>
      <c r="E31" s="798"/>
      <c r="F31" s="798"/>
      <c r="G31" s="798"/>
      <c r="H31" s="798"/>
      <c r="I31" s="798"/>
      <c r="J31" s="798"/>
      <c r="K31" s="798"/>
      <c r="L31" s="798"/>
      <c r="M31" s="798"/>
      <c r="N31" s="798"/>
      <c r="O31" s="798"/>
      <c r="P31" s="799"/>
      <c r="Q31" s="800">
        <v>34</v>
      </c>
      <c r="R31" s="801"/>
      <c r="S31" s="801"/>
      <c r="T31" s="801"/>
      <c r="U31" s="801"/>
      <c r="V31" s="801">
        <v>151</v>
      </c>
      <c r="W31" s="801"/>
      <c r="X31" s="801"/>
      <c r="Y31" s="801"/>
      <c r="Z31" s="801"/>
      <c r="AA31" s="801">
        <v>-117</v>
      </c>
      <c r="AB31" s="801"/>
      <c r="AC31" s="801"/>
      <c r="AD31" s="801"/>
      <c r="AE31" s="802"/>
      <c r="AF31" s="803">
        <v>-117</v>
      </c>
      <c r="AG31" s="804"/>
      <c r="AH31" s="804"/>
      <c r="AI31" s="804"/>
      <c r="AJ31" s="805"/>
      <c r="AK31" s="872" t="s">
        <v>587</v>
      </c>
      <c r="AL31" s="873"/>
      <c r="AM31" s="873"/>
      <c r="AN31" s="873"/>
      <c r="AO31" s="873"/>
      <c r="AP31" s="873" t="s">
        <v>587</v>
      </c>
      <c r="AQ31" s="873"/>
      <c r="AR31" s="873"/>
      <c r="AS31" s="873"/>
      <c r="AT31" s="873"/>
      <c r="AU31" s="873" t="s">
        <v>587</v>
      </c>
      <c r="AV31" s="873"/>
      <c r="AW31" s="873"/>
      <c r="AX31" s="873"/>
      <c r="AY31" s="873"/>
      <c r="AZ31" s="874" t="s">
        <v>587</v>
      </c>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400</v>
      </c>
      <c r="C32" s="798"/>
      <c r="D32" s="798"/>
      <c r="E32" s="798"/>
      <c r="F32" s="798"/>
      <c r="G32" s="798"/>
      <c r="H32" s="798"/>
      <c r="I32" s="798"/>
      <c r="J32" s="798"/>
      <c r="K32" s="798"/>
      <c r="L32" s="798"/>
      <c r="M32" s="798"/>
      <c r="N32" s="798"/>
      <c r="O32" s="798"/>
      <c r="P32" s="799"/>
      <c r="Q32" s="800">
        <v>1273</v>
      </c>
      <c r="R32" s="801"/>
      <c r="S32" s="801"/>
      <c r="T32" s="801"/>
      <c r="U32" s="801"/>
      <c r="V32" s="801">
        <v>1236</v>
      </c>
      <c r="W32" s="801"/>
      <c r="X32" s="801"/>
      <c r="Y32" s="801"/>
      <c r="Z32" s="801"/>
      <c r="AA32" s="801">
        <v>37</v>
      </c>
      <c r="AB32" s="801"/>
      <c r="AC32" s="801"/>
      <c r="AD32" s="801"/>
      <c r="AE32" s="802"/>
      <c r="AF32" s="803">
        <v>1369</v>
      </c>
      <c r="AG32" s="804"/>
      <c r="AH32" s="804"/>
      <c r="AI32" s="804"/>
      <c r="AJ32" s="805"/>
      <c r="AK32" s="872" t="s">
        <v>587</v>
      </c>
      <c r="AL32" s="873"/>
      <c r="AM32" s="873"/>
      <c r="AN32" s="873"/>
      <c r="AO32" s="873"/>
      <c r="AP32" s="873">
        <v>1296</v>
      </c>
      <c r="AQ32" s="873"/>
      <c r="AR32" s="873"/>
      <c r="AS32" s="873"/>
      <c r="AT32" s="873"/>
      <c r="AU32" s="873">
        <v>184</v>
      </c>
      <c r="AV32" s="873"/>
      <c r="AW32" s="873"/>
      <c r="AX32" s="873"/>
      <c r="AY32" s="873"/>
      <c r="AZ32" s="874" t="s">
        <v>587</v>
      </c>
      <c r="BA32" s="874"/>
      <c r="BB32" s="874"/>
      <c r="BC32" s="874"/>
      <c r="BD32" s="874"/>
      <c r="BE32" s="870" t="s">
        <v>401</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402</v>
      </c>
      <c r="C33" s="798"/>
      <c r="D33" s="798"/>
      <c r="E33" s="798"/>
      <c r="F33" s="798"/>
      <c r="G33" s="798"/>
      <c r="H33" s="798"/>
      <c r="I33" s="798"/>
      <c r="J33" s="798"/>
      <c r="K33" s="798"/>
      <c r="L33" s="798"/>
      <c r="M33" s="798"/>
      <c r="N33" s="798"/>
      <c r="O33" s="798"/>
      <c r="P33" s="799"/>
      <c r="Q33" s="800">
        <v>1791</v>
      </c>
      <c r="R33" s="801"/>
      <c r="S33" s="801"/>
      <c r="T33" s="801"/>
      <c r="U33" s="801"/>
      <c r="V33" s="801">
        <v>1789</v>
      </c>
      <c r="W33" s="801"/>
      <c r="X33" s="801"/>
      <c r="Y33" s="801"/>
      <c r="Z33" s="801"/>
      <c r="AA33" s="801">
        <v>2</v>
      </c>
      <c r="AB33" s="801"/>
      <c r="AC33" s="801"/>
      <c r="AD33" s="801"/>
      <c r="AE33" s="802"/>
      <c r="AF33" s="803">
        <v>2</v>
      </c>
      <c r="AG33" s="804"/>
      <c r="AH33" s="804"/>
      <c r="AI33" s="804"/>
      <c r="AJ33" s="805"/>
      <c r="AK33" s="872">
        <v>635</v>
      </c>
      <c r="AL33" s="873"/>
      <c r="AM33" s="873"/>
      <c r="AN33" s="873"/>
      <c r="AO33" s="873"/>
      <c r="AP33" s="873">
        <v>10930</v>
      </c>
      <c r="AQ33" s="873"/>
      <c r="AR33" s="873"/>
      <c r="AS33" s="873"/>
      <c r="AT33" s="873"/>
      <c r="AU33" s="873">
        <v>8383</v>
      </c>
      <c r="AV33" s="873"/>
      <c r="AW33" s="873"/>
      <c r="AX33" s="873"/>
      <c r="AY33" s="873"/>
      <c r="AZ33" s="874" t="s">
        <v>587</v>
      </c>
      <c r="BA33" s="874"/>
      <c r="BB33" s="874"/>
      <c r="BC33" s="874"/>
      <c r="BD33" s="874"/>
      <c r="BE33" s="870" t="s">
        <v>403</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404</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384</v>
      </c>
      <c r="B63" s="832" t="s">
        <v>405</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1745</v>
      </c>
      <c r="AG63" s="884"/>
      <c r="AH63" s="884"/>
      <c r="AI63" s="884"/>
      <c r="AJ63" s="885"/>
      <c r="AK63" s="886"/>
      <c r="AL63" s="881"/>
      <c r="AM63" s="881"/>
      <c r="AN63" s="881"/>
      <c r="AO63" s="881"/>
      <c r="AP63" s="884"/>
      <c r="AQ63" s="884"/>
      <c r="AR63" s="884"/>
      <c r="AS63" s="884"/>
      <c r="AT63" s="884"/>
      <c r="AU63" s="884"/>
      <c r="AV63" s="884"/>
      <c r="AW63" s="884"/>
      <c r="AX63" s="884"/>
      <c r="AY63" s="884"/>
      <c r="AZ63" s="888"/>
      <c r="BA63" s="888"/>
      <c r="BB63" s="888"/>
      <c r="BC63" s="888"/>
      <c r="BD63" s="888"/>
      <c r="BE63" s="889"/>
      <c r="BF63" s="889"/>
      <c r="BG63" s="889"/>
      <c r="BH63" s="889"/>
      <c r="BI63" s="890"/>
      <c r="BJ63" s="891" t="s">
        <v>128</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406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407</v>
      </c>
      <c r="B66" s="783"/>
      <c r="C66" s="783"/>
      <c r="D66" s="783"/>
      <c r="E66" s="783"/>
      <c r="F66" s="783"/>
      <c r="G66" s="783"/>
      <c r="H66" s="783"/>
      <c r="I66" s="783"/>
      <c r="J66" s="783"/>
      <c r="K66" s="783"/>
      <c r="L66" s="783"/>
      <c r="M66" s="783"/>
      <c r="N66" s="783"/>
      <c r="O66" s="783"/>
      <c r="P66" s="784"/>
      <c r="Q66" s="759" t="s">
        <v>388</v>
      </c>
      <c r="R66" s="760"/>
      <c r="S66" s="760"/>
      <c r="T66" s="760"/>
      <c r="U66" s="761"/>
      <c r="V66" s="759" t="s">
        <v>389</v>
      </c>
      <c r="W66" s="760"/>
      <c r="X66" s="760"/>
      <c r="Y66" s="760"/>
      <c r="Z66" s="761"/>
      <c r="AA66" s="759" t="s">
        <v>408</v>
      </c>
      <c r="AB66" s="760"/>
      <c r="AC66" s="760"/>
      <c r="AD66" s="760"/>
      <c r="AE66" s="761"/>
      <c r="AF66" s="894" t="s">
        <v>391</v>
      </c>
      <c r="AG66" s="855"/>
      <c r="AH66" s="855"/>
      <c r="AI66" s="855"/>
      <c r="AJ66" s="895"/>
      <c r="AK66" s="759" t="s">
        <v>409</v>
      </c>
      <c r="AL66" s="783"/>
      <c r="AM66" s="783"/>
      <c r="AN66" s="783"/>
      <c r="AO66" s="784"/>
      <c r="AP66" s="759" t="s">
        <v>410</v>
      </c>
      <c r="AQ66" s="760"/>
      <c r="AR66" s="760"/>
      <c r="AS66" s="760"/>
      <c r="AT66" s="761"/>
      <c r="AU66" s="759" t="s">
        <v>411</v>
      </c>
      <c r="AV66" s="760"/>
      <c r="AW66" s="760"/>
      <c r="AX66" s="760"/>
      <c r="AY66" s="761"/>
      <c r="AZ66" s="759" t="s">
        <v>371</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579</v>
      </c>
      <c r="C68" s="912"/>
      <c r="D68" s="912"/>
      <c r="E68" s="912"/>
      <c r="F68" s="912"/>
      <c r="G68" s="912"/>
      <c r="H68" s="912"/>
      <c r="I68" s="912"/>
      <c r="J68" s="912"/>
      <c r="K68" s="912"/>
      <c r="L68" s="912"/>
      <c r="M68" s="912"/>
      <c r="N68" s="912"/>
      <c r="O68" s="912"/>
      <c r="P68" s="913"/>
      <c r="Q68" s="914">
        <v>123</v>
      </c>
      <c r="R68" s="908"/>
      <c r="S68" s="908"/>
      <c r="T68" s="908"/>
      <c r="U68" s="908"/>
      <c r="V68" s="908">
        <v>116</v>
      </c>
      <c r="W68" s="908"/>
      <c r="X68" s="908"/>
      <c r="Y68" s="908"/>
      <c r="Z68" s="908"/>
      <c r="AA68" s="908">
        <v>7</v>
      </c>
      <c r="AB68" s="908"/>
      <c r="AC68" s="908"/>
      <c r="AD68" s="908"/>
      <c r="AE68" s="908"/>
      <c r="AF68" s="908" t="s">
        <v>594</v>
      </c>
      <c r="AG68" s="908"/>
      <c r="AH68" s="908"/>
      <c r="AI68" s="908"/>
      <c r="AJ68" s="908"/>
      <c r="AK68" s="908">
        <v>23</v>
      </c>
      <c r="AL68" s="908"/>
      <c r="AM68" s="908"/>
      <c r="AN68" s="908"/>
      <c r="AO68" s="908"/>
      <c r="AP68" s="908" t="s">
        <v>594</v>
      </c>
      <c r="AQ68" s="908"/>
      <c r="AR68" s="908"/>
      <c r="AS68" s="908"/>
      <c r="AT68" s="908"/>
      <c r="AU68" s="908" t="s">
        <v>594</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580</v>
      </c>
      <c r="C69" s="916"/>
      <c r="D69" s="916"/>
      <c r="E69" s="916"/>
      <c r="F69" s="916"/>
      <c r="G69" s="916"/>
      <c r="H69" s="916"/>
      <c r="I69" s="916"/>
      <c r="J69" s="916"/>
      <c r="K69" s="916"/>
      <c r="L69" s="916"/>
      <c r="M69" s="916"/>
      <c r="N69" s="916"/>
      <c r="O69" s="916"/>
      <c r="P69" s="917"/>
      <c r="Q69" s="918">
        <v>82</v>
      </c>
      <c r="R69" s="873"/>
      <c r="S69" s="873"/>
      <c r="T69" s="873"/>
      <c r="U69" s="873"/>
      <c r="V69" s="873">
        <v>68</v>
      </c>
      <c r="W69" s="873"/>
      <c r="X69" s="873"/>
      <c r="Y69" s="873"/>
      <c r="Z69" s="873"/>
      <c r="AA69" s="873">
        <v>14</v>
      </c>
      <c r="AB69" s="873"/>
      <c r="AC69" s="873"/>
      <c r="AD69" s="873"/>
      <c r="AE69" s="873"/>
      <c r="AF69" s="873" t="s">
        <v>594</v>
      </c>
      <c r="AG69" s="873"/>
      <c r="AH69" s="873"/>
      <c r="AI69" s="873"/>
      <c r="AJ69" s="873"/>
      <c r="AK69" s="873">
        <v>0</v>
      </c>
      <c r="AL69" s="873"/>
      <c r="AM69" s="873"/>
      <c r="AN69" s="873"/>
      <c r="AO69" s="873"/>
      <c r="AP69" s="873" t="s">
        <v>594</v>
      </c>
      <c r="AQ69" s="873"/>
      <c r="AR69" s="873"/>
      <c r="AS69" s="873"/>
      <c r="AT69" s="873"/>
      <c r="AU69" s="873" t="s">
        <v>594</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581</v>
      </c>
      <c r="C70" s="916"/>
      <c r="D70" s="916"/>
      <c r="E70" s="916"/>
      <c r="F70" s="916"/>
      <c r="G70" s="916"/>
      <c r="H70" s="916"/>
      <c r="I70" s="916"/>
      <c r="J70" s="916"/>
      <c r="K70" s="916"/>
      <c r="L70" s="916"/>
      <c r="M70" s="916"/>
      <c r="N70" s="916"/>
      <c r="O70" s="916"/>
      <c r="P70" s="917"/>
      <c r="Q70" s="918">
        <v>145</v>
      </c>
      <c r="R70" s="873"/>
      <c r="S70" s="873"/>
      <c r="T70" s="873"/>
      <c r="U70" s="873"/>
      <c r="V70" s="873">
        <v>102</v>
      </c>
      <c r="W70" s="873"/>
      <c r="X70" s="873"/>
      <c r="Y70" s="873"/>
      <c r="Z70" s="873"/>
      <c r="AA70" s="873">
        <v>43</v>
      </c>
      <c r="AB70" s="873"/>
      <c r="AC70" s="873"/>
      <c r="AD70" s="873"/>
      <c r="AE70" s="873"/>
      <c r="AF70" s="873" t="s">
        <v>594</v>
      </c>
      <c r="AG70" s="873"/>
      <c r="AH70" s="873"/>
      <c r="AI70" s="873"/>
      <c r="AJ70" s="873"/>
      <c r="AK70" s="873">
        <v>0</v>
      </c>
      <c r="AL70" s="873"/>
      <c r="AM70" s="873"/>
      <c r="AN70" s="873"/>
      <c r="AO70" s="873"/>
      <c r="AP70" s="873" t="s">
        <v>594</v>
      </c>
      <c r="AQ70" s="873"/>
      <c r="AR70" s="873"/>
      <c r="AS70" s="873"/>
      <c r="AT70" s="873"/>
      <c r="AU70" s="873" t="s">
        <v>594</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582</v>
      </c>
      <c r="C71" s="916"/>
      <c r="D71" s="916"/>
      <c r="E71" s="916"/>
      <c r="F71" s="916"/>
      <c r="G71" s="916"/>
      <c r="H71" s="916"/>
      <c r="I71" s="916"/>
      <c r="J71" s="916"/>
      <c r="K71" s="916"/>
      <c r="L71" s="916"/>
      <c r="M71" s="916"/>
      <c r="N71" s="916"/>
      <c r="O71" s="916"/>
      <c r="P71" s="917"/>
      <c r="Q71" s="918">
        <v>13981</v>
      </c>
      <c r="R71" s="873"/>
      <c r="S71" s="873"/>
      <c r="T71" s="873"/>
      <c r="U71" s="873"/>
      <c r="V71" s="873">
        <v>13645</v>
      </c>
      <c r="W71" s="873"/>
      <c r="X71" s="873"/>
      <c r="Y71" s="873"/>
      <c r="Z71" s="873"/>
      <c r="AA71" s="873">
        <v>336</v>
      </c>
      <c r="AB71" s="873"/>
      <c r="AC71" s="873"/>
      <c r="AD71" s="873"/>
      <c r="AE71" s="873"/>
      <c r="AF71" s="873" t="s">
        <v>594</v>
      </c>
      <c r="AG71" s="873"/>
      <c r="AH71" s="873"/>
      <c r="AI71" s="873"/>
      <c r="AJ71" s="873"/>
      <c r="AK71" s="873">
        <v>99</v>
      </c>
      <c r="AL71" s="873"/>
      <c r="AM71" s="873"/>
      <c r="AN71" s="873"/>
      <c r="AO71" s="873"/>
      <c r="AP71" s="873" t="s">
        <v>594</v>
      </c>
      <c r="AQ71" s="873"/>
      <c r="AR71" s="873"/>
      <c r="AS71" s="873"/>
      <c r="AT71" s="873"/>
      <c r="AU71" s="873" t="s">
        <v>594</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c r="C72" s="916"/>
      <c r="D72" s="916"/>
      <c r="E72" s="916"/>
      <c r="F72" s="916"/>
      <c r="G72" s="916"/>
      <c r="H72" s="916"/>
      <c r="I72" s="916"/>
      <c r="J72" s="916"/>
      <c r="K72" s="916"/>
      <c r="L72" s="916"/>
      <c r="M72" s="916"/>
      <c r="N72" s="916"/>
      <c r="O72" s="916"/>
      <c r="P72" s="917"/>
      <c r="Q72" s="918"/>
      <c r="R72" s="873"/>
      <c r="S72" s="873"/>
      <c r="T72" s="873"/>
      <c r="U72" s="873"/>
      <c r="V72" s="873"/>
      <c r="W72" s="873"/>
      <c r="X72" s="873"/>
      <c r="Y72" s="873"/>
      <c r="Z72" s="873"/>
      <c r="AA72" s="873"/>
      <c r="AB72" s="873"/>
      <c r="AC72" s="873"/>
      <c r="AD72" s="873"/>
      <c r="AE72" s="873"/>
      <c r="AF72" s="873"/>
      <c r="AG72" s="873"/>
      <c r="AH72" s="873"/>
      <c r="AI72" s="873"/>
      <c r="AJ72" s="873"/>
      <c r="AK72" s="873"/>
      <c r="AL72" s="873"/>
      <c r="AM72" s="873"/>
      <c r="AN72" s="873"/>
      <c r="AO72" s="873"/>
      <c r="AP72" s="873"/>
      <c r="AQ72" s="873"/>
      <c r="AR72" s="873"/>
      <c r="AS72" s="873"/>
      <c r="AT72" s="873"/>
      <c r="AU72" s="873"/>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c r="C73" s="916"/>
      <c r="D73" s="916"/>
      <c r="E73" s="916"/>
      <c r="F73" s="916"/>
      <c r="G73" s="916"/>
      <c r="H73" s="916"/>
      <c r="I73" s="916"/>
      <c r="J73" s="916"/>
      <c r="K73" s="916"/>
      <c r="L73" s="916"/>
      <c r="M73" s="916"/>
      <c r="N73" s="916"/>
      <c r="O73" s="916"/>
      <c r="P73" s="917"/>
      <c r="Q73" s="918"/>
      <c r="R73" s="873"/>
      <c r="S73" s="873"/>
      <c r="T73" s="873"/>
      <c r="U73" s="873"/>
      <c r="V73" s="873"/>
      <c r="W73" s="873"/>
      <c r="X73" s="873"/>
      <c r="Y73" s="873"/>
      <c r="Z73" s="873"/>
      <c r="AA73" s="873"/>
      <c r="AB73" s="873"/>
      <c r="AC73" s="873"/>
      <c r="AD73" s="873"/>
      <c r="AE73" s="873"/>
      <c r="AF73" s="873"/>
      <c r="AG73" s="873"/>
      <c r="AH73" s="873"/>
      <c r="AI73" s="873"/>
      <c r="AJ73" s="873"/>
      <c r="AK73" s="873"/>
      <c r="AL73" s="873"/>
      <c r="AM73" s="873"/>
      <c r="AN73" s="873"/>
      <c r="AO73" s="873"/>
      <c r="AP73" s="873"/>
      <c r="AQ73" s="873"/>
      <c r="AR73" s="873"/>
      <c r="AS73" s="873"/>
      <c r="AT73" s="873"/>
      <c r="AU73" s="873"/>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c r="C74" s="916"/>
      <c r="D74" s="916"/>
      <c r="E74" s="916"/>
      <c r="F74" s="916"/>
      <c r="G74" s="916"/>
      <c r="H74" s="916"/>
      <c r="I74" s="916"/>
      <c r="J74" s="916"/>
      <c r="K74" s="916"/>
      <c r="L74" s="916"/>
      <c r="M74" s="916"/>
      <c r="N74" s="916"/>
      <c r="O74" s="916"/>
      <c r="P74" s="917"/>
      <c r="Q74" s="918"/>
      <c r="R74" s="873"/>
      <c r="S74" s="873"/>
      <c r="T74" s="873"/>
      <c r="U74" s="873"/>
      <c r="V74" s="873"/>
      <c r="W74" s="873"/>
      <c r="X74" s="873"/>
      <c r="Y74" s="873"/>
      <c r="Z74" s="873"/>
      <c r="AA74" s="873"/>
      <c r="AB74" s="873"/>
      <c r="AC74" s="873"/>
      <c r="AD74" s="873"/>
      <c r="AE74" s="873"/>
      <c r="AF74" s="873"/>
      <c r="AG74" s="873"/>
      <c r="AH74" s="873"/>
      <c r="AI74" s="873"/>
      <c r="AJ74" s="873"/>
      <c r="AK74" s="873"/>
      <c r="AL74" s="873"/>
      <c r="AM74" s="873"/>
      <c r="AN74" s="873"/>
      <c r="AO74" s="873"/>
      <c r="AP74" s="873"/>
      <c r="AQ74" s="873"/>
      <c r="AR74" s="873"/>
      <c r="AS74" s="873"/>
      <c r="AT74" s="873"/>
      <c r="AU74" s="873"/>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c r="C75" s="916"/>
      <c r="D75" s="916"/>
      <c r="E75" s="916"/>
      <c r="F75" s="916"/>
      <c r="G75" s="916"/>
      <c r="H75" s="916"/>
      <c r="I75" s="916"/>
      <c r="J75" s="916"/>
      <c r="K75" s="916"/>
      <c r="L75" s="916"/>
      <c r="M75" s="916"/>
      <c r="N75" s="916"/>
      <c r="O75" s="916"/>
      <c r="P75" s="917"/>
      <c r="Q75" s="921"/>
      <c r="R75" s="922"/>
      <c r="S75" s="922"/>
      <c r="T75" s="922"/>
      <c r="U75" s="872"/>
      <c r="V75" s="923"/>
      <c r="W75" s="922"/>
      <c r="X75" s="922"/>
      <c r="Y75" s="922"/>
      <c r="Z75" s="872"/>
      <c r="AA75" s="923"/>
      <c r="AB75" s="922"/>
      <c r="AC75" s="922"/>
      <c r="AD75" s="922"/>
      <c r="AE75" s="872"/>
      <c r="AF75" s="923"/>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384</v>
      </c>
      <c r="B88" s="832" t="s">
        <v>412</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c r="AG88" s="884"/>
      <c r="AH88" s="884"/>
      <c r="AI88" s="884"/>
      <c r="AJ88" s="884"/>
      <c r="AK88" s="881"/>
      <c r="AL88" s="881"/>
      <c r="AM88" s="881"/>
      <c r="AN88" s="881"/>
      <c r="AO88" s="881"/>
      <c r="AP88" s="884"/>
      <c r="AQ88" s="884"/>
      <c r="AR88" s="884"/>
      <c r="AS88" s="884"/>
      <c r="AT88" s="884"/>
      <c r="AU88" s="884"/>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832" t="s">
        <v>413</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414</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415</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418</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419</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420</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421</v>
      </c>
      <c r="AB109" s="937"/>
      <c r="AC109" s="937"/>
      <c r="AD109" s="937"/>
      <c r="AE109" s="938"/>
      <c r="AF109" s="936" t="s">
        <v>302</v>
      </c>
      <c r="AG109" s="937"/>
      <c r="AH109" s="937"/>
      <c r="AI109" s="937"/>
      <c r="AJ109" s="938"/>
      <c r="AK109" s="936" t="s">
        <v>301</v>
      </c>
      <c r="AL109" s="937"/>
      <c r="AM109" s="937"/>
      <c r="AN109" s="937"/>
      <c r="AO109" s="938"/>
      <c r="AP109" s="936" t="s">
        <v>422</v>
      </c>
      <c r="AQ109" s="937"/>
      <c r="AR109" s="937"/>
      <c r="AS109" s="937"/>
      <c r="AT109" s="939"/>
      <c r="AU109" s="956" t="s">
        <v>420</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421</v>
      </c>
      <c r="BR109" s="937"/>
      <c r="BS109" s="937"/>
      <c r="BT109" s="937"/>
      <c r="BU109" s="938"/>
      <c r="BV109" s="936" t="s">
        <v>302</v>
      </c>
      <c r="BW109" s="937"/>
      <c r="BX109" s="937"/>
      <c r="BY109" s="937"/>
      <c r="BZ109" s="938"/>
      <c r="CA109" s="936" t="s">
        <v>301</v>
      </c>
      <c r="CB109" s="937"/>
      <c r="CC109" s="937"/>
      <c r="CD109" s="937"/>
      <c r="CE109" s="938"/>
      <c r="CF109" s="957" t="s">
        <v>422</v>
      </c>
      <c r="CG109" s="957"/>
      <c r="CH109" s="957"/>
      <c r="CI109" s="957"/>
      <c r="CJ109" s="957"/>
      <c r="CK109" s="936" t="s">
        <v>423</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421</v>
      </c>
      <c r="DH109" s="937"/>
      <c r="DI109" s="937"/>
      <c r="DJ109" s="937"/>
      <c r="DK109" s="938"/>
      <c r="DL109" s="936" t="s">
        <v>302</v>
      </c>
      <c r="DM109" s="937"/>
      <c r="DN109" s="937"/>
      <c r="DO109" s="937"/>
      <c r="DP109" s="938"/>
      <c r="DQ109" s="936" t="s">
        <v>301</v>
      </c>
      <c r="DR109" s="937"/>
      <c r="DS109" s="937"/>
      <c r="DT109" s="937"/>
      <c r="DU109" s="938"/>
      <c r="DV109" s="936" t="s">
        <v>422</v>
      </c>
      <c r="DW109" s="937"/>
      <c r="DX109" s="937"/>
      <c r="DY109" s="937"/>
      <c r="DZ109" s="939"/>
    </row>
    <row r="110" spans="1:131" s="246" customFormat="1" ht="26.25" customHeight="1" x14ac:dyDescent="0.15">
      <c r="A110" s="940" t="s">
        <v>424</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2592192</v>
      </c>
      <c r="AB110" s="944"/>
      <c r="AC110" s="944"/>
      <c r="AD110" s="944"/>
      <c r="AE110" s="945"/>
      <c r="AF110" s="946">
        <v>2612674</v>
      </c>
      <c r="AG110" s="944"/>
      <c r="AH110" s="944"/>
      <c r="AI110" s="944"/>
      <c r="AJ110" s="945"/>
      <c r="AK110" s="946">
        <v>2187290</v>
      </c>
      <c r="AL110" s="944"/>
      <c r="AM110" s="944"/>
      <c r="AN110" s="944"/>
      <c r="AO110" s="945"/>
      <c r="AP110" s="947">
        <v>20.100000000000001</v>
      </c>
      <c r="AQ110" s="948"/>
      <c r="AR110" s="948"/>
      <c r="AS110" s="948"/>
      <c r="AT110" s="949"/>
      <c r="AU110" s="950" t="s">
        <v>73</v>
      </c>
      <c r="AV110" s="951"/>
      <c r="AW110" s="951"/>
      <c r="AX110" s="951"/>
      <c r="AY110" s="951"/>
      <c r="AZ110" s="992" t="s">
        <v>425</v>
      </c>
      <c r="BA110" s="941"/>
      <c r="BB110" s="941"/>
      <c r="BC110" s="941"/>
      <c r="BD110" s="941"/>
      <c r="BE110" s="941"/>
      <c r="BF110" s="941"/>
      <c r="BG110" s="941"/>
      <c r="BH110" s="941"/>
      <c r="BI110" s="941"/>
      <c r="BJ110" s="941"/>
      <c r="BK110" s="941"/>
      <c r="BL110" s="941"/>
      <c r="BM110" s="941"/>
      <c r="BN110" s="941"/>
      <c r="BO110" s="941"/>
      <c r="BP110" s="942"/>
      <c r="BQ110" s="978">
        <v>21289694</v>
      </c>
      <c r="BR110" s="979"/>
      <c r="BS110" s="979"/>
      <c r="BT110" s="979"/>
      <c r="BU110" s="979"/>
      <c r="BV110" s="979">
        <v>21306188</v>
      </c>
      <c r="BW110" s="979"/>
      <c r="BX110" s="979"/>
      <c r="BY110" s="979"/>
      <c r="BZ110" s="979"/>
      <c r="CA110" s="979">
        <v>21133776</v>
      </c>
      <c r="CB110" s="979"/>
      <c r="CC110" s="979"/>
      <c r="CD110" s="979"/>
      <c r="CE110" s="979"/>
      <c r="CF110" s="993">
        <v>194.6</v>
      </c>
      <c r="CG110" s="994"/>
      <c r="CH110" s="994"/>
      <c r="CI110" s="994"/>
      <c r="CJ110" s="994"/>
      <c r="CK110" s="995" t="s">
        <v>426</v>
      </c>
      <c r="CL110" s="996"/>
      <c r="CM110" s="975" t="s">
        <v>427</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428</v>
      </c>
      <c r="DH110" s="979"/>
      <c r="DI110" s="979"/>
      <c r="DJ110" s="979"/>
      <c r="DK110" s="979"/>
      <c r="DL110" s="979">
        <v>643569</v>
      </c>
      <c r="DM110" s="979"/>
      <c r="DN110" s="979"/>
      <c r="DO110" s="979"/>
      <c r="DP110" s="979"/>
      <c r="DQ110" s="979">
        <v>603649</v>
      </c>
      <c r="DR110" s="979"/>
      <c r="DS110" s="979"/>
      <c r="DT110" s="979"/>
      <c r="DU110" s="979"/>
      <c r="DV110" s="980">
        <v>5.6</v>
      </c>
      <c r="DW110" s="980"/>
      <c r="DX110" s="980"/>
      <c r="DY110" s="980"/>
      <c r="DZ110" s="981"/>
    </row>
    <row r="111" spans="1:131" s="246" customFormat="1" ht="26.25" customHeight="1" x14ac:dyDescent="0.15">
      <c r="A111" s="982" t="s">
        <v>429</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428</v>
      </c>
      <c r="AB111" s="986"/>
      <c r="AC111" s="986"/>
      <c r="AD111" s="986"/>
      <c r="AE111" s="987"/>
      <c r="AF111" s="988" t="s">
        <v>428</v>
      </c>
      <c r="AG111" s="986"/>
      <c r="AH111" s="986"/>
      <c r="AI111" s="986"/>
      <c r="AJ111" s="987"/>
      <c r="AK111" s="988" t="s">
        <v>128</v>
      </c>
      <c r="AL111" s="986"/>
      <c r="AM111" s="986"/>
      <c r="AN111" s="986"/>
      <c r="AO111" s="987"/>
      <c r="AP111" s="989" t="s">
        <v>128</v>
      </c>
      <c r="AQ111" s="990"/>
      <c r="AR111" s="990"/>
      <c r="AS111" s="990"/>
      <c r="AT111" s="991"/>
      <c r="AU111" s="952"/>
      <c r="AV111" s="953"/>
      <c r="AW111" s="953"/>
      <c r="AX111" s="953"/>
      <c r="AY111" s="953"/>
      <c r="AZ111" s="1001" t="s">
        <v>430</v>
      </c>
      <c r="BA111" s="1002"/>
      <c r="BB111" s="1002"/>
      <c r="BC111" s="1002"/>
      <c r="BD111" s="1002"/>
      <c r="BE111" s="1002"/>
      <c r="BF111" s="1002"/>
      <c r="BG111" s="1002"/>
      <c r="BH111" s="1002"/>
      <c r="BI111" s="1002"/>
      <c r="BJ111" s="1002"/>
      <c r="BK111" s="1002"/>
      <c r="BL111" s="1002"/>
      <c r="BM111" s="1002"/>
      <c r="BN111" s="1002"/>
      <c r="BO111" s="1002"/>
      <c r="BP111" s="1003"/>
      <c r="BQ111" s="971" t="s">
        <v>428</v>
      </c>
      <c r="BR111" s="972"/>
      <c r="BS111" s="972"/>
      <c r="BT111" s="972"/>
      <c r="BU111" s="972"/>
      <c r="BV111" s="972">
        <v>643569</v>
      </c>
      <c r="BW111" s="972"/>
      <c r="BX111" s="972"/>
      <c r="BY111" s="972"/>
      <c r="BZ111" s="972"/>
      <c r="CA111" s="972">
        <v>603649</v>
      </c>
      <c r="CB111" s="972"/>
      <c r="CC111" s="972"/>
      <c r="CD111" s="972"/>
      <c r="CE111" s="972"/>
      <c r="CF111" s="966">
        <v>5.6</v>
      </c>
      <c r="CG111" s="967"/>
      <c r="CH111" s="967"/>
      <c r="CI111" s="967"/>
      <c r="CJ111" s="967"/>
      <c r="CK111" s="997"/>
      <c r="CL111" s="998"/>
      <c r="CM111" s="968" t="s">
        <v>431</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428</v>
      </c>
      <c r="DH111" s="972"/>
      <c r="DI111" s="972"/>
      <c r="DJ111" s="972"/>
      <c r="DK111" s="972"/>
      <c r="DL111" s="972" t="s">
        <v>428</v>
      </c>
      <c r="DM111" s="972"/>
      <c r="DN111" s="972"/>
      <c r="DO111" s="972"/>
      <c r="DP111" s="972"/>
      <c r="DQ111" s="972" t="s">
        <v>428</v>
      </c>
      <c r="DR111" s="972"/>
      <c r="DS111" s="972"/>
      <c r="DT111" s="972"/>
      <c r="DU111" s="972"/>
      <c r="DV111" s="973" t="s">
        <v>428</v>
      </c>
      <c r="DW111" s="973"/>
      <c r="DX111" s="973"/>
      <c r="DY111" s="973"/>
      <c r="DZ111" s="974"/>
    </row>
    <row r="112" spans="1:131" s="246" customFormat="1" ht="26.25" customHeight="1" x14ac:dyDescent="0.15">
      <c r="A112" s="1004" t="s">
        <v>432</v>
      </c>
      <c r="B112" s="1005"/>
      <c r="C112" s="1002" t="s">
        <v>433</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128</v>
      </c>
      <c r="AB112" s="1011"/>
      <c r="AC112" s="1011"/>
      <c r="AD112" s="1011"/>
      <c r="AE112" s="1012"/>
      <c r="AF112" s="1013" t="s">
        <v>128</v>
      </c>
      <c r="AG112" s="1011"/>
      <c r="AH112" s="1011"/>
      <c r="AI112" s="1011"/>
      <c r="AJ112" s="1012"/>
      <c r="AK112" s="1013" t="s">
        <v>128</v>
      </c>
      <c r="AL112" s="1011"/>
      <c r="AM112" s="1011"/>
      <c r="AN112" s="1011"/>
      <c r="AO112" s="1012"/>
      <c r="AP112" s="1014" t="s">
        <v>128</v>
      </c>
      <c r="AQ112" s="1015"/>
      <c r="AR112" s="1015"/>
      <c r="AS112" s="1015"/>
      <c r="AT112" s="1016"/>
      <c r="AU112" s="952"/>
      <c r="AV112" s="953"/>
      <c r="AW112" s="953"/>
      <c r="AX112" s="953"/>
      <c r="AY112" s="953"/>
      <c r="AZ112" s="1001" t="s">
        <v>434</v>
      </c>
      <c r="BA112" s="1002"/>
      <c r="BB112" s="1002"/>
      <c r="BC112" s="1002"/>
      <c r="BD112" s="1002"/>
      <c r="BE112" s="1002"/>
      <c r="BF112" s="1002"/>
      <c r="BG112" s="1002"/>
      <c r="BH112" s="1002"/>
      <c r="BI112" s="1002"/>
      <c r="BJ112" s="1002"/>
      <c r="BK112" s="1002"/>
      <c r="BL112" s="1002"/>
      <c r="BM112" s="1002"/>
      <c r="BN112" s="1002"/>
      <c r="BO112" s="1002"/>
      <c r="BP112" s="1003"/>
      <c r="BQ112" s="971">
        <v>8834073</v>
      </c>
      <c r="BR112" s="972"/>
      <c r="BS112" s="972"/>
      <c r="BT112" s="972"/>
      <c r="BU112" s="972"/>
      <c r="BV112" s="972">
        <v>8663495</v>
      </c>
      <c r="BW112" s="972"/>
      <c r="BX112" s="972"/>
      <c r="BY112" s="972"/>
      <c r="BZ112" s="972"/>
      <c r="CA112" s="972">
        <v>8567366</v>
      </c>
      <c r="CB112" s="972"/>
      <c r="CC112" s="972"/>
      <c r="CD112" s="972"/>
      <c r="CE112" s="972"/>
      <c r="CF112" s="966">
        <v>78.900000000000006</v>
      </c>
      <c r="CG112" s="967"/>
      <c r="CH112" s="967"/>
      <c r="CI112" s="967"/>
      <c r="CJ112" s="967"/>
      <c r="CK112" s="997"/>
      <c r="CL112" s="998"/>
      <c r="CM112" s="968" t="s">
        <v>435</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128</v>
      </c>
      <c r="DH112" s="972"/>
      <c r="DI112" s="972"/>
      <c r="DJ112" s="972"/>
      <c r="DK112" s="972"/>
      <c r="DL112" s="972" t="s">
        <v>128</v>
      </c>
      <c r="DM112" s="972"/>
      <c r="DN112" s="972"/>
      <c r="DO112" s="972"/>
      <c r="DP112" s="972"/>
      <c r="DQ112" s="972" t="s">
        <v>128</v>
      </c>
      <c r="DR112" s="972"/>
      <c r="DS112" s="972"/>
      <c r="DT112" s="972"/>
      <c r="DU112" s="972"/>
      <c r="DV112" s="973" t="s">
        <v>128</v>
      </c>
      <c r="DW112" s="973"/>
      <c r="DX112" s="973"/>
      <c r="DY112" s="973"/>
      <c r="DZ112" s="974"/>
    </row>
    <row r="113" spans="1:130" s="246" customFormat="1" ht="26.25" customHeight="1" x14ac:dyDescent="0.15">
      <c r="A113" s="1006"/>
      <c r="B113" s="1007"/>
      <c r="C113" s="1002" t="s">
        <v>436</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458418</v>
      </c>
      <c r="AB113" s="986"/>
      <c r="AC113" s="986"/>
      <c r="AD113" s="986"/>
      <c r="AE113" s="987"/>
      <c r="AF113" s="988">
        <v>500887</v>
      </c>
      <c r="AG113" s="986"/>
      <c r="AH113" s="986"/>
      <c r="AI113" s="986"/>
      <c r="AJ113" s="987"/>
      <c r="AK113" s="988">
        <v>547261</v>
      </c>
      <c r="AL113" s="986"/>
      <c r="AM113" s="986"/>
      <c r="AN113" s="986"/>
      <c r="AO113" s="987"/>
      <c r="AP113" s="989">
        <v>5</v>
      </c>
      <c r="AQ113" s="990"/>
      <c r="AR113" s="990"/>
      <c r="AS113" s="990"/>
      <c r="AT113" s="991"/>
      <c r="AU113" s="952"/>
      <c r="AV113" s="953"/>
      <c r="AW113" s="953"/>
      <c r="AX113" s="953"/>
      <c r="AY113" s="953"/>
      <c r="AZ113" s="1001" t="s">
        <v>437</v>
      </c>
      <c r="BA113" s="1002"/>
      <c r="BB113" s="1002"/>
      <c r="BC113" s="1002"/>
      <c r="BD113" s="1002"/>
      <c r="BE113" s="1002"/>
      <c r="BF113" s="1002"/>
      <c r="BG113" s="1002"/>
      <c r="BH113" s="1002"/>
      <c r="BI113" s="1002"/>
      <c r="BJ113" s="1002"/>
      <c r="BK113" s="1002"/>
      <c r="BL113" s="1002"/>
      <c r="BM113" s="1002"/>
      <c r="BN113" s="1002"/>
      <c r="BO113" s="1002"/>
      <c r="BP113" s="1003"/>
      <c r="BQ113" s="971">
        <v>1063925</v>
      </c>
      <c r="BR113" s="972"/>
      <c r="BS113" s="972"/>
      <c r="BT113" s="972"/>
      <c r="BU113" s="972"/>
      <c r="BV113" s="972">
        <v>1055198</v>
      </c>
      <c r="BW113" s="972"/>
      <c r="BX113" s="972"/>
      <c r="BY113" s="972"/>
      <c r="BZ113" s="972"/>
      <c r="CA113" s="972">
        <v>1131813</v>
      </c>
      <c r="CB113" s="972"/>
      <c r="CC113" s="972"/>
      <c r="CD113" s="972"/>
      <c r="CE113" s="972"/>
      <c r="CF113" s="966">
        <v>10.4</v>
      </c>
      <c r="CG113" s="967"/>
      <c r="CH113" s="967"/>
      <c r="CI113" s="967"/>
      <c r="CJ113" s="967"/>
      <c r="CK113" s="997"/>
      <c r="CL113" s="998"/>
      <c r="CM113" s="968" t="s">
        <v>438</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128</v>
      </c>
      <c r="DH113" s="1011"/>
      <c r="DI113" s="1011"/>
      <c r="DJ113" s="1011"/>
      <c r="DK113" s="1012"/>
      <c r="DL113" s="1013" t="s">
        <v>128</v>
      </c>
      <c r="DM113" s="1011"/>
      <c r="DN113" s="1011"/>
      <c r="DO113" s="1011"/>
      <c r="DP113" s="1012"/>
      <c r="DQ113" s="1013" t="s">
        <v>428</v>
      </c>
      <c r="DR113" s="1011"/>
      <c r="DS113" s="1011"/>
      <c r="DT113" s="1011"/>
      <c r="DU113" s="1012"/>
      <c r="DV113" s="1014" t="s">
        <v>128</v>
      </c>
      <c r="DW113" s="1015"/>
      <c r="DX113" s="1015"/>
      <c r="DY113" s="1015"/>
      <c r="DZ113" s="1016"/>
    </row>
    <row r="114" spans="1:130" s="246" customFormat="1" ht="26.25" customHeight="1" x14ac:dyDescent="0.15">
      <c r="A114" s="1006"/>
      <c r="B114" s="1007"/>
      <c r="C114" s="1002" t="s">
        <v>439</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16986</v>
      </c>
      <c r="AB114" s="1011"/>
      <c r="AC114" s="1011"/>
      <c r="AD114" s="1011"/>
      <c r="AE114" s="1012"/>
      <c r="AF114" s="1013">
        <v>32654</v>
      </c>
      <c r="AG114" s="1011"/>
      <c r="AH114" s="1011"/>
      <c r="AI114" s="1011"/>
      <c r="AJ114" s="1012"/>
      <c r="AK114" s="1013">
        <v>41886</v>
      </c>
      <c r="AL114" s="1011"/>
      <c r="AM114" s="1011"/>
      <c r="AN114" s="1011"/>
      <c r="AO114" s="1012"/>
      <c r="AP114" s="1014">
        <v>0.4</v>
      </c>
      <c r="AQ114" s="1015"/>
      <c r="AR114" s="1015"/>
      <c r="AS114" s="1015"/>
      <c r="AT114" s="1016"/>
      <c r="AU114" s="952"/>
      <c r="AV114" s="953"/>
      <c r="AW114" s="953"/>
      <c r="AX114" s="953"/>
      <c r="AY114" s="953"/>
      <c r="AZ114" s="1001" t="s">
        <v>440</v>
      </c>
      <c r="BA114" s="1002"/>
      <c r="BB114" s="1002"/>
      <c r="BC114" s="1002"/>
      <c r="BD114" s="1002"/>
      <c r="BE114" s="1002"/>
      <c r="BF114" s="1002"/>
      <c r="BG114" s="1002"/>
      <c r="BH114" s="1002"/>
      <c r="BI114" s="1002"/>
      <c r="BJ114" s="1002"/>
      <c r="BK114" s="1002"/>
      <c r="BL114" s="1002"/>
      <c r="BM114" s="1002"/>
      <c r="BN114" s="1002"/>
      <c r="BO114" s="1002"/>
      <c r="BP114" s="1003"/>
      <c r="BQ114" s="971">
        <v>2967273</v>
      </c>
      <c r="BR114" s="972"/>
      <c r="BS114" s="972"/>
      <c r="BT114" s="972"/>
      <c r="BU114" s="972"/>
      <c r="BV114" s="972">
        <v>3119016</v>
      </c>
      <c r="BW114" s="972"/>
      <c r="BX114" s="972"/>
      <c r="BY114" s="972"/>
      <c r="BZ114" s="972"/>
      <c r="CA114" s="972">
        <v>2939236</v>
      </c>
      <c r="CB114" s="972"/>
      <c r="CC114" s="972"/>
      <c r="CD114" s="972"/>
      <c r="CE114" s="972"/>
      <c r="CF114" s="966">
        <v>27.1</v>
      </c>
      <c r="CG114" s="967"/>
      <c r="CH114" s="967"/>
      <c r="CI114" s="967"/>
      <c r="CJ114" s="967"/>
      <c r="CK114" s="997"/>
      <c r="CL114" s="998"/>
      <c r="CM114" s="968" t="s">
        <v>441</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128</v>
      </c>
      <c r="DH114" s="1011"/>
      <c r="DI114" s="1011"/>
      <c r="DJ114" s="1011"/>
      <c r="DK114" s="1012"/>
      <c r="DL114" s="1013" t="s">
        <v>128</v>
      </c>
      <c r="DM114" s="1011"/>
      <c r="DN114" s="1011"/>
      <c r="DO114" s="1011"/>
      <c r="DP114" s="1012"/>
      <c r="DQ114" s="1013" t="s">
        <v>128</v>
      </c>
      <c r="DR114" s="1011"/>
      <c r="DS114" s="1011"/>
      <c r="DT114" s="1011"/>
      <c r="DU114" s="1012"/>
      <c r="DV114" s="1014" t="s">
        <v>128</v>
      </c>
      <c r="DW114" s="1015"/>
      <c r="DX114" s="1015"/>
      <c r="DY114" s="1015"/>
      <c r="DZ114" s="1016"/>
    </row>
    <row r="115" spans="1:130" s="246" customFormat="1" ht="26.25" customHeight="1" x14ac:dyDescent="0.15">
      <c r="A115" s="1006"/>
      <c r="B115" s="1007"/>
      <c r="C115" s="1002" t="s">
        <v>442</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t="s">
        <v>128</v>
      </c>
      <c r="AB115" s="986"/>
      <c r="AC115" s="986"/>
      <c r="AD115" s="986"/>
      <c r="AE115" s="987"/>
      <c r="AF115" s="988">
        <v>28696</v>
      </c>
      <c r="AG115" s="986"/>
      <c r="AH115" s="986"/>
      <c r="AI115" s="986"/>
      <c r="AJ115" s="987"/>
      <c r="AK115" s="988">
        <v>102768</v>
      </c>
      <c r="AL115" s="986"/>
      <c r="AM115" s="986"/>
      <c r="AN115" s="986"/>
      <c r="AO115" s="987"/>
      <c r="AP115" s="989">
        <v>0.9</v>
      </c>
      <c r="AQ115" s="990"/>
      <c r="AR115" s="990"/>
      <c r="AS115" s="990"/>
      <c r="AT115" s="991"/>
      <c r="AU115" s="952"/>
      <c r="AV115" s="953"/>
      <c r="AW115" s="953"/>
      <c r="AX115" s="953"/>
      <c r="AY115" s="953"/>
      <c r="AZ115" s="1001" t="s">
        <v>443</v>
      </c>
      <c r="BA115" s="1002"/>
      <c r="BB115" s="1002"/>
      <c r="BC115" s="1002"/>
      <c r="BD115" s="1002"/>
      <c r="BE115" s="1002"/>
      <c r="BF115" s="1002"/>
      <c r="BG115" s="1002"/>
      <c r="BH115" s="1002"/>
      <c r="BI115" s="1002"/>
      <c r="BJ115" s="1002"/>
      <c r="BK115" s="1002"/>
      <c r="BL115" s="1002"/>
      <c r="BM115" s="1002"/>
      <c r="BN115" s="1002"/>
      <c r="BO115" s="1002"/>
      <c r="BP115" s="1003"/>
      <c r="BQ115" s="971" t="s">
        <v>128</v>
      </c>
      <c r="BR115" s="972"/>
      <c r="BS115" s="972"/>
      <c r="BT115" s="972"/>
      <c r="BU115" s="972"/>
      <c r="BV115" s="972" t="s">
        <v>128</v>
      </c>
      <c r="BW115" s="972"/>
      <c r="BX115" s="972"/>
      <c r="BY115" s="972"/>
      <c r="BZ115" s="972"/>
      <c r="CA115" s="972" t="s">
        <v>128</v>
      </c>
      <c r="CB115" s="972"/>
      <c r="CC115" s="972"/>
      <c r="CD115" s="972"/>
      <c r="CE115" s="972"/>
      <c r="CF115" s="966" t="s">
        <v>128</v>
      </c>
      <c r="CG115" s="967"/>
      <c r="CH115" s="967"/>
      <c r="CI115" s="967"/>
      <c r="CJ115" s="967"/>
      <c r="CK115" s="997"/>
      <c r="CL115" s="998"/>
      <c r="CM115" s="1001" t="s">
        <v>444</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128</v>
      </c>
      <c r="DH115" s="1011"/>
      <c r="DI115" s="1011"/>
      <c r="DJ115" s="1011"/>
      <c r="DK115" s="1012"/>
      <c r="DL115" s="1013" t="s">
        <v>428</v>
      </c>
      <c r="DM115" s="1011"/>
      <c r="DN115" s="1011"/>
      <c r="DO115" s="1011"/>
      <c r="DP115" s="1012"/>
      <c r="DQ115" s="1013" t="s">
        <v>128</v>
      </c>
      <c r="DR115" s="1011"/>
      <c r="DS115" s="1011"/>
      <c r="DT115" s="1011"/>
      <c r="DU115" s="1012"/>
      <c r="DV115" s="1014" t="s">
        <v>128</v>
      </c>
      <c r="DW115" s="1015"/>
      <c r="DX115" s="1015"/>
      <c r="DY115" s="1015"/>
      <c r="DZ115" s="1016"/>
    </row>
    <row r="116" spans="1:130" s="246" customFormat="1" ht="26.25" customHeight="1" x14ac:dyDescent="0.15">
      <c r="A116" s="1008"/>
      <c r="B116" s="1009"/>
      <c r="C116" s="1017" t="s">
        <v>445</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v>193</v>
      </c>
      <c r="AB116" s="1011"/>
      <c r="AC116" s="1011"/>
      <c r="AD116" s="1011"/>
      <c r="AE116" s="1012"/>
      <c r="AF116" s="1013">
        <v>410</v>
      </c>
      <c r="AG116" s="1011"/>
      <c r="AH116" s="1011"/>
      <c r="AI116" s="1011"/>
      <c r="AJ116" s="1012"/>
      <c r="AK116" s="1013">
        <v>215</v>
      </c>
      <c r="AL116" s="1011"/>
      <c r="AM116" s="1011"/>
      <c r="AN116" s="1011"/>
      <c r="AO116" s="1012"/>
      <c r="AP116" s="1014">
        <v>0</v>
      </c>
      <c r="AQ116" s="1015"/>
      <c r="AR116" s="1015"/>
      <c r="AS116" s="1015"/>
      <c r="AT116" s="1016"/>
      <c r="AU116" s="952"/>
      <c r="AV116" s="953"/>
      <c r="AW116" s="953"/>
      <c r="AX116" s="953"/>
      <c r="AY116" s="953"/>
      <c r="AZ116" s="1019" t="s">
        <v>446</v>
      </c>
      <c r="BA116" s="1020"/>
      <c r="BB116" s="1020"/>
      <c r="BC116" s="1020"/>
      <c r="BD116" s="1020"/>
      <c r="BE116" s="1020"/>
      <c r="BF116" s="1020"/>
      <c r="BG116" s="1020"/>
      <c r="BH116" s="1020"/>
      <c r="BI116" s="1020"/>
      <c r="BJ116" s="1020"/>
      <c r="BK116" s="1020"/>
      <c r="BL116" s="1020"/>
      <c r="BM116" s="1020"/>
      <c r="BN116" s="1020"/>
      <c r="BO116" s="1020"/>
      <c r="BP116" s="1021"/>
      <c r="BQ116" s="971" t="s">
        <v>128</v>
      </c>
      <c r="BR116" s="972"/>
      <c r="BS116" s="972"/>
      <c r="BT116" s="972"/>
      <c r="BU116" s="972"/>
      <c r="BV116" s="972" t="s">
        <v>128</v>
      </c>
      <c r="BW116" s="972"/>
      <c r="BX116" s="972"/>
      <c r="BY116" s="972"/>
      <c r="BZ116" s="972"/>
      <c r="CA116" s="972" t="s">
        <v>128</v>
      </c>
      <c r="CB116" s="972"/>
      <c r="CC116" s="972"/>
      <c r="CD116" s="972"/>
      <c r="CE116" s="972"/>
      <c r="CF116" s="966" t="s">
        <v>128</v>
      </c>
      <c r="CG116" s="967"/>
      <c r="CH116" s="967"/>
      <c r="CI116" s="967"/>
      <c r="CJ116" s="967"/>
      <c r="CK116" s="997"/>
      <c r="CL116" s="998"/>
      <c r="CM116" s="968" t="s">
        <v>447</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128</v>
      </c>
      <c r="DH116" s="1011"/>
      <c r="DI116" s="1011"/>
      <c r="DJ116" s="1011"/>
      <c r="DK116" s="1012"/>
      <c r="DL116" s="1013" t="s">
        <v>128</v>
      </c>
      <c r="DM116" s="1011"/>
      <c r="DN116" s="1011"/>
      <c r="DO116" s="1011"/>
      <c r="DP116" s="1012"/>
      <c r="DQ116" s="1013" t="s">
        <v>128</v>
      </c>
      <c r="DR116" s="1011"/>
      <c r="DS116" s="1011"/>
      <c r="DT116" s="1011"/>
      <c r="DU116" s="1012"/>
      <c r="DV116" s="1014" t="s">
        <v>128</v>
      </c>
      <c r="DW116" s="1015"/>
      <c r="DX116" s="1015"/>
      <c r="DY116" s="1015"/>
      <c r="DZ116" s="1016"/>
    </row>
    <row r="117" spans="1:130" s="246" customFormat="1" ht="26.25" customHeight="1" x14ac:dyDescent="0.15">
      <c r="A117" s="956" t="s">
        <v>184</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448</v>
      </c>
      <c r="Z117" s="938"/>
      <c r="AA117" s="1028">
        <v>3067789</v>
      </c>
      <c r="AB117" s="1029"/>
      <c r="AC117" s="1029"/>
      <c r="AD117" s="1029"/>
      <c r="AE117" s="1030"/>
      <c r="AF117" s="1031">
        <v>3175321</v>
      </c>
      <c r="AG117" s="1029"/>
      <c r="AH117" s="1029"/>
      <c r="AI117" s="1029"/>
      <c r="AJ117" s="1030"/>
      <c r="AK117" s="1031">
        <v>2879420</v>
      </c>
      <c r="AL117" s="1029"/>
      <c r="AM117" s="1029"/>
      <c r="AN117" s="1029"/>
      <c r="AO117" s="1030"/>
      <c r="AP117" s="1032"/>
      <c r="AQ117" s="1033"/>
      <c r="AR117" s="1033"/>
      <c r="AS117" s="1033"/>
      <c r="AT117" s="1034"/>
      <c r="AU117" s="952"/>
      <c r="AV117" s="953"/>
      <c r="AW117" s="953"/>
      <c r="AX117" s="953"/>
      <c r="AY117" s="953"/>
      <c r="AZ117" s="1019" t="s">
        <v>449</v>
      </c>
      <c r="BA117" s="1020"/>
      <c r="BB117" s="1020"/>
      <c r="BC117" s="1020"/>
      <c r="BD117" s="1020"/>
      <c r="BE117" s="1020"/>
      <c r="BF117" s="1020"/>
      <c r="BG117" s="1020"/>
      <c r="BH117" s="1020"/>
      <c r="BI117" s="1020"/>
      <c r="BJ117" s="1020"/>
      <c r="BK117" s="1020"/>
      <c r="BL117" s="1020"/>
      <c r="BM117" s="1020"/>
      <c r="BN117" s="1020"/>
      <c r="BO117" s="1020"/>
      <c r="BP117" s="1021"/>
      <c r="BQ117" s="971" t="s">
        <v>128</v>
      </c>
      <c r="BR117" s="972"/>
      <c r="BS117" s="972"/>
      <c r="BT117" s="972"/>
      <c r="BU117" s="972"/>
      <c r="BV117" s="972" t="s">
        <v>450</v>
      </c>
      <c r="BW117" s="972"/>
      <c r="BX117" s="972"/>
      <c r="BY117" s="972"/>
      <c r="BZ117" s="972"/>
      <c r="CA117" s="972" t="s">
        <v>450</v>
      </c>
      <c r="CB117" s="972"/>
      <c r="CC117" s="972"/>
      <c r="CD117" s="972"/>
      <c r="CE117" s="972"/>
      <c r="CF117" s="966" t="s">
        <v>450</v>
      </c>
      <c r="CG117" s="967"/>
      <c r="CH117" s="967"/>
      <c r="CI117" s="967"/>
      <c r="CJ117" s="967"/>
      <c r="CK117" s="997"/>
      <c r="CL117" s="998"/>
      <c r="CM117" s="968" t="s">
        <v>451</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128</v>
      </c>
      <c r="DH117" s="1011"/>
      <c r="DI117" s="1011"/>
      <c r="DJ117" s="1011"/>
      <c r="DK117" s="1012"/>
      <c r="DL117" s="1013" t="s">
        <v>128</v>
      </c>
      <c r="DM117" s="1011"/>
      <c r="DN117" s="1011"/>
      <c r="DO117" s="1011"/>
      <c r="DP117" s="1012"/>
      <c r="DQ117" s="1013" t="s">
        <v>128</v>
      </c>
      <c r="DR117" s="1011"/>
      <c r="DS117" s="1011"/>
      <c r="DT117" s="1011"/>
      <c r="DU117" s="1012"/>
      <c r="DV117" s="1014" t="s">
        <v>128</v>
      </c>
      <c r="DW117" s="1015"/>
      <c r="DX117" s="1015"/>
      <c r="DY117" s="1015"/>
      <c r="DZ117" s="1016"/>
    </row>
    <row r="118" spans="1:130" s="246" customFormat="1" ht="26.25" customHeight="1" x14ac:dyDescent="0.15">
      <c r="A118" s="956" t="s">
        <v>423</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421</v>
      </c>
      <c r="AB118" s="937"/>
      <c r="AC118" s="937"/>
      <c r="AD118" s="937"/>
      <c r="AE118" s="938"/>
      <c r="AF118" s="936" t="s">
        <v>302</v>
      </c>
      <c r="AG118" s="937"/>
      <c r="AH118" s="937"/>
      <c r="AI118" s="937"/>
      <c r="AJ118" s="938"/>
      <c r="AK118" s="936" t="s">
        <v>301</v>
      </c>
      <c r="AL118" s="937"/>
      <c r="AM118" s="937"/>
      <c r="AN118" s="937"/>
      <c r="AO118" s="938"/>
      <c r="AP118" s="1023" t="s">
        <v>422</v>
      </c>
      <c r="AQ118" s="1024"/>
      <c r="AR118" s="1024"/>
      <c r="AS118" s="1024"/>
      <c r="AT118" s="1025"/>
      <c r="AU118" s="952"/>
      <c r="AV118" s="953"/>
      <c r="AW118" s="953"/>
      <c r="AX118" s="953"/>
      <c r="AY118" s="953"/>
      <c r="AZ118" s="1026" t="s">
        <v>452</v>
      </c>
      <c r="BA118" s="1017"/>
      <c r="BB118" s="1017"/>
      <c r="BC118" s="1017"/>
      <c r="BD118" s="1017"/>
      <c r="BE118" s="1017"/>
      <c r="BF118" s="1017"/>
      <c r="BG118" s="1017"/>
      <c r="BH118" s="1017"/>
      <c r="BI118" s="1017"/>
      <c r="BJ118" s="1017"/>
      <c r="BK118" s="1017"/>
      <c r="BL118" s="1017"/>
      <c r="BM118" s="1017"/>
      <c r="BN118" s="1017"/>
      <c r="BO118" s="1017"/>
      <c r="BP118" s="1018"/>
      <c r="BQ118" s="1049" t="s">
        <v>128</v>
      </c>
      <c r="BR118" s="1050"/>
      <c r="BS118" s="1050"/>
      <c r="BT118" s="1050"/>
      <c r="BU118" s="1050"/>
      <c r="BV118" s="1050" t="s">
        <v>450</v>
      </c>
      <c r="BW118" s="1050"/>
      <c r="BX118" s="1050"/>
      <c r="BY118" s="1050"/>
      <c r="BZ118" s="1050"/>
      <c r="CA118" s="1050" t="s">
        <v>450</v>
      </c>
      <c r="CB118" s="1050"/>
      <c r="CC118" s="1050"/>
      <c r="CD118" s="1050"/>
      <c r="CE118" s="1050"/>
      <c r="CF118" s="966" t="s">
        <v>128</v>
      </c>
      <c r="CG118" s="967"/>
      <c r="CH118" s="967"/>
      <c r="CI118" s="967"/>
      <c r="CJ118" s="967"/>
      <c r="CK118" s="997"/>
      <c r="CL118" s="998"/>
      <c r="CM118" s="968" t="s">
        <v>453</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128</v>
      </c>
      <c r="DH118" s="1011"/>
      <c r="DI118" s="1011"/>
      <c r="DJ118" s="1011"/>
      <c r="DK118" s="1012"/>
      <c r="DL118" s="1013" t="s">
        <v>454</v>
      </c>
      <c r="DM118" s="1011"/>
      <c r="DN118" s="1011"/>
      <c r="DO118" s="1011"/>
      <c r="DP118" s="1012"/>
      <c r="DQ118" s="1013" t="s">
        <v>128</v>
      </c>
      <c r="DR118" s="1011"/>
      <c r="DS118" s="1011"/>
      <c r="DT118" s="1011"/>
      <c r="DU118" s="1012"/>
      <c r="DV118" s="1014" t="s">
        <v>128</v>
      </c>
      <c r="DW118" s="1015"/>
      <c r="DX118" s="1015"/>
      <c r="DY118" s="1015"/>
      <c r="DZ118" s="1016"/>
    </row>
    <row r="119" spans="1:130" s="246" customFormat="1" ht="26.25" customHeight="1" x14ac:dyDescent="0.15">
      <c r="A119" s="1110" t="s">
        <v>426</v>
      </c>
      <c r="B119" s="996"/>
      <c r="C119" s="975" t="s">
        <v>427</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455</v>
      </c>
      <c r="AB119" s="944"/>
      <c r="AC119" s="944"/>
      <c r="AD119" s="944"/>
      <c r="AE119" s="945"/>
      <c r="AF119" s="946">
        <v>28696</v>
      </c>
      <c r="AG119" s="944"/>
      <c r="AH119" s="944"/>
      <c r="AI119" s="944"/>
      <c r="AJ119" s="945"/>
      <c r="AK119" s="946">
        <v>102768</v>
      </c>
      <c r="AL119" s="944"/>
      <c r="AM119" s="944"/>
      <c r="AN119" s="944"/>
      <c r="AO119" s="945"/>
      <c r="AP119" s="947">
        <v>0.9</v>
      </c>
      <c r="AQ119" s="948"/>
      <c r="AR119" s="948"/>
      <c r="AS119" s="948"/>
      <c r="AT119" s="949"/>
      <c r="AU119" s="954"/>
      <c r="AV119" s="955"/>
      <c r="AW119" s="955"/>
      <c r="AX119" s="955"/>
      <c r="AY119" s="955"/>
      <c r="AZ119" s="277" t="s">
        <v>184</v>
      </c>
      <c r="BA119" s="277"/>
      <c r="BB119" s="277"/>
      <c r="BC119" s="277"/>
      <c r="BD119" s="277"/>
      <c r="BE119" s="277"/>
      <c r="BF119" s="277"/>
      <c r="BG119" s="277"/>
      <c r="BH119" s="277"/>
      <c r="BI119" s="277"/>
      <c r="BJ119" s="277"/>
      <c r="BK119" s="277"/>
      <c r="BL119" s="277"/>
      <c r="BM119" s="277"/>
      <c r="BN119" s="277"/>
      <c r="BO119" s="1027" t="s">
        <v>456</v>
      </c>
      <c r="BP119" s="1058"/>
      <c r="BQ119" s="1049">
        <v>34154965</v>
      </c>
      <c r="BR119" s="1050"/>
      <c r="BS119" s="1050"/>
      <c r="BT119" s="1050"/>
      <c r="BU119" s="1050"/>
      <c r="BV119" s="1050">
        <v>34787466</v>
      </c>
      <c r="BW119" s="1050"/>
      <c r="BX119" s="1050"/>
      <c r="BY119" s="1050"/>
      <c r="BZ119" s="1050"/>
      <c r="CA119" s="1050">
        <v>34375840</v>
      </c>
      <c r="CB119" s="1050"/>
      <c r="CC119" s="1050"/>
      <c r="CD119" s="1050"/>
      <c r="CE119" s="1050"/>
      <c r="CF119" s="1051"/>
      <c r="CG119" s="1052"/>
      <c r="CH119" s="1052"/>
      <c r="CI119" s="1052"/>
      <c r="CJ119" s="1053"/>
      <c r="CK119" s="999"/>
      <c r="CL119" s="1000"/>
      <c r="CM119" s="1054" t="s">
        <v>457</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128</v>
      </c>
      <c r="DH119" s="1036"/>
      <c r="DI119" s="1036"/>
      <c r="DJ119" s="1036"/>
      <c r="DK119" s="1037"/>
      <c r="DL119" s="1035" t="s">
        <v>450</v>
      </c>
      <c r="DM119" s="1036"/>
      <c r="DN119" s="1036"/>
      <c r="DO119" s="1036"/>
      <c r="DP119" s="1037"/>
      <c r="DQ119" s="1035" t="s">
        <v>450</v>
      </c>
      <c r="DR119" s="1036"/>
      <c r="DS119" s="1036"/>
      <c r="DT119" s="1036"/>
      <c r="DU119" s="1037"/>
      <c r="DV119" s="1038" t="s">
        <v>450</v>
      </c>
      <c r="DW119" s="1039"/>
      <c r="DX119" s="1039"/>
      <c r="DY119" s="1039"/>
      <c r="DZ119" s="1040"/>
    </row>
    <row r="120" spans="1:130" s="246" customFormat="1" ht="26.25" customHeight="1" x14ac:dyDescent="0.15">
      <c r="A120" s="1111"/>
      <c r="B120" s="998"/>
      <c r="C120" s="968" t="s">
        <v>431</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128</v>
      </c>
      <c r="AB120" s="1011"/>
      <c r="AC120" s="1011"/>
      <c r="AD120" s="1011"/>
      <c r="AE120" s="1012"/>
      <c r="AF120" s="1013" t="s">
        <v>450</v>
      </c>
      <c r="AG120" s="1011"/>
      <c r="AH120" s="1011"/>
      <c r="AI120" s="1011"/>
      <c r="AJ120" s="1012"/>
      <c r="AK120" s="1013" t="s">
        <v>450</v>
      </c>
      <c r="AL120" s="1011"/>
      <c r="AM120" s="1011"/>
      <c r="AN120" s="1011"/>
      <c r="AO120" s="1012"/>
      <c r="AP120" s="1014" t="s">
        <v>450</v>
      </c>
      <c r="AQ120" s="1015"/>
      <c r="AR120" s="1015"/>
      <c r="AS120" s="1015"/>
      <c r="AT120" s="1016"/>
      <c r="AU120" s="1041" t="s">
        <v>458</v>
      </c>
      <c r="AV120" s="1042"/>
      <c r="AW120" s="1042"/>
      <c r="AX120" s="1042"/>
      <c r="AY120" s="1043"/>
      <c r="AZ120" s="992" t="s">
        <v>459</v>
      </c>
      <c r="BA120" s="941"/>
      <c r="BB120" s="941"/>
      <c r="BC120" s="941"/>
      <c r="BD120" s="941"/>
      <c r="BE120" s="941"/>
      <c r="BF120" s="941"/>
      <c r="BG120" s="941"/>
      <c r="BH120" s="941"/>
      <c r="BI120" s="941"/>
      <c r="BJ120" s="941"/>
      <c r="BK120" s="941"/>
      <c r="BL120" s="941"/>
      <c r="BM120" s="941"/>
      <c r="BN120" s="941"/>
      <c r="BO120" s="941"/>
      <c r="BP120" s="942"/>
      <c r="BQ120" s="978">
        <v>2303537</v>
      </c>
      <c r="BR120" s="979"/>
      <c r="BS120" s="979"/>
      <c r="BT120" s="979"/>
      <c r="BU120" s="979"/>
      <c r="BV120" s="979">
        <v>2134837</v>
      </c>
      <c r="BW120" s="979"/>
      <c r="BX120" s="979"/>
      <c r="BY120" s="979"/>
      <c r="BZ120" s="979"/>
      <c r="CA120" s="979">
        <v>1883743</v>
      </c>
      <c r="CB120" s="979"/>
      <c r="CC120" s="979"/>
      <c r="CD120" s="979"/>
      <c r="CE120" s="979"/>
      <c r="CF120" s="993">
        <v>17.3</v>
      </c>
      <c r="CG120" s="994"/>
      <c r="CH120" s="994"/>
      <c r="CI120" s="994"/>
      <c r="CJ120" s="994"/>
      <c r="CK120" s="1059" t="s">
        <v>460</v>
      </c>
      <c r="CL120" s="1060"/>
      <c r="CM120" s="1060"/>
      <c r="CN120" s="1060"/>
      <c r="CO120" s="1061"/>
      <c r="CP120" s="1067" t="s">
        <v>461</v>
      </c>
      <c r="CQ120" s="1068"/>
      <c r="CR120" s="1068"/>
      <c r="CS120" s="1068"/>
      <c r="CT120" s="1068"/>
      <c r="CU120" s="1068"/>
      <c r="CV120" s="1068"/>
      <c r="CW120" s="1068"/>
      <c r="CX120" s="1068"/>
      <c r="CY120" s="1068"/>
      <c r="CZ120" s="1068"/>
      <c r="DA120" s="1068"/>
      <c r="DB120" s="1068"/>
      <c r="DC120" s="1068"/>
      <c r="DD120" s="1068"/>
      <c r="DE120" s="1068"/>
      <c r="DF120" s="1069"/>
      <c r="DG120" s="978">
        <v>8834073</v>
      </c>
      <c r="DH120" s="979"/>
      <c r="DI120" s="979"/>
      <c r="DJ120" s="979"/>
      <c r="DK120" s="979"/>
      <c r="DL120" s="979">
        <v>8502095</v>
      </c>
      <c r="DM120" s="979"/>
      <c r="DN120" s="979"/>
      <c r="DO120" s="979"/>
      <c r="DP120" s="979"/>
      <c r="DQ120" s="979">
        <v>8383302</v>
      </c>
      <c r="DR120" s="979"/>
      <c r="DS120" s="979"/>
      <c r="DT120" s="979"/>
      <c r="DU120" s="979"/>
      <c r="DV120" s="980">
        <v>77.2</v>
      </c>
      <c r="DW120" s="980"/>
      <c r="DX120" s="980"/>
      <c r="DY120" s="980"/>
      <c r="DZ120" s="981"/>
    </row>
    <row r="121" spans="1:130" s="246" customFormat="1" ht="26.25" customHeight="1" x14ac:dyDescent="0.15">
      <c r="A121" s="1111"/>
      <c r="B121" s="998"/>
      <c r="C121" s="1019" t="s">
        <v>462</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128</v>
      </c>
      <c r="AB121" s="1011"/>
      <c r="AC121" s="1011"/>
      <c r="AD121" s="1011"/>
      <c r="AE121" s="1012"/>
      <c r="AF121" s="1013" t="s">
        <v>463</v>
      </c>
      <c r="AG121" s="1011"/>
      <c r="AH121" s="1011"/>
      <c r="AI121" s="1011"/>
      <c r="AJ121" s="1012"/>
      <c r="AK121" s="1013" t="s">
        <v>450</v>
      </c>
      <c r="AL121" s="1011"/>
      <c r="AM121" s="1011"/>
      <c r="AN121" s="1011"/>
      <c r="AO121" s="1012"/>
      <c r="AP121" s="1014" t="s">
        <v>128</v>
      </c>
      <c r="AQ121" s="1015"/>
      <c r="AR121" s="1015"/>
      <c r="AS121" s="1015"/>
      <c r="AT121" s="1016"/>
      <c r="AU121" s="1044"/>
      <c r="AV121" s="1045"/>
      <c r="AW121" s="1045"/>
      <c r="AX121" s="1045"/>
      <c r="AY121" s="1046"/>
      <c r="AZ121" s="1001" t="s">
        <v>464</v>
      </c>
      <c r="BA121" s="1002"/>
      <c r="BB121" s="1002"/>
      <c r="BC121" s="1002"/>
      <c r="BD121" s="1002"/>
      <c r="BE121" s="1002"/>
      <c r="BF121" s="1002"/>
      <c r="BG121" s="1002"/>
      <c r="BH121" s="1002"/>
      <c r="BI121" s="1002"/>
      <c r="BJ121" s="1002"/>
      <c r="BK121" s="1002"/>
      <c r="BL121" s="1002"/>
      <c r="BM121" s="1002"/>
      <c r="BN121" s="1002"/>
      <c r="BO121" s="1002"/>
      <c r="BP121" s="1003"/>
      <c r="BQ121" s="971">
        <v>4479826</v>
      </c>
      <c r="BR121" s="972"/>
      <c r="BS121" s="972"/>
      <c r="BT121" s="972"/>
      <c r="BU121" s="972"/>
      <c r="BV121" s="972">
        <v>4305905</v>
      </c>
      <c r="BW121" s="972"/>
      <c r="BX121" s="972"/>
      <c r="BY121" s="972"/>
      <c r="BZ121" s="972"/>
      <c r="CA121" s="972">
        <v>4078748</v>
      </c>
      <c r="CB121" s="972"/>
      <c r="CC121" s="972"/>
      <c r="CD121" s="972"/>
      <c r="CE121" s="972"/>
      <c r="CF121" s="966">
        <v>37.6</v>
      </c>
      <c r="CG121" s="967"/>
      <c r="CH121" s="967"/>
      <c r="CI121" s="967"/>
      <c r="CJ121" s="967"/>
      <c r="CK121" s="1062"/>
      <c r="CL121" s="1063"/>
      <c r="CM121" s="1063"/>
      <c r="CN121" s="1063"/>
      <c r="CO121" s="1064"/>
      <c r="CP121" s="1072" t="s">
        <v>465</v>
      </c>
      <c r="CQ121" s="1073"/>
      <c r="CR121" s="1073"/>
      <c r="CS121" s="1073"/>
      <c r="CT121" s="1073"/>
      <c r="CU121" s="1073"/>
      <c r="CV121" s="1073"/>
      <c r="CW121" s="1073"/>
      <c r="CX121" s="1073"/>
      <c r="CY121" s="1073"/>
      <c r="CZ121" s="1073"/>
      <c r="DA121" s="1073"/>
      <c r="DB121" s="1073"/>
      <c r="DC121" s="1073"/>
      <c r="DD121" s="1073"/>
      <c r="DE121" s="1073"/>
      <c r="DF121" s="1074"/>
      <c r="DG121" s="971" t="s">
        <v>450</v>
      </c>
      <c r="DH121" s="972"/>
      <c r="DI121" s="972"/>
      <c r="DJ121" s="972"/>
      <c r="DK121" s="972"/>
      <c r="DL121" s="972">
        <v>161400</v>
      </c>
      <c r="DM121" s="972"/>
      <c r="DN121" s="972"/>
      <c r="DO121" s="972"/>
      <c r="DP121" s="972"/>
      <c r="DQ121" s="972">
        <v>184064</v>
      </c>
      <c r="DR121" s="972"/>
      <c r="DS121" s="972"/>
      <c r="DT121" s="972"/>
      <c r="DU121" s="972"/>
      <c r="DV121" s="973">
        <v>1.7</v>
      </c>
      <c r="DW121" s="973"/>
      <c r="DX121" s="973"/>
      <c r="DY121" s="973"/>
      <c r="DZ121" s="974"/>
    </row>
    <row r="122" spans="1:130" s="246" customFormat="1" ht="26.25" customHeight="1" x14ac:dyDescent="0.15">
      <c r="A122" s="1111"/>
      <c r="B122" s="998"/>
      <c r="C122" s="968" t="s">
        <v>441</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128</v>
      </c>
      <c r="AB122" s="1011"/>
      <c r="AC122" s="1011"/>
      <c r="AD122" s="1011"/>
      <c r="AE122" s="1012"/>
      <c r="AF122" s="1013" t="s">
        <v>450</v>
      </c>
      <c r="AG122" s="1011"/>
      <c r="AH122" s="1011"/>
      <c r="AI122" s="1011"/>
      <c r="AJ122" s="1012"/>
      <c r="AK122" s="1013" t="s">
        <v>450</v>
      </c>
      <c r="AL122" s="1011"/>
      <c r="AM122" s="1011"/>
      <c r="AN122" s="1011"/>
      <c r="AO122" s="1012"/>
      <c r="AP122" s="1014" t="s">
        <v>128</v>
      </c>
      <c r="AQ122" s="1015"/>
      <c r="AR122" s="1015"/>
      <c r="AS122" s="1015"/>
      <c r="AT122" s="1016"/>
      <c r="AU122" s="1044"/>
      <c r="AV122" s="1045"/>
      <c r="AW122" s="1045"/>
      <c r="AX122" s="1045"/>
      <c r="AY122" s="1046"/>
      <c r="AZ122" s="1026" t="s">
        <v>466</v>
      </c>
      <c r="BA122" s="1017"/>
      <c r="BB122" s="1017"/>
      <c r="BC122" s="1017"/>
      <c r="BD122" s="1017"/>
      <c r="BE122" s="1017"/>
      <c r="BF122" s="1017"/>
      <c r="BG122" s="1017"/>
      <c r="BH122" s="1017"/>
      <c r="BI122" s="1017"/>
      <c r="BJ122" s="1017"/>
      <c r="BK122" s="1017"/>
      <c r="BL122" s="1017"/>
      <c r="BM122" s="1017"/>
      <c r="BN122" s="1017"/>
      <c r="BO122" s="1017"/>
      <c r="BP122" s="1018"/>
      <c r="BQ122" s="1049">
        <v>18763950</v>
      </c>
      <c r="BR122" s="1050"/>
      <c r="BS122" s="1050"/>
      <c r="BT122" s="1050"/>
      <c r="BU122" s="1050"/>
      <c r="BV122" s="1050">
        <v>18193138</v>
      </c>
      <c r="BW122" s="1050"/>
      <c r="BX122" s="1050"/>
      <c r="BY122" s="1050"/>
      <c r="BZ122" s="1050"/>
      <c r="CA122" s="1050">
        <v>18064888</v>
      </c>
      <c r="CB122" s="1050"/>
      <c r="CC122" s="1050"/>
      <c r="CD122" s="1050"/>
      <c r="CE122" s="1050"/>
      <c r="CF122" s="1070">
        <v>166.4</v>
      </c>
      <c r="CG122" s="1071"/>
      <c r="CH122" s="1071"/>
      <c r="CI122" s="1071"/>
      <c r="CJ122" s="1071"/>
      <c r="CK122" s="1062"/>
      <c r="CL122" s="1063"/>
      <c r="CM122" s="1063"/>
      <c r="CN122" s="1063"/>
      <c r="CO122" s="1064"/>
      <c r="CP122" s="1072"/>
      <c r="CQ122" s="1073"/>
      <c r="CR122" s="1073"/>
      <c r="CS122" s="1073"/>
      <c r="CT122" s="1073"/>
      <c r="CU122" s="1073"/>
      <c r="CV122" s="1073"/>
      <c r="CW122" s="1073"/>
      <c r="CX122" s="1073"/>
      <c r="CY122" s="1073"/>
      <c r="CZ122" s="1073"/>
      <c r="DA122" s="1073"/>
      <c r="DB122" s="1073"/>
      <c r="DC122" s="1073"/>
      <c r="DD122" s="1073"/>
      <c r="DE122" s="1073"/>
      <c r="DF122" s="1074"/>
      <c r="DG122" s="971"/>
      <c r="DH122" s="972"/>
      <c r="DI122" s="972"/>
      <c r="DJ122" s="972"/>
      <c r="DK122" s="972"/>
      <c r="DL122" s="972"/>
      <c r="DM122" s="972"/>
      <c r="DN122" s="972"/>
      <c r="DO122" s="972"/>
      <c r="DP122" s="972"/>
      <c r="DQ122" s="972"/>
      <c r="DR122" s="972"/>
      <c r="DS122" s="972"/>
      <c r="DT122" s="972"/>
      <c r="DU122" s="972"/>
      <c r="DV122" s="973"/>
      <c r="DW122" s="973"/>
      <c r="DX122" s="973"/>
      <c r="DY122" s="973"/>
      <c r="DZ122" s="974"/>
    </row>
    <row r="123" spans="1:130" s="246" customFormat="1" ht="26.25" customHeight="1" x14ac:dyDescent="0.15">
      <c r="A123" s="1111"/>
      <c r="B123" s="998"/>
      <c r="C123" s="968" t="s">
        <v>447</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128</v>
      </c>
      <c r="AB123" s="1011"/>
      <c r="AC123" s="1011"/>
      <c r="AD123" s="1011"/>
      <c r="AE123" s="1012"/>
      <c r="AF123" s="1013" t="s">
        <v>450</v>
      </c>
      <c r="AG123" s="1011"/>
      <c r="AH123" s="1011"/>
      <c r="AI123" s="1011"/>
      <c r="AJ123" s="1012"/>
      <c r="AK123" s="1013" t="s">
        <v>128</v>
      </c>
      <c r="AL123" s="1011"/>
      <c r="AM123" s="1011"/>
      <c r="AN123" s="1011"/>
      <c r="AO123" s="1012"/>
      <c r="AP123" s="1014" t="s">
        <v>450</v>
      </c>
      <c r="AQ123" s="1015"/>
      <c r="AR123" s="1015"/>
      <c r="AS123" s="1015"/>
      <c r="AT123" s="1016"/>
      <c r="AU123" s="1047"/>
      <c r="AV123" s="1048"/>
      <c r="AW123" s="1048"/>
      <c r="AX123" s="1048"/>
      <c r="AY123" s="1048"/>
      <c r="AZ123" s="277" t="s">
        <v>184</v>
      </c>
      <c r="BA123" s="277"/>
      <c r="BB123" s="277"/>
      <c r="BC123" s="277"/>
      <c r="BD123" s="277"/>
      <c r="BE123" s="277"/>
      <c r="BF123" s="277"/>
      <c r="BG123" s="277"/>
      <c r="BH123" s="277"/>
      <c r="BI123" s="277"/>
      <c r="BJ123" s="277"/>
      <c r="BK123" s="277"/>
      <c r="BL123" s="277"/>
      <c r="BM123" s="277"/>
      <c r="BN123" s="277"/>
      <c r="BO123" s="1027" t="s">
        <v>467</v>
      </c>
      <c r="BP123" s="1058"/>
      <c r="BQ123" s="1117">
        <v>25547313</v>
      </c>
      <c r="BR123" s="1118"/>
      <c r="BS123" s="1118"/>
      <c r="BT123" s="1118"/>
      <c r="BU123" s="1118"/>
      <c r="BV123" s="1118">
        <v>24633880</v>
      </c>
      <c r="BW123" s="1118"/>
      <c r="BX123" s="1118"/>
      <c r="BY123" s="1118"/>
      <c r="BZ123" s="1118"/>
      <c r="CA123" s="1118">
        <v>24027379</v>
      </c>
      <c r="CB123" s="1118"/>
      <c r="CC123" s="1118"/>
      <c r="CD123" s="1118"/>
      <c r="CE123" s="1118"/>
      <c r="CF123" s="1051"/>
      <c r="CG123" s="1052"/>
      <c r="CH123" s="1052"/>
      <c r="CI123" s="1052"/>
      <c r="CJ123" s="1053"/>
      <c r="CK123" s="1062"/>
      <c r="CL123" s="1063"/>
      <c r="CM123" s="1063"/>
      <c r="CN123" s="1063"/>
      <c r="CO123" s="1064"/>
      <c r="CP123" s="1072"/>
      <c r="CQ123" s="1073"/>
      <c r="CR123" s="1073"/>
      <c r="CS123" s="1073"/>
      <c r="CT123" s="1073"/>
      <c r="CU123" s="1073"/>
      <c r="CV123" s="1073"/>
      <c r="CW123" s="1073"/>
      <c r="CX123" s="1073"/>
      <c r="CY123" s="1073"/>
      <c r="CZ123" s="1073"/>
      <c r="DA123" s="1073"/>
      <c r="DB123" s="1073"/>
      <c r="DC123" s="1073"/>
      <c r="DD123" s="1073"/>
      <c r="DE123" s="1073"/>
      <c r="DF123" s="1074"/>
      <c r="DG123" s="1010"/>
      <c r="DH123" s="1011"/>
      <c r="DI123" s="1011"/>
      <c r="DJ123" s="1011"/>
      <c r="DK123" s="1012"/>
      <c r="DL123" s="1013"/>
      <c r="DM123" s="1011"/>
      <c r="DN123" s="1011"/>
      <c r="DO123" s="1011"/>
      <c r="DP123" s="1012"/>
      <c r="DQ123" s="1013"/>
      <c r="DR123" s="1011"/>
      <c r="DS123" s="1011"/>
      <c r="DT123" s="1011"/>
      <c r="DU123" s="1012"/>
      <c r="DV123" s="1014"/>
      <c r="DW123" s="1015"/>
      <c r="DX123" s="1015"/>
      <c r="DY123" s="1015"/>
      <c r="DZ123" s="1016"/>
    </row>
    <row r="124" spans="1:130" s="246" customFormat="1" ht="26.25" customHeight="1" thickBot="1" x14ac:dyDescent="0.2">
      <c r="A124" s="1111"/>
      <c r="B124" s="998"/>
      <c r="C124" s="968" t="s">
        <v>451</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450</v>
      </c>
      <c r="AB124" s="1011"/>
      <c r="AC124" s="1011"/>
      <c r="AD124" s="1011"/>
      <c r="AE124" s="1012"/>
      <c r="AF124" s="1013" t="s">
        <v>450</v>
      </c>
      <c r="AG124" s="1011"/>
      <c r="AH124" s="1011"/>
      <c r="AI124" s="1011"/>
      <c r="AJ124" s="1012"/>
      <c r="AK124" s="1013" t="s">
        <v>128</v>
      </c>
      <c r="AL124" s="1011"/>
      <c r="AM124" s="1011"/>
      <c r="AN124" s="1011"/>
      <c r="AO124" s="1012"/>
      <c r="AP124" s="1014" t="s">
        <v>450</v>
      </c>
      <c r="AQ124" s="1015"/>
      <c r="AR124" s="1015"/>
      <c r="AS124" s="1015"/>
      <c r="AT124" s="1016"/>
      <c r="AU124" s="1113" t="s">
        <v>468</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80.400000000000006</v>
      </c>
      <c r="BR124" s="1080"/>
      <c r="BS124" s="1080"/>
      <c r="BT124" s="1080"/>
      <c r="BU124" s="1080"/>
      <c r="BV124" s="1080">
        <v>94.2</v>
      </c>
      <c r="BW124" s="1080"/>
      <c r="BX124" s="1080"/>
      <c r="BY124" s="1080"/>
      <c r="BZ124" s="1080"/>
      <c r="CA124" s="1080">
        <v>95.3</v>
      </c>
      <c r="CB124" s="1080"/>
      <c r="CC124" s="1080"/>
      <c r="CD124" s="1080"/>
      <c r="CE124" s="1080"/>
      <c r="CF124" s="1081"/>
      <c r="CG124" s="1082"/>
      <c r="CH124" s="1082"/>
      <c r="CI124" s="1082"/>
      <c r="CJ124" s="1083"/>
      <c r="CK124" s="1065"/>
      <c r="CL124" s="1065"/>
      <c r="CM124" s="1065"/>
      <c r="CN124" s="1065"/>
      <c r="CO124" s="1066"/>
      <c r="CP124" s="1072" t="s">
        <v>469</v>
      </c>
      <c r="CQ124" s="1073"/>
      <c r="CR124" s="1073"/>
      <c r="CS124" s="1073"/>
      <c r="CT124" s="1073"/>
      <c r="CU124" s="1073"/>
      <c r="CV124" s="1073"/>
      <c r="CW124" s="1073"/>
      <c r="CX124" s="1073"/>
      <c r="CY124" s="1073"/>
      <c r="CZ124" s="1073"/>
      <c r="DA124" s="1073"/>
      <c r="DB124" s="1073"/>
      <c r="DC124" s="1073"/>
      <c r="DD124" s="1073"/>
      <c r="DE124" s="1073"/>
      <c r="DF124" s="1074"/>
      <c r="DG124" s="1057" t="s">
        <v>128</v>
      </c>
      <c r="DH124" s="1036"/>
      <c r="DI124" s="1036"/>
      <c r="DJ124" s="1036"/>
      <c r="DK124" s="1037"/>
      <c r="DL124" s="1035" t="s">
        <v>128</v>
      </c>
      <c r="DM124" s="1036"/>
      <c r="DN124" s="1036"/>
      <c r="DO124" s="1036"/>
      <c r="DP124" s="1037"/>
      <c r="DQ124" s="1035" t="s">
        <v>463</v>
      </c>
      <c r="DR124" s="1036"/>
      <c r="DS124" s="1036"/>
      <c r="DT124" s="1036"/>
      <c r="DU124" s="1037"/>
      <c r="DV124" s="1038" t="s">
        <v>128</v>
      </c>
      <c r="DW124" s="1039"/>
      <c r="DX124" s="1039"/>
      <c r="DY124" s="1039"/>
      <c r="DZ124" s="1040"/>
    </row>
    <row r="125" spans="1:130" s="246" customFormat="1" ht="26.25" customHeight="1" x14ac:dyDescent="0.15">
      <c r="A125" s="1111"/>
      <c r="B125" s="998"/>
      <c r="C125" s="968" t="s">
        <v>453</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450</v>
      </c>
      <c r="AB125" s="1011"/>
      <c r="AC125" s="1011"/>
      <c r="AD125" s="1011"/>
      <c r="AE125" s="1012"/>
      <c r="AF125" s="1013" t="s">
        <v>450</v>
      </c>
      <c r="AG125" s="1011"/>
      <c r="AH125" s="1011"/>
      <c r="AI125" s="1011"/>
      <c r="AJ125" s="1012"/>
      <c r="AK125" s="1013" t="s">
        <v>128</v>
      </c>
      <c r="AL125" s="1011"/>
      <c r="AM125" s="1011"/>
      <c r="AN125" s="1011"/>
      <c r="AO125" s="1012"/>
      <c r="AP125" s="1014" t="s">
        <v>128</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470</v>
      </c>
      <c r="CL125" s="1060"/>
      <c r="CM125" s="1060"/>
      <c r="CN125" s="1060"/>
      <c r="CO125" s="1061"/>
      <c r="CP125" s="992" t="s">
        <v>471</v>
      </c>
      <c r="CQ125" s="941"/>
      <c r="CR125" s="941"/>
      <c r="CS125" s="941"/>
      <c r="CT125" s="941"/>
      <c r="CU125" s="941"/>
      <c r="CV125" s="941"/>
      <c r="CW125" s="941"/>
      <c r="CX125" s="941"/>
      <c r="CY125" s="941"/>
      <c r="CZ125" s="941"/>
      <c r="DA125" s="941"/>
      <c r="DB125" s="941"/>
      <c r="DC125" s="941"/>
      <c r="DD125" s="941"/>
      <c r="DE125" s="941"/>
      <c r="DF125" s="942"/>
      <c r="DG125" s="978" t="s">
        <v>463</v>
      </c>
      <c r="DH125" s="979"/>
      <c r="DI125" s="979"/>
      <c r="DJ125" s="979"/>
      <c r="DK125" s="979"/>
      <c r="DL125" s="979" t="s">
        <v>472</v>
      </c>
      <c r="DM125" s="979"/>
      <c r="DN125" s="979"/>
      <c r="DO125" s="979"/>
      <c r="DP125" s="979"/>
      <c r="DQ125" s="979" t="s">
        <v>472</v>
      </c>
      <c r="DR125" s="979"/>
      <c r="DS125" s="979"/>
      <c r="DT125" s="979"/>
      <c r="DU125" s="979"/>
      <c r="DV125" s="980" t="s">
        <v>450</v>
      </c>
      <c r="DW125" s="980"/>
      <c r="DX125" s="980"/>
      <c r="DY125" s="980"/>
      <c r="DZ125" s="981"/>
    </row>
    <row r="126" spans="1:130" s="246" customFormat="1" ht="26.25" customHeight="1" thickBot="1" x14ac:dyDescent="0.2">
      <c r="A126" s="1111"/>
      <c r="B126" s="998"/>
      <c r="C126" s="968" t="s">
        <v>457</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463</v>
      </c>
      <c r="AB126" s="1011"/>
      <c r="AC126" s="1011"/>
      <c r="AD126" s="1011"/>
      <c r="AE126" s="1012"/>
      <c r="AF126" s="1013" t="s">
        <v>128</v>
      </c>
      <c r="AG126" s="1011"/>
      <c r="AH126" s="1011"/>
      <c r="AI126" s="1011"/>
      <c r="AJ126" s="1012"/>
      <c r="AK126" s="1013" t="s">
        <v>450</v>
      </c>
      <c r="AL126" s="1011"/>
      <c r="AM126" s="1011"/>
      <c r="AN126" s="1011"/>
      <c r="AO126" s="1012"/>
      <c r="AP126" s="1014" t="s">
        <v>450</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473</v>
      </c>
      <c r="CQ126" s="1002"/>
      <c r="CR126" s="1002"/>
      <c r="CS126" s="1002"/>
      <c r="CT126" s="1002"/>
      <c r="CU126" s="1002"/>
      <c r="CV126" s="1002"/>
      <c r="CW126" s="1002"/>
      <c r="CX126" s="1002"/>
      <c r="CY126" s="1002"/>
      <c r="CZ126" s="1002"/>
      <c r="DA126" s="1002"/>
      <c r="DB126" s="1002"/>
      <c r="DC126" s="1002"/>
      <c r="DD126" s="1002"/>
      <c r="DE126" s="1002"/>
      <c r="DF126" s="1003"/>
      <c r="DG126" s="971" t="s">
        <v>128</v>
      </c>
      <c r="DH126" s="972"/>
      <c r="DI126" s="972"/>
      <c r="DJ126" s="972"/>
      <c r="DK126" s="972"/>
      <c r="DL126" s="972" t="s">
        <v>450</v>
      </c>
      <c r="DM126" s="972"/>
      <c r="DN126" s="972"/>
      <c r="DO126" s="972"/>
      <c r="DP126" s="972"/>
      <c r="DQ126" s="972" t="s">
        <v>450</v>
      </c>
      <c r="DR126" s="972"/>
      <c r="DS126" s="972"/>
      <c r="DT126" s="972"/>
      <c r="DU126" s="972"/>
      <c r="DV126" s="973" t="s">
        <v>128</v>
      </c>
      <c r="DW126" s="973"/>
      <c r="DX126" s="973"/>
      <c r="DY126" s="973"/>
      <c r="DZ126" s="974"/>
    </row>
    <row r="127" spans="1:130" s="246" customFormat="1" ht="26.25" customHeight="1" x14ac:dyDescent="0.15">
      <c r="A127" s="1112"/>
      <c r="B127" s="1000"/>
      <c r="C127" s="1054" t="s">
        <v>474</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463</v>
      </c>
      <c r="AB127" s="1011"/>
      <c r="AC127" s="1011"/>
      <c r="AD127" s="1011"/>
      <c r="AE127" s="1012"/>
      <c r="AF127" s="1013" t="s">
        <v>450</v>
      </c>
      <c r="AG127" s="1011"/>
      <c r="AH127" s="1011"/>
      <c r="AI127" s="1011"/>
      <c r="AJ127" s="1012"/>
      <c r="AK127" s="1013" t="s">
        <v>128</v>
      </c>
      <c r="AL127" s="1011"/>
      <c r="AM127" s="1011"/>
      <c r="AN127" s="1011"/>
      <c r="AO127" s="1012"/>
      <c r="AP127" s="1014" t="s">
        <v>450</v>
      </c>
      <c r="AQ127" s="1015"/>
      <c r="AR127" s="1015"/>
      <c r="AS127" s="1015"/>
      <c r="AT127" s="1016"/>
      <c r="AU127" s="282"/>
      <c r="AV127" s="282"/>
      <c r="AW127" s="282"/>
      <c r="AX127" s="1084" t="s">
        <v>475</v>
      </c>
      <c r="AY127" s="1085"/>
      <c r="AZ127" s="1085"/>
      <c r="BA127" s="1085"/>
      <c r="BB127" s="1085"/>
      <c r="BC127" s="1085"/>
      <c r="BD127" s="1085"/>
      <c r="BE127" s="1086"/>
      <c r="BF127" s="1087" t="s">
        <v>476</v>
      </c>
      <c r="BG127" s="1085"/>
      <c r="BH127" s="1085"/>
      <c r="BI127" s="1085"/>
      <c r="BJ127" s="1085"/>
      <c r="BK127" s="1085"/>
      <c r="BL127" s="1086"/>
      <c r="BM127" s="1087" t="s">
        <v>477</v>
      </c>
      <c r="BN127" s="1085"/>
      <c r="BO127" s="1085"/>
      <c r="BP127" s="1085"/>
      <c r="BQ127" s="1085"/>
      <c r="BR127" s="1085"/>
      <c r="BS127" s="1086"/>
      <c r="BT127" s="1087" t="s">
        <v>478</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479</v>
      </c>
      <c r="CQ127" s="1002"/>
      <c r="CR127" s="1002"/>
      <c r="CS127" s="1002"/>
      <c r="CT127" s="1002"/>
      <c r="CU127" s="1002"/>
      <c r="CV127" s="1002"/>
      <c r="CW127" s="1002"/>
      <c r="CX127" s="1002"/>
      <c r="CY127" s="1002"/>
      <c r="CZ127" s="1002"/>
      <c r="DA127" s="1002"/>
      <c r="DB127" s="1002"/>
      <c r="DC127" s="1002"/>
      <c r="DD127" s="1002"/>
      <c r="DE127" s="1002"/>
      <c r="DF127" s="1003"/>
      <c r="DG127" s="971" t="s">
        <v>463</v>
      </c>
      <c r="DH127" s="972"/>
      <c r="DI127" s="972"/>
      <c r="DJ127" s="972"/>
      <c r="DK127" s="972"/>
      <c r="DL127" s="972" t="s">
        <v>463</v>
      </c>
      <c r="DM127" s="972"/>
      <c r="DN127" s="972"/>
      <c r="DO127" s="972"/>
      <c r="DP127" s="972"/>
      <c r="DQ127" s="972" t="s">
        <v>454</v>
      </c>
      <c r="DR127" s="972"/>
      <c r="DS127" s="972"/>
      <c r="DT127" s="972"/>
      <c r="DU127" s="972"/>
      <c r="DV127" s="973" t="s">
        <v>128</v>
      </c>
      <c r="DW127" s="973"/>
      <c r="DX127" s="973"/>
      <c r="DY127" s="973"/>
      <c r="DZ127" s="974"/>
    </row>
    <row r="128" spans="1:130" s="246" customFormat="1" ht="26.25" customHeight="1" thickBot="1" x14ac:dyDescent="0.2">
      <c r="A128" s="1095" t="s">
        <v>480</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481</v>
      </c>
      <c r="X128" s="1097"/>
      <c r="Y128" s="1097"/>
      <c r="Z128" s="1098"/>
      <c r="AA128" s="1099">
        <v>564541</v>
      </c>
      <c r="AB128" s="1100"/>
      <c r="AC128" s="1100"/>
      <c r="AD128" s="1100"/>
      <c r="AE128" s="1101"/>
      <c r="AF128" s="1102">
        <v>912889</v>
      </c>
      <c r="AG128" s="1100"/>
      <c r="AH128" s="1100"/>
      <c r="AI128" s="1100"/>
      <c r="AJ128" s="1101"/>
      <c r="AK128" s="1102">
        <v>351777</v>
      </c>
      <c r="AL128" s="1100"/>
      <c r="AM128" s="1100"/>
      <c r="AN128" s="1100"/>
      <c r="AO128" s="1101"/>
      <c r="AP128" s="1103"/>
      <c r="AQ128" s="1104"/>
      <c r="AR128" s="1104"/>
      <c r="AS128" s="1104"/>
      <c r="AT128" s="1105"/>
      <c r="AU128" s="282"/>
      <c r="AV128" s="282"/>
      <c r="AW128" s="282"/>
      <c r="AX128" s="940" t="s">
        <v>482</v>
      </c>
      <c r="AY128" s="941"/>
      <c r="AZ128" s="941"/>
      <c r="BA128" s="941"/>
      <c r="BB128" s="941"/>
      <c r="BC128" s="941"/>
      <c r="BD128" s="941"/>
      <c r="BE128" s="942"/>
      <c r="BF128" s="1106" t="s">
        <v>450</v>
      </c>
      <c r="BG128" s="1107"/>
      <c r="BH128" s="1107"/>
      <c r="BI128" s="1107"/>
      <c r="BJ128" s="1107"/>
      <c r="BK128" s="1107"/>
      <c r="BL128" s="1108"/>
      <c r="BM128" s="1106">
        <v>13.01</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483</v>
      </c>
      <c r="CQ128" s="1089"/>
      <c r="CR128" s="1089"/>
      <c r="CS128" s="1089"/>
      <c r="CT128" s="1089"/>
      <c r="CU128" s="1089"/>
      <c r="CV128" s="1089"/>
      <c r="CW128" s="1089"/>
      <c r="CX128" s="1089"/>
      <c r="CY128" s="1089"/>
      <c r="CZ128" s="1089"/>
      <c r="DA128" s="1089"/>
      <c r="DB128" s="1089"/>
      <c r="DC128" s="1089"/>
      <c r="DD128" s="1089"/>
      <c r="DE128" s="1089"/>
      <c r="DF128" s="1090"/>
      <c r="DG128" s="1091" t="s">
        <v>128</v>
      </c>
      <c r="DH128" s="1092"/>
      <c r="DI128" s="1092"/>
      <c r="DJ128" s="1092"/>
      <c r="DK128" s="1092"/>
      <c r="DL128" s="1092" t="s">
        <v>454</v>
      </c>
      <c r="DM128" s="1092"/>
      <c r="DN128" s="1092"/>
      <c r="DO128" s="1092"/>
      <c r="DP128" s="1092"/>
      <c r="DQ128" s="1092" t="s">
        <v>450</v>
      </c>
      <c r="DR128" s="1092"/>
      <c r="DS128" s="1092"/>
      <c r="DT128" s="1092"/>
      <c r="DU128" s="1092"/>
      <c r="DV128" s="1093" t="s">
        <v>128</v>
      </c>
      <c r="DW128" s="1093"/>
      <c r="DX128" s="1093"/>
      <c r="DY128" s="1093"/>
      <c r="DZ128" s="1094"/>
    </row>
    <row r="129" spans="1:131" s="246" customFormat="1" ht="26.25" customHeight="1" x14ac:dyDescent="0.15">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484</v>
      </c>
      <c r="X129" s="1126"/>
      <c r="Y129" s="1126"/>
      <c r="Z129" s="1127"/>
      <c r="AA129" s="1010">
        <v>12407783</v>
      </c>
      <c r="AB129" s="1011"/>
      <c r="AC129" s="1011"/>
      <c r="AD129" s="1011"/>
      <c r="AE129" s="1012"/>
      <c r="AF129" s="1013">
        <v>12325353</v>
      </c>
      <c r="AG129" s="1011"/>
      <c r="AH129" s="1011"/>
      <c r="AI129" s="1011"/>
      <c r="AJ129" s="1012"/>
      <c r="AK129" s="1013">
        <v>12389786</v>
      </c>
      <c r="AL129" s="1011"/>
      <c r="AM129" s="1011"/>
      <c r="AN129" s="1011"/>
      <c r="AO129" s="1012"/>
      <c r="AP129" s="1128"/>
      <c r="AQ129" s="1129"/>
      <c r="AR129" s="1129"/>
      <c r="AS129" s="1129"/>
      <c r="AT129" s="1130"/>
      <c r="AU129" s="284"/>
      <c r="AV129" s="284"/>
      <c r="AW129" s="284"/>
      <c r="AX129" s="1119" t="s">
        <v>485</v>
      </c>
      <c r="AY129" s="1002"/>
      <c r="AZ129" s="1002"/>
      <c r="BA129" s="1002"/>
      <c r="BB129" s="1002"/>
      <c r="BC129" s="1002"/>
      <c r="BD129" s="1002"/>
      <c r="BE129" s="1003"/>
      <c r="BF129" s="1120" t="s">
        <v>454</v>
      </c>
      <c r="BG129" s="1121"/>
      <c r="BH129" s="1121"/>
      <c r="BI129" s="1121"/>
      <c r="BJ129" s="1121"/>
      <c r="BK129" s="1121"/>
      <c r="BL129" s="1122"/>
      <c r="BM129" s="1120">
        <v>18.010000000000002</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486</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487</v>
      </c>
      <c r="X130" s="1126"/>
      <c r="Y130" s="1126"/>
      <c r="Z130" s="1127"/>
      <c r="AA130" s="1010">
        <v>1708308</v>
      </c>
      <c r="AB130" s="1011"/>
      <c r="AC130" s="1011"/>
      <c r="AD130" s="1011"/>
      <c r="AE130" s="1012"/>
      <c r="AF130" s="1013">
        <v>1557002</v>
      </c>
      <c r="AG130" s="1011"/>
      <c r="AH130" s="1011"/>
      <c r="AI130" s="1011"/>
      <c r="AJ130" s="1012"/>
      <c r="AK130" s="1013">
        <v>1530976</v>
      </c>
      <c r="AL130" s="1011"/>
      <c r="AM130" s="1011"/>
      <c r="AN130" s="1011"/>
      <c r="AO130" s="1012"/>
      <c r="AP130" s="1128"/>
      <c r="AQ130" s="1129"/>
      <c r="AR130" s="1129"/>
      <c r="AS130" s="1129"/>
      <c r="AT130" s="1130"/>
      <c r="AU130" s="284"/>
      <c r="AV130" s="284"/>
      <c r="AW130" s="284"/>
      <c r="AX130" s="1119" t="s">
        <v>488</v>
      </c>
      <c r="AY130" s="1002"/>
      <c r="AZ130" s="1002"/>
      <c r="BA130" s="1002"/>
      <c r="BB130" s="1002"/>
      <c r="BC130" s="1002"/>
      <c r="BD130" s="1002"/>
      <c r="BE130" s="1003"/>
      <c r="BF130" s="1156">
        <v>7.7</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489</v>
      </c>
      <c r="X131" s="1164"/>
      <c r="Y131" s="1164"/>
      <c r="Z131" s="1165"/>
      <c r="AA131" s="1057">
        <v>10699475</v>
      </c>
      <c r="AB131" s="1036"/>
      <c r="AC131" s="1036"/>
      <c r="AD131" s="1036"/>
      <c r="AE131" s="1037"/>
      <c r="AF131" s="1035">
        <v>10768351</v>
      </c>
      <c r="AG131" s="1036"/>
      <c r="AH131" s="1036"/>
      <c r="AI131" s="1036"/>
      <c r="AJ131" s="1037"/>
      <c r="AK131" s="1035">
        <v>10858810</v>
      </c>
      <c r="AL131" s="1036"/>
      <c r="AM131" s="1036"/>
      <c r="AN131" s="1036"/>
      <c r="AO131" s="1037"/>
      <c r="AP131" s="1166"/>
      <c r="AQ131" s="1167"/>
      <c r="AR131" s="1167"/>
      <c r="AS131" s="1167"/>
      <c r="AT131" s="1168"/>
      <c r="AU131" s="284"/>
      <c r="AV131" s="284"/>
      <c r="AW131" s="284"/>
      <c r="AX131" s="1138" t="s">
        <v>490</v>
      </c>
      <c r="AY131" s="1089"/>
      <c r="AZ131" s="1089"/>
      <c r="BA131" s="1089"/>
      <c r="BB131" s="1089"/>
      <c r="BC131" s="1089"/>
      <c r="BD131" s="1089"/>
      <c r="BE131" s="1090"/>
      <c r="BF131" s="1139">
        <v>95.3</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491</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492</v>
      </c>
      <c r="W132" s="1149"/>
      <c r="X132" s="1149"/>
      <c r="Y132" s="1149"/>
      <c r="Z132" s="1150"/>
      <c r="AA132" s="1151">
        <v>7.4297103360000003</v>
      </c>
      <c r="AB132" s="1152"/>
      <c r="AC132" s="1152"/>
      <c r="AD132" s="1152"/>
      <c r="AE132" s="1153"/>
      <c r="AF132" s="1154">
        <v>6.5509565949999997</v>
      </c>
      <c r="AG132" s="1152"/>
      <c r="AH132" s="1152"/>
      <c r="AI132" s="1152"/>
      <c r="AJ132" s="1153"/>
      <c r="AK132" s="1154">
        <v>9.1784182609999991</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493</v>
      </c>
      <c r="W133" s="1132"/>
      <c r="X133" s="1132"/>
      <c r="Y133" s="1132"/>
      <c r="Z133" s="1133"/>
      <c r="AA133" s="1134">
        <v>9.1999999999999993</v>
      </c>
      <c r="AB133" s="1135"/>
      <c r="AC133" s="1135"/>
      <c r="AD133" s="1135"/>
      <c r="AE133" s="1136"/>
      <c r="AF133" s="1134">
        <v>7.8</v>
      </c>
      <c r="AG133" s="1135"/>
      <c r="AH133" s="1135"/>
      <c r="AI133" s="1135"/>
      <c r="AJ133" s="1136"/>
      <c r="AK133" s="1134">
        <v>7.7</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VOs3EgVcXCbsWqGcfnTPR+2wC5WKScSGRYTQtDuBI+Y0A3FeaOynHDF9kDdhg6Z4+ETuCo2INEfhSN57OvIXqw==" saltValue="cTcYXICqS4iJ6GX6yFs+H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mnXZMVYoDeSsgq9YRDRnDlip5WflhqY0VOuNeUjbvySdM8LCO21+g7kMEOmaWFfhvyq/xCTBRDNoQhOYlTZK3g==" saltValue="j37yv9/HcJZbzMwHnQRf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6HAwJMZE+dTGP9e1q64+ssl+0AcJmayM61GXq7JOd24a+dTM6IkhUkWTPrl6DA7PWr5YK5NZBppqZKkW6MZuag==" saltValue="FyNBrlUmCxDTF10nDVeS8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497</v>
      </c>
      <c r="AP7" s="303"/>
      <c r="AQ7" s="304" t="s">
        <v>498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499</v>
      </c>
      <c r="AQ8" s="310" t="s">
        <v>500</v>
      </c>
      <c r="AR8" s="311" t="s">
        <v>501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502</v>
      </c>
      <c r="AL9" s="1175"/>
      <c r="AM9" s="1175"/>
      <c r="AN9" s="1176"/>
      <c r="AO9" s="312">
        <v>3783239</v>
      </c>
      <c r="AP9" s="312">
        <v>65959</v>
      </c>
      <c r="AQ9" s="313">
        <v>57145</v>
      </c>
      <c r="AR9" s="314">
        <v>15.4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503</v>
      </c>
      <c r="AL10" s="1175"/>
      <c r="AM10" s="1175"/>
      <c r="AN10" s="1176"/>
      <c r="AO10" s="315">
        <v>459618</v>
      </c>
      <c r="AP10" s="315">
        <v>8013</v>
      </c>
      <c r="AQ10" s="316">
        <v>3801</v>
      </c>
      <c r="AR10" s="317">
        <v>110.8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504</v>
      </c>
      <c r="AL11" s="1175"/>
      <c r="AM11" s="1175"/>
      <c r="AN11" s="1176"/>
      <c r="AO11" s="315">
        <v>592430</v>
      </c>
      <c r="AP11" s="315">
        <v>10329</v>
      </c>
      <c r="AQ11" s="316">
        <v>6723</v>
      </c>
      <c r="AR11" s="317">
        <v>53.6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505</v>
      </c>
      <c r="AL12" s="1175"/>
      <c r="AM12" s="1175"/>
      <c r="AN12" s="1176"/>
      <c r="AO12" s="315" t="s">
        <v>506</v>
      </c>
      <c r="AP12" s="315" t="s">
        <v>506</v>
      </c>
      <c r="AQ12" s="316">
        <v>959</v>
      </c>
      <c r="AR12" s="317" t="s">
        <v>506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507</v>
      </c>
      <c r="AL13" s="1175"/>
      <c r="AM13" s="1175"/>
      <c r="AN13" s="1176"/>
      <c r="AO13" s="315" t="s">
        <v>506</v>
      </c>
      <c r="AP13" s="315" t="s">
        <v>506</v>
      </c>
      <c r="AQ13" s="316">
        <v>1</v>
      </c>
      <c r="AR13" s="317" t="s">
        <v>506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508</v>
      </c>
      <c r="AL14" s="1175"/>
      <c r="AM14" s="1175"/>
      <c r="AN14" s="1176"/>
      <c r="AO14" s="315">
        <v>195688</v>
      </c>
      <c r="AP14" s="315">
        <v>3412</v>
      </c>
      <c r="AQ14" s="316">
        <v>2728</v>
      </c>
      <c r="AR14" s="317">
        <v>25.1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509</v>
      </c>
      <c r="AL15" s="1175"/>
      <c r="AM15" s="1175"/>
      <c r="AN15" s="1176"/>
      <c r="AO15" s="315">
        <v>52363</v>
      </c>
      <c r="AP15" s="315">
        <v>913</v>
      </c>
      <c r="AQ15" s="316">
        <v>1349</v>
      </c>
      <c r="AR15" s="317">
        <v>-32.299999999999997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510</v>
      </c>
      <c r="AL16" s="1178"/>
      <c r="AM16" s="1178"/>
      <c r="AN16" s="1179"/>
      <c r="AO16" s="315">
        <v>-365573</v>
      </c>
      <c r="AP16" s="315">
        <v>-6374</v>
      </c>
      <c r="AQ16" s="316">
        <v>-4270</v>
      </c>
      <c r="AR16" s="317">
        <v>49.3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184</v>
      </c>
      <c r="AL17" s="1178"/>
      <c r="AM17" s="1178"/>
      <c r="AN17" s="1179"/>
      <c r="AO17" s="315">
        <v>4717765</v>
      </c>
      <c r="AP17" s="315">
        <v>82253</v>
      </c>
      <c r="AQ17" s="316">
        <v>68438</v>
      </c>
      <c r="AR17" s="317">
        <v>20.2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512</v>
      </c>
      <c r="AP20" s="323" t="s">
        <v>513</v>
      </c>
      <c r="AQ20" s="324" t="s">
        <v>514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515</v>
      </c>
      <c r="AL21" s="1170"/>
      <c r="AM21" s="1170"/>
      <c r="AN21" s="1171"/>
      <c r="AO21" s="327">
        <v>7.67</v>
      </c>
      <c r="AP21" s="328">
        <v>6.23</v>
      </c>
      <c r="AQ21" s="329">
        <v>1.44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516</v>
      </c>
      <c r="AL22" s="1170"/>
      <c r="AM22" s="1170"/>
      <c r="AN22" s="1171"/>
      <c r="AO22" s="332">
        <v>99.9</v>
      </c>
      <c r="AP22" s="333">
        <v>98.5</v>
      </c>
      <c r="AQ22" s="334">
        <v>1.4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497</v>
      </c>
      <c r="AP30" s="303"/>
      <c r="AQ30" s="304" t="s">
        <v>498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499</v>
      </c>
      <c r="AQ31" s="310" t="s">
        <v>500</v>
      </c>
      <c r="AR31" s="311" t="s">
        <v>501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520</v>
      </c>
      <c r="AL32" s="1186"/>
      <c r="AM32" s="1186"/>
      <c r="AN32" s="1187"/>
      <c r="AO32" s="342">
        <v>2187290</v>
      </c>
      <c r="AP32" s="342">
        <v>38135</v>
      </c>
      <c r="AQ32" s="343">
        <v>33979</v>
      </c>
      <c r="AR32" s="344">
        <v>12.2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521</v>
      </c>
      <c r="AL33" s="1186"/>
      <c r="AM33" s="1186"/>
      <c r="AN33" s="1187"/>
      <c r="AO33" s="342" t="s">
        <v>506</v>
      </c>
      <c r="AP33" s="342" t="s">
        <v>506</v>
      </c>
      <c r="AQ33" s="343" t="s">
        <v>506</v>
      </c>
      <c r="AR33" s="344" t="s">
        <v>506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522</v>
      </c>
      <c r="AL34" s="1186"/>
      <c r="AM34" s="1186"/>
      <c r="AN34" s="1187"/>
      <c r="AO34" s="342" t="s">
        <v>506</v>
      </c>
      <c r="AP34" s="342" t="s">
        <v>506</v>
      </c>
      <c r="AQ34" s="343">
        <v>15</v>
      </c>
      <c r="AR34" s="344" t="s">
        <v>506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523</v>
      </c>
      <c r="AL35" s="1186"/>
      <c r="AM35" s="1186"/>
      <c r="AN35" s="1187"/>
      <c r="AO35" s="342">
        <v>547261</v>
      </c>
      <c r="AP35" s="342">
        <v>9541</v>
      </c>
      <c r="AQ35" s="343">
        <v>9031</v>
      </c>
      <c r="AR35" s="344">
        <v>5.6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524</v>
      </c>
      <c r="AL36" s="1186"/>
      <c r="AM36" s="1186"/>
      <c r="AN36" s="1187"/>
      <c r="AO36" s="342">
        <v>41886</v>
      </c>
      <c r="AP36" s="342">
        <v>730</v>
      </c>
      <c r="AQ36" s="343">
        <v>1893</v>
      </c>
      <c r="AR36" s="344">
        <v>-61.4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525</v>
      </c>
      <c r="AL37" s="1186"/>
      <c r="AM37" s="1186"/>
      <c r="AN37" s="1187"/>
      <c r="AO37" s="342">
        <v>102768</v>
      </c>
      <c r="AP37" s="342">
        <v>1792</v>
      </c>
      <c r="AQ37" s="343">
        <v>1352</v>
      </c>
      <c r="AR37" s="344">
        <v>32.5</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526</v>
      </c>
      <c r="AL38" s="1189"/>
      <c r="AM38" s="1189"/>
      <c r="AN38" s="1190"/>
      <c r="AO38" s="345">
        <v>215</v>
      </c>
      <c r="AP38" s="345">
        <v>4</v>
      </c>
      <c r="AQ38" s="346">
        <v>1</v>
      </c>
      <c r="AR38" s="334">
        <v>300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527</v>
      </c>
      <c r="AL39" s="1189"/>
      <c r="AM39" s="1189"/>
      <c r="AN39" s="1190"/>
      <c r="AO39" s="342">
        <v>-351777</v>
      </c>
      <c r="AP39" s="342">
        <v>-6133</v>
      </c>
      <c r="AQ39" s="343">
        <v>-6634</v>
      </c>
      <c r="AR39" s="344">
        <v>-7.6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528</v>
      </c>
      <c r="AL40" s="1186"/>
      <c r="AM40" s="1186"/>
      <c r="AN40" s="1187"/>
      <c r="AO40" s="342">
        <v>-1530976</v>
      </c>
      <c r="AP40" s="342">
        <v>-26692</v>
      </c>
      <c r="AQ40" s="343">
        <v>-28305</v>
      </c>
      <c r="AR40" s="344">
        <v>-5.7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296</v>
      </c>
      <c r="AL41" s="1192"/>
      <c r="AM41" s="1192"/>
      <c r="AN41" s="1193"/>
      <c r="AO41" s="342">
        <v>996667</v>
      </c>
      <c r="AP41" s="342">
        <v>17377</v>
      </c>
      <c r="AQ41" s="343">
        <v>11332</v>
      </c>
      <c r="AR41" s="344">
        <v>53.3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497</v>
      </c>
      <c r="AN49" s="1182" t="s">
        <v>532</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533</v>
      </c>
      <c r="AO50" s="359" t="s">
        <v>534</v>
      </c>
      <c r="AP50" s="360" t="s">
        <v>535</v>
      </c>
      <c r="AQ50" s="361" t="s">
        <v>536</v>
      </c>
      <c r="AR50" s="362" t="s">
        <v>537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538</v>
      </c>
      <c r="AL51" s="355"/>
      <c r="AM51" s="363">
        <v>854693</v>
      </c>
      <c r="AN51" s="364">
        <v>14383</v>
      </c>
      <c r="AO51" s="365">
        <v>-33.4</v>
      </c>
      <c r="AP51" s="366">
        <v>53896</v>
      </c>
      <c r="AQ51" s="367">
        <v>-13.4</v>
      </c>
      <c r="AR51" s="368">
        <v>-20</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539</v>
      </c>
      <c r="AM52" s="371">
        <v>474878</v>
      </c>
      <c r="AN52" s="372">
        <v>7991</v>
      </c>
      <c r="AO52" s="373">
        <v>-16</v>
      </c>
      <c r="AP52" s="374">
        <v>20608</v>
      </c>
      <c r="AQ52" s="375">
        <v>-15.8</v>
      </c>
      <c r="AR52" s="376">
        <v>-0.2</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540</v>
      </c>
      <c r="AL53" s="355"/>
      <c r="AM53" s="363">
        <v>1663217</v>
      </c>
      <c r="AN53" s="364">
        <v>28169</v>
      </c>
      <c r="AO53" s="365">
        <v>95.8</v>
      </c>
      <c r="AP53" s="366">
        <v>47278</v>
      </c>
      <c r="AQ53" s="367">
        <v>-12.3</v>
      </c>
      <c r="AR53" s="368">
        <v>108.1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539</v>
      </c>
      <c r="AM54" s="371">
        <v>1395705</v>
      </c>
      <c r="AN54" s="372">
        <v>23638</v>
      </c>
      <c r="AO54" s="373">
        <v>195.8</v>
      </c>
      <c r="AP54" s="374">
        <v>24096</v>
      </c>
      <c r="AQ54" s="375">
        <v>16.899999999999999</v>
      </c>
      <c r="AR54" s="376">
        <v>178.9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541</v>
      </c>
      <c r="AL55" s="355"/>
      <c r="AM55" s="363">
        <v>1684089</v>
      </c>
      <c r="AN55" s="364">
        <v>28726</v>
      </c>
      <c r="AO55" s="365">
        <v>2</v>
      </c>
      <c r="AP55" s="366">
        <v>44504</v>
      </c>
      <c r="AQ55" s="367">
        <v>-5.9</v>
      </c>
      <c r="AR55" s="368">
        <v>7.9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539</v>
      </c>
      <c r="AM56" s="371">
        <v>928675</v>
      </c>
      <c r="AN56" s="372">
        <v>15841</v>
      </c>
      <c r="AO56" s="373">
        <v>-33</v>
      </c>
      <c r="AP56" s="374">
        <v>25876</v>
      </c>
      <c r="AQ56" s="375">
        <v>7.4</v>
      </c>
      <c r="AR56" s="376">
        <v>-40.4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542</v>
      </c>
      <c r="AL57" s="355"/>
      <c r="AM57" s="363">
        <v>2535176</v>
      </c>
      <c r="AN57" s="364">
        <v>43752</v>
      </c>
      <c r="AO57" s="365">
        <v>52.3</v>
      </c>
      <c r="AP57" s="366">
        <v>47820</v>
      </c>
      <c r="AQ57" s="367">
        <v>7.5</v>
      </c>
      <c r="AR57" s="368">
        <v>44.8</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539</v>
      </c>
      <c r="AM58" s="371">
        <v>1521725</v>
      </c>
      <c r="AN58" s="372">
        <v>26262</v>
      </c>
      <c r="AO58" s="373">
        <v>65.8</v>
      </c>
      <c r="AP58" s="374">
        <v>25855</v>
      </c>
      <c r="AQ58" s="375">
        <v>-0.1</v>
      </c>
      <c r="AR58" s="376">
        <v>65.900000000000006</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543</v>
      </c>
      <c r="AL59" s="355"/>
      <c r="AM59" s="363">
        <v>1668855</v>
      </c>
      <c r="AN59" s="364">
        <v>29096</v>
      </c>
      <c r="AO59" s="365">
        <v>-33.5</v>
      </c>
      <c r="AP59" s="366">
        <v>41934</v>
      </c>
      <c r="AQ59" s="367">
        <v>-12.3</v>
      </c>
      <c r="AR59" s="368">
        <v>-21.2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539</v>
      </c>
      <c r="AM60" s="371">
        <v>680164</v>
      </c>
      <c r="AN60" s="372">
        <v>11858</v>
      </c>
      <c r="AO60" s="373">
        <v>-54.8</v>
      </c>
      <c r="AP60" s="374">
        <v>23352</v>
      </c>
      <c r="AQ60" s="375">
        <v>-9.6999999999999993</v>
      </c>
      <c r="AR60" s="376">
        <v>-45.1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544</v>
      </c>
      <c r="AL61" s="377"/>
      <c r="AM61" s="378">
        <v>1681206</v>
      </c>
      <c r="AN61" s="379">
        <v>28825</v>
      </c>
      <c r="AO61" s="380">
        <v>16.600000000000001</v>
      </c>
      <c r="AP61" s="381">
        <v>47086</v>
      </c>
      <c r="AQ61" s="382">
        <v>-7.3</v>
      </c>
      <c r="AR61" s="368">
        <v>23.9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539</v>
      </c>
      <c r="AM62" s="371">
        <v>1000229</v>
      </c>
      <c r="AN62" s="372">
        <v>17118</v>
      </c>
      <c r="AO62" s="373">
        <v>31.6</v>
      </c>
      <c r="AP62" s="374">
        <v>23957</v>
      </c>
      <c r="AQ62" s="375">
        <v>-0.3</v>
      </c>
      <c r="AR62" s="376">
        <v>31.9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IZuBj7/kJc0UkDKViKcbyn02GLbSdvFUhlXMg+vZZ20g3lmNtQeB/UdPxhehhBkLSEsLbbbPJePHE+cxS8/a9Q==" saltValue="m6j7t7usJgnBJ/4nKlf8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5yrrC39uekD3Ex0yY9WTJPhGfJZOcCIuiFPjqTmgYGYUkxYxE3p+QLE2jHk8LvRg3beIzOT6nj91nplbhcV/uw==" saltValue="pjaiuaiRk0BQivinEYmL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lA1UeDoUCsuujZrJvbNhLLEA0uX9vCX3DCO+LwAI0CsL0MxtGCbq9pAbplnwjD6/KJXMrCiHMutrumhmX3ivw==" saltValue="GDirwvKuo2X8lhpJYOOz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194" t="s">
        <v>3</v>
      </c>
      <c r="D47" s="1194"/>
      <c r="E47" s="1195"/>
      <c r="F47" s="11">
        <v>9.2799999999999994</v>
      </c>
      <c r="G47" s="12">
        <v>8.41</v>
      </c>
      <c r="H47" s="12">
        <v>7.26</v>
      </c>
      <c r="I47" s="12">
        <v>5.94</v>
      </c>
      <c r="J47" s="13">
        <v>3.25</v>
      </c>
    </row>
    <row r="48" spans="2:10" ht="57.75" customHeight="1" x14ac:dyDescent="0.15">
      <c r="B48" s="14"/>
      <c r="C48" s="1196" t="s">
        <v>4</v>
      </c>
      <c r="D48" s="1196"/>
      <c r="E48" s="1197"/>
      <c r="F48" s="15">
        <v>3.3</v>
      </c>
      <c r="G48" s="16">
        <v>6.59</v>
      </c>
      <c r="H48" s="16">
        <v>4.26</v>
      </c>
      <c r="I48" s="16">
        <v>2.0699999999999998</v>
      </c>
      <c r="J48" s="17">
        <v>3.11</v>
      </c>
    </row>
    <row r="49" spans="2:10" ht="57.75" customHeight="1" thickBot="1" x14ac:dyDescent="0.2">
      <c r="B49" s="18"/>
      <c r="C49" s="1198" t="s">
        <v>5</v>
      </c>
      <c r="D49" s="1198"/>
      <c r="E49" s="1199"/>
      <c r="F49" s="19" t="s">
        <v>553</v>
      </c>
      <c r="G49" s="20">
        <v>2.78</v>
      </c>
      <c r="H49" s="20" t="s">
        <v>554</v>
      </c>
      <c r="I49" s="20" t="s">
        <v>555</v>
      </c>
      <c r="J49" s="21" t="s">
        <v>556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lON6ncuXsZg0jkcMLBQIRqDxjzJ/7Idd32tHRto8Nf/wIgEaVfbpJJM212IggU154kHIZGYiXNfujNUT/bA04w==" saltValue="75V+7m1X7nIPS/YmOIHk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2020-03-11T02:41:44Z</cp:lastPrinted>
  <dcterms:created xsi:type="dcterms:W3CDTF">2020-02-10T04:57:02Z</dcterms:created>
  <dcterms:modified xsi:type="dcterms:W3CDTF">2020-09-28T07:04:17Z</dcterms:modified>
  <cp:category/>
</cp:coreProperties>
</file>