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⑤税政係\０００総括\００１税政概要\R06税政概要\04_市町村税政の概要（ＨＰ版）\"/>
    </mc:Choice>
  </mc:AlternateContent>
  <xr:revisionPtr revIDLastSave="0" documentId="13_ncr:1_{72F9E65F-1CB5-46B1-BC38-A6A721DCF1E3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1" sheetId="22" r:id="rId1"/>
    <sheet name="2" sheetId="23" r:id="rId2"/>
    <sheet name="3" sheetId="24" r:id="rId3"/>
    <sheet name="4" sheetId="25" r:id="rId4"/>
    <sheet name="5" sheetId="26" r:id="rId5"/>
    <sheet name="6" sheetId="29" r:id="rId6"/>
    <sheet name="7" sheetId="30" r:id="rId7"/>
  </sheets>
  <definedNames>
    <definedName name="_xlnm.Print_Area" localSheetId="0">'1'!$B$1:$AS$48</definedName>
    <definedName name="_xlnm.Print_Area" localSheetId="1">'2'!$A$1:$Q$49</definedName>
    <definedName name="_xlnm.Print_Area" localSheetId="2">'3'!$A$1:$R$47</definedName>
    <definedName name="_xlnm.Print_Area" localSheetId="3">'4'!$A$1:$R$49</definedName>
    <definedName name="_xlnm.Print_Area" localSheetId="4">'5'!$A$1:$R$49</definedName>
    <definedName name="_xlnm.Print_Area" localSheetId="5">'6'!$B$1:$AJ$53</definedName>
    <definedName name="_xlnm.Print_Area" localSheetId="6">'7'!$B$1:$AT$48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48" i="30" l="1"/>
  <c r="AG48" i="30"/>
  <c r="AS44" i="30"/>
  <c r="AR44" i="30"/>
  <c r="AQ44" i="30"/>
  <c r="AP44" i="30"/>
  <c r="AO44" i="30"/>
  <c r="AN44" i="30"/>
  <c r="AM44" i="30"/>
  <c r="AL44" i="30"/>
  <c r="AK44" i="30"/>
  <c r="AJ44" i="30"/>
  <c r="AI44" i="30"/>
  <c r="AF44" i="30"/>
  <c r="AE44" i="30"/>
  <c r="AD44" i="30"/>
  <c r="AC44" i="30"/>
  <c r="AB44" i="30"/>
  <c r="AA44" i="30"/>
  <c r="Z44" i="30"/>
  <c r="Y44" i="30"/>
  <c r="X44" i="30"/>
  <c r="W44" i="30"/>
  <c r="V44" i="30"/>
  <c r="U44" i="30"/>
  <c r="T44" i="30"/>
  <c r="S44" i="30"/>
  <c r="P44" i="30"/>
  <c r="O44" i="30"/>
  <c r="N44" i="30"/>
  <c r="M44" i="30"/>
  <c r="L44" i="30"/>
  <c r="K44" i="30"/>
  <c r="J44" i="30"/>
  <c r="I44" i="30"/>
  <c r="H44" i="30"/>
  <c r="G44" i="30"/>
  <c r="F44" i="30"/>
  <c r="E44" i="30"/>
  <c r="D44" i="30"/>
  <c r="C44" i="30"/>
  <c r="AS43" i="30"/>
  <c r="AR43" i="30"/>
  <c r="AQ43" i="30"/>
  <c r="AP43" i="30"/>
  <c r="AO43" i="30"/>
  <c r="AN43" i="30"/>
  <c r="AM43" i="30"/>
  <c r="AL43" i="30"/>
  <c r="AK43" i="30"/>
  <c r="AJ43" i="30"/>
  <c r="AI43" i="30"/>
  <c r="AF43" i="30"/>
  <c r="AE43" i="30"/>
  <c r="AD43" i="30"/>
  <c r="AC43" i="30"/>
  <c r="AB43" i="30"/>
  <c r="AA43" i="30"/>
  <c r="Z43" i="30"/>
  <c r="Y43" i="30"/>
  <c r="X43" i="30"/>
  <c r="W43" i="30"/>
  <c r="V43" i="30"/>
  <c r="U43" i="30"/>
  <c r="T43" i="30"/>
  <c r="S43" i="30"/>
  <c r="P43" i="30"/>
  <c r="O43" i="30"/>
  <c r="N43" i="30"/>
  <c r="M43" i="30"/>
  <c r="L43" i="30"/>
  <c r="K43" i="30"/>
  <c r="J43" i="30"/>
  <c r="I43" i="30"/>
  <c r="H43" i="30"/>
  <c r="G43" i="30"/>
  <c r="F43" i="30"/>
  <c r="E43" i="30"/>
  <c r="D43" i="30"/>
  <c r="C43" i="30"/>
  <c r="AS42" i="30"/>
  <c r="AR42" i="30"/>
  <c r="AQ42" i="30"/>
  <c r="AP42" i="30"/>
  <c r="AO42" i="30"/>
  <c r="AN42" i="30"/>
  <c r="AM42" i="30"/>
  <c r="AL42" i="30"/>
  <c r="AK42" i="30"/>
  <c r="AJ42" i="30"/>
  <c r="AI42" i="30"/>
  <c r="AF42" i="30"/>
  <c r="AE42" i="30"/>
  <c r="AD42" i="30"/>
  <c r="AC42" i="30"/>
  <c r="AB42" i="30"/>
  <c r="AA42" i="30"/>
  <c r="Z42" i="30"/>
  <c r="Y42" i="30"/>
  <c r="X42" i="30"/>
  <c r="W42" i="30"/>
  <c r="V42" i="30"/>
  <c r="U42" i="30"/>
  <c r="T42" i="30"/>
  <c r="S42" i="30"/>
  <c r="P42" i="30"/>
  <c r="O42" i="30"/>
  <c r="N42" i="30"/>
  <c r="M42" i="30"/>
  <c r="L42" i="30"/>
  <c r="K42" i="30"/>
  <c r="J42" i="30"/>
  <c r="I42" i="30"/>
  <c r="H42" i="30"/>
  <c r="G42" i="30"/>
  <c r="F42" i="30"/>
  <c r="E42" i="30"/>
  <c r="D42" i="30"/>
  <c r="C42" i="30"/>
  <c r="AS41" i="30"/>
  <c r="AR41" i="30"/>
  <c r="AQ41" i="30"/>
  <c r="AP41" i="30"/>
  <c r="AO41" i="30"/>
  <c r="AN41" i="30"/>
  <c r="AM41" i="30"/>
  <c r="AL41" i="30"/>
  <c r="AK41" i="30"/>
  <c r="AJ41" i="30"/>
  <c r="AI41" i="30"/>
  <c r="AF41" i="30"/>
  <c r="AE41" i="30"/>
  <c r="AD41" i="30"/>
  <c r="AC41" i="30"/>
  <c r="AB41" i="30"/>
  <c r="AA41" i="30"/>
  <c r="Z41" i="30"/>
  <c r="Y41" i="30"/>
  <c r="X41" i="30"/>
  <c r="W41" i="30"/>
  <c r="V41" i="30"/>
  <c r="U41" i="30"/>
  <c r="T41" i="30"/>
  <c r="S41" i="30"/>
  <c r="P41" i="30"/>
  <c r="O41" i="30"/>
  <c r="N41" i="30"/>
  <c r="M41" i="30"/>
  <c r="L41" i="30"/>
  <c r="K41" i="30"/>
  <c r="J41" i="30"/>
  <c r="I41" i="30"/>
  <c r="H41" i="30"/>
  <c r="G41" i="30"/>
  <c r="F41" i="30"/>
  <c r="E41" i="30"/>
  <c r="D41" i="30"/>
  <c r="C41" i="30"/>
  <c r="AS40" i="30"/>
  <c r="AR40" i="30"/>
  <c r="AQ40" i="30"/>
  <c r="AP40" i="30"/>
  <c r="AO40" i="30"/>
  <c r="AN40" i="30"/>
  <c r="AM40" i="30"/>
  <c r="AL40" i="30"/>
  <c r="AK40" i="30"/>
  <c r="AJ40" i="30"/>
  <c r="AI40" i="30"/>
  <c r="AF40" i="30"/>
  <c r="AE40" i="30"/>
  <c r="AD40" i="30"/>
  <c r="AC40" i="30"/>
  <c r="AB40" i="30"/>
  <c r="AA40" i="30"/>
  <c r="Z40" i="30"/>
  <c r="Y40" i="30"/>
  <c r="X40" i="30"/>
  <c r="W40" i="30"/>
  <c r="V40" i="30"/>
  <c r="U40" i="30"/>
  <c r="T40" i="30"/>
  <c r="S40" i="30"/>
  <c r="P40" i="30"/>
  <c r="O40" i="30"/>
  <c r="N40" i="30"/>
  <c r="M40" i="30"/>
  <c r="L40" i="30"/>
  <c r="K40" i="30"/>
  <c r="J40" i="30"/>
  <c r="I40" i="30"/>
  <c r="H40" i="30"/>
  <c r="G40" i="30"/>
  <c r="F40" i="30"/>
  <c r="E40" i="30"/>
  <c r="D40" i="30"/>
  <c r="C40" i="30"/>
  <c r="AS39" i="30"/>
  <c r="AR39" i="30"/>
  <c r="AQ39" i="30"/>
  <c r="AP39" i="30"/>
  <c r="AO39" i="30"/>
  <c r="AN39" i="30"/>
  <c r="AM39" i="30"/>
  <c r="AL39" i="30"/>
  <c r="AK39" i="30"/>
  <c r="AJ39" i="30"/>
  <c r="AI39" i="30"/>
  <c r="AF39" i="30"/>
  <c r="AE39" i="30"/>
  <c r="AD39" i="30"/>
  <c r="AC39" i="30"/>
  <c r="AB39" i="30"/>
  <c r="AA39" i="30"/>
  <c r="Z39" i="30"/>
  <c r="Y39" i="30"/>
  <c r="X39" i="30"/>
  <c r="W39" i="30"/>
  <c r="V39" i="30"/>
  <c r="U39" i="30"/>
  <c r="T39" i="30"/>
  <c r="S39" i="30"/>
  <c r="P39" i="30"/>
  <c r="O39" i="30"/>
  <c r="N39" i="30"/>
  <c r="M39" i="30"/>
  <c r="L39" i="30"/>
  <c r="K39" i="30"/>
  <c r="J39" i="30"/>
  <c r="I39" i="30"/>
  <c r="H39" i="30"/>
  <c r="G39" i="30"/>
  <c r="F39" i="30"/>
  <c r="E39" i="30"/>
  <c r="D39" i="30"/>
  <c r="C39" i="30"/>
  <c r="AS38" i="30"/>
  <c r="AR38" i="30"/>
  <c r="AQ38" i="30"/>
  <c r="AP38" i="30"/>
  <c r="AO38" i="30"/>
  <c r="AN38" i="30"/>
  <c r="AM38" i="30"/>
  <c r="AL38" i="30"/>
  <c r="AK38" i="30"/>
  <c r="AJ38" i="30"/>
  <c r="AI38" i="30"/>
  <c r="AF38" i="30"/>
  <c r="AE38" i="30"/>
  <c r="AD38" i="30"/>
  <c r="AC38" i="30"/>
  <c r="AB38" i="30"/>
  <c r="AA38" i="30"/>
  <c r="Z38" i="30"/>
  <c r="Y38" i="30"/>
  <c r="X38" i="30"/>
  <c r="W38" i="30"/>
  <c r="V38" i="30"/>
  <c r="U38" i="30"/>
  <c r="T38" i="30"/>
  <c r="S38" i="30"/>
  <c r="P38" i="30"/>
  <c r="O38" i="30"/>
  <c r="N38" i="30"/>
  <c r="M38" i="30"/>
  <c r="L38" i="30"/>
  <c r="K38" i="30"/>
  <c r="J38" i="30"/>
  <c r="I38" i="30"/>
  <c r="H38" i="30"/>
  <c r="G38" i="30"/>
  <c r="F38" i="30"/>
  <c r="E38" i="30"/>
  <c r="D38" i="30"/>
  <c r="C38" i="30"/>
  <c r="AS37" i="30"/>
  <c r="AR37" i="30"/>
  <c r="AQ37" i="30"/>
  <c r="AP37" i="30"/>
  <c r="AO37" i="30"/>
  <c r="AN37" i="30"/>
  <c r="AM37" i="30"/>
  <c r="AL37" i="30"/>
  <c r="AK37" i="30"/>
  <c r="AJ37" i="30"/>
  <c r="AI37" i="30"/>
  <c r="AF37" i="30"/>
  <c r="AE37" i="30"/>
  <c r="AD37" i="30"/>
  <c r="AC37" i="30"/>
  <c r="AB37" i="30"/>
  <c r="AA37" i="30"/>
  <c r="Z37" i="30"/>
  <c r="Y37" i="30"/>
  <c r="X37" i="30"/>
  <c r="W37" i="30"/>
  <c r="V37" i="30"/>
  <c r="U37" i="30"/>
  <c r="T37" i="30"/>
  <c r="S37" i="30"/>
  <c r="P37" i="30"/>
  <c r="O37" i="30"/>
  <c r="N37" i="30"/>
  <c r="M37" i="30"/>
  <c r="L37" i="30"/>
  <c r="K37" i="30"/>
  <c r="J37" i="30"/>
  <c r="I37" i="30"/>
  <c r="H37" i="30"/>
  <c r="G37" i="30"/>
  <c r="F37" i="30"/>
  <c r="E37" i="30"/>
  <c r="D37" i="30"/>
  <c r="C37" i="30"/>
  <c r="AS36" i="30"/>
  <c r="AR36" i="30"/>
  <c r="AQ36" i="30"/>
  <c r="AP36" i="30"/>
  <c r="AO36" i="30"/>
  <c r="AN36" i="30"/>
  <c r="AM36" i="30"/>
  <c r="AL36" i="30"/>
  <c r="AK36" i="30"/>
  <c r="AJ36" i="30"/>
  <c r="AI36" i="30"/>
  <c r="AF36" i="30"/>
  <c r="AE36" i="30"/>
  <c r="AD36" i="30"/>
  <c r="AC36" i="30"/>
  <c r="AB36" i="30"/>
  <c r="AA36" i="30"/>
  <c r="Z36" i="30"/>
  <c r="Y36" i="30"/>
  <c r="X36" i="30"/>
  <c r="W36" i="30"/>
  <c r="V36" i="30"/>
  <c r="U36" i="30"/>
  <c r="T36" i="30"/>
  <c r="S36" i="30"/>
  <c r="P36" i="30"/>
  <c r="O36" i="30"/>
  <c r="N36" i="30"/>
  <c r="M36" i="30"/>
  <c r="L36" i="30"/>
  <c r="K36" i="30"/>
  <c r="J36" i="30"/>
  <c r="I36" i="30"/>
  <c r="H36" i="30"/>
  <c r="G36" i="30"/>
  <c r="F36" i="30"/>
  <c r="E36" i="30"/>
  <c r="D36" i="30"/>
  <c r="C36" i="30"/>
  <c r="AS35" i="30"/>
  <c r="AR35" i="30"/>
  <c r="AQ35" i="30"/>
  <c r="AP35" i="30"/>
  <c r="AO35" i="30"/>
  <c r="AN35" i="30"/>
  <c r="AM35" i="30"/>
  <c r="AL35" i="30"/>
  <c r="AK35" i="30"/>
  <c r="AJ35" i="30"/>
  <c r="AI35" i="30"/>
  <c r="AF35" i="30"/>
  <c r="AE35" i="30"/>
  <c r="AD35" i="30"/>
  <c r="AC35" i="30"/>
  <c r="AB35" i="30"/>
  <c r="AA35" i="30"/>
  <c r="Z35" i="30"/>
  <c r="Y35" i="30"/>
  <c r="X35" i="30"/>
  <c r="W35" i="30"/>
  <c r="V35" i="30"/>
  <c r="U35" i="30"/>
  <c r="T35" i="30"/>
  <c r="S35" i="30"/>
  <c r="P35" i="30"/>
  <c r="O35" i="30"/>
  <c r="N35" i="30"/>
  <c r="M35" i="30"/>
  <c r="L35" i="30"/>
  <c r="K35" i="30"/>
  <c r="J35" i="30"/>
  <c r="I35" i="30"/>
  <c r="H35" i="30"/>
  <c r="G35" i="30"/>
  <c r="F35" i="30"/>
  <c r="E35" i="30"/>
  <c r="D35" i="30"/>
  <c r="C35" i="30"/>
  <c r="AS34" i="30"/>
  <c r="AR34" i="30"/>
  <c r="AQ34" i="30"/>
  <c r="AP34" i="30"/>
  <c r="AO34" i="30"/>
  <c r="AN34" i="30"/>
  <c r="AM34" i="30"/>
  <c r="AL34" i="30"/>
  <c r="AK34" i="30"/>
  <c r="AJ34" i="30"/>
  <c r="AI34" i="30"/>
  <c r="AF34" i="30"/>
  <c r="AE34" i="30"/>
  <c r="AD34" i="30"/>
  <c r="AC34" i="30"/>
  <c r="AB34" i="30"/>
  <c r="AA34" i="30"/>
  <c r="Z34" i="30"/>
  <c r="Y34" i="30"/>
  <c r="X34" i="30"/>
  <c r="W34" i="30"/>
  <c r="V34" i="30"/>
  <c r="U34" i="30"/>
  <c r="T34" i="30"/>
  <c r="S34" i="30"/>
  <c r="P34" i="30"/>
  <c r="O34" i="30"/>
  <c r="N34" i="30"/>
  <c r="M34" i="30"/>
  <c r="L34" i="30"/>
  <c r="K34" i="30"/>
  <c r="J34" i="30"/>
  <c r="I34" i="30"/>
  <c r="H34" i="30"/>
  <c r="G34" i="30"/>
  <c r="F34" i="30"/>
  <c r="E34" i="30"/>
  <c r="D34" i="30"/>
  <c r="C34" i="30"/>
  <c r="AS33" i="30"/>
  <c r="AR33" i="30"/>
  <c r="AQ33" i="30"/>
  <c r="AP33" i="30"/>
  <c r="AO33" i="30"/>
  <c r="AN33" i="30"/>
  <c r="AM33" i="30"/>
  <c r="AL33" i="30"/>
  <c r="AK33" i="30"/>
  <c r="AJ33" i="30"/>
  <c r="AI33" i="30"/>
  <c r="AF33" i="30"/>
  <c r="AE33" i="30"/>
  <c r="AD33" i="30"/>
  <c r="AC33" i="30"/>
  <c r="AB33" i="30"/>
  <c r="AA33" i="30"/>
  <c r="Z33" i="30"/>
  <c r="Y33" i="30"/>
  <c r="X33" i="30"/>
  <c r="W33" i="30"/>
  <c r="V33" i="30"/>
  <c r="U33" i="30"/>
  <c r="T33" i="30"/>
  <c r="S33" i="30"/>
  <c r="P33" i="30"/>
  <c r="O33" i="30"/>
  <c r="N33" i="30"/>
  <c r="M33" i="30"/>
  <c r="L33" i="30"/>
  <c r="K33" i="30"/>
  <c r="J33" i="30"/>
  <c r="I33" i="30"/>
  <c r="H33" i="30"/>
  <c r="G33" i="30"/>
  <c r="F33" i="30"/>
  <c r="E33" i="30"/>
  <c r="D33" i="30"/>
  <c r="C33" i="30"/>
  <c r="AS32" i="30"/>
  <c r="AR32" i="30"/>
  <c r="AQ32" i="30"/>
  <c r="AP32" i="30"/>
  <c r="AO32" i="30"/>
  <c r="AN32" i="30"/>
  <c r="AM32" i="30"/>
  <c r="AL32" i="30"/>
  <c r="AK32" i="30"/>
  <c r="AJ32" i="30"/>
  <c r="AI32" i="30"/>
  <c r="AF32" i="30"/>
  <c r="AE32" i="30"/>
  <c r="AD32" i="30"/>
  <c r="AC32" i="30"/>
  <c r="AB32" i="30"/>
  <c r="AA32" i="30"/>
  <c r="Z32" i="30"/>
  <c r="Y32" i="30"/>
  <c r="X32" i="30"/>
  <c r="W32" i="30"/>
  <c r="V32" i="30"/>
  <c r="U32" i="30"/>
  <c r="T32" i="30"/>
  <c r="S32" i="30"/>
  <c r="P32" i="30"/>
  <c r="O32" i="30"/>
  <c r="N32" i="30"/>
  <c r="M32" i="30"/>
  <c r="L32" i="30"/>
  <c r="K32" i="30"/>
  <c r="J32" i="30"/>
  <c r="I32" i="30"/>
  <c r="H32" i="30"/>
  <c r="G32" i="30"/>
  <c r="F32" i="30"/>
  <c r="E32" i="30"/>
  <c r="D32" i="30"/>
  <c r="C32" i="30"/>
  <c r="AS31" i="30"/>
  <c r="AR31" i="30"/>
  <c r="AQ31" i="30"/>
  <c r="AP31" i="30"/>
  <c r="AO31" i="30"/>
  <c r="AN31" i="30"/>
  <c r="AM31" i="30"/>
  <c r="AL31" i="30"/>
  <c r="AK31" i="30"/>
  <c r="AJ31" i="30"/>
  <c r="AI31" i="30"/>
  <c r="AF31" i="30"/>
  <c r="AE31" i="30"/>
  <c r="AD31" i="30"/>
  <c r="AC31" i="30"/>
  <c r="AB31" i="30"/>
  <c r="AA31" i="30"/>
  <c r="Z31" i="30"/>
  <c r="Y31" i="30"/>
  <c r="X31" i="30"/>
  <c r="W31" i="30"/>
  <c r="V31" i="30"/>
  <c r="U31" i="30"/>
  <c r="T31" i="30"/>
  <c r="S31" i="30"/>
  <c r="P31" i="30"/>
  <c r="O31" i="30"/>
  <c r="N31" i="30"/>
  <c r="M31" i="30"/>
  <c r="L31" i="30"/>
  <c r="K31" i="30"/>
  <c r="J31" i="30"/>
  <c r="I31" i="30"/>
  <c r="H31" i="30"/>
  <c r="G31" i="30"/>
  <c r="F31" i="30"/>
  <c r="E31" i="30"/>
  <c r="D31" i="30"/>
  <c r="C31" i="30"/>
  <c r="AS30" i="30"/>
  <c r="AR30" i="30"/>
  <c r="AQ30" i="30"/>
  <c r="AP30" i="30"/>
  <c r="AO30" i="30"/>
  <c r="AN30" i="30"/>
  <c r="AM30" i="30"/>
  <c r="AL30" i="30"/>
  <c r="AK30" i="30"/>
  <c r="AJ30" i="30"/>
  <c r="AI30" i="30"/>
  <c r="AF30" i="30"/>
  <c r="AE30" i="30"/>
  <c r="AD30" i="30"/>
  <c r="AC30" i="30"/>
  <c r="AB30" i="30"/>
  <c r="AA30" i="30"/>
  <c r="Z30" i="30"/>
  <c r="Y30" i="30"/>
  <c r="X30" i="30"/>
  <c r="W30" i="30"/>
  <c r="V30" i="30"/>
  <c r="U30" i="30"/>
  <c r="T30" i="30"/>
  <c r="S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C30" i="30"/>
  <c r="AS29" i="30"/>
  <c r="AR29" i="30"/>
  <c r="AQ29" i="30"/>
  <c r="AP29" i="30"/>
  <c r="AO29" i="30"/>
  <c r="AN29" i="30"/>
  <c r="AM29" i="30"/>
  <c r="AL29" i="30"/>
  <c r="AK29" i="30"/>
  <c r="AJ29" i="30"/>
  <c r="AI29" i="30"/>
  <c r="AF29" i="30"/>
  <c r="AE29" i="30"/>
  <c r="AD29" i="30"/>
  <c r="AC29" i="30"/>
  <c r="AB29" i="30"/>
  <c r="AA29" i="30"/>
  <c r="Z29" i="30"/>
  <c r="Y29" i="30"/>
  <c r="X29" i="30"/>
  <c r="W29" i="30"/>
  <c r="V29" i="30"/>
  <c r="U29" i="30"/>
  <c r="T29" i="30"/>
  <c r="S29" i="30"/>
  <c r="P29" i="30"/>
  <c r="O29" i="30"/>
  <c r="N29" i="30"/>
  <c r="M29" i="30"/>
  <c r="L29" i="30"/>
  <c r="K29" i="30"/>
  <c r="J29" i="30"/>
  <c r="I29" i="30"/>
  <c r="H29" i="30"/>
  <c r="G29" i="30"/>
  <c r="F29" i="30"/>
  <c r="E29" i="30"/>
  <c r="D29" i="30"/>
  <c r="C29" i="30"/>
  <c r="AS28" i="30"/>
  <c r="AR28" i="30"/>
  <c r="AQ28" i="30"/>
  <c r="AP28" i="30"/>
  <c r="AO28" i="30"/>
  <c r="AN28" i="30"/>
  <c r="AM28" i="30"/>
  <c r="AL28" i="30"/>
  <c r="AK28" i="30"/>
  <c r="AJ28" i="30"/>
  <c r="AI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C28" i="30"/>
  <c r="AS27" i="30"/>
  <c r="AR27" i="30"/>
  <c r="AQ27" i="30"/>
  <c r="AP27" i="30"/>
  <c r="AO27" i="30"/>
  <c r="AN27" i="30"/>
  <c r="AM27" i="30"/>
  <c r="AL27" i="30"/>
  <c r="AK27" i="30"/>
  <c r="AJ27" i="30"/>
  <c r="AI27" i="30"/>
  <c r="AF27" i="30"/>
  <c r="AE27" i="30"/>
  <c r="AD27" i="30"/>
  <c r="AC27" i="30"/>
  <c r="AB27" i="30"/>
  <c r="AA27" i="30"/>
  <c r="Z27" i="30"/>
  <c r="Y27" i="30"/>
  <c r="X27" i="30"/>
  <c r="W27" i="30"/>
  <c r="V27" i="30"/>
  <c r="U27" i="30"/>
  <c r="T27" i="30"/>
  <c r="S27" i="30"/>
  <c r="P27" i="30"/>
  <c r="O27" i="30"/>
  <c r="N27" i="30"/>
  <c r="M27" i="30"/>
  <c r="L27" i="30"/>
  <c r="K27" i="30"/>
  <c r="J27" i="30"/>
  <c r="I27" i="30"/>
  <c r="H27" i="30"/>
  <c r="G27" i="30"/>
  <c r="F27" i="30"/>
  <c r="E27" i="30"/>
  <c r="D27" i="30"/>
  <c r="C27" i="30"/>
  <c r="AS26" i="30"/>
  <c r="AR26" i="30"/>
  <c r="AQ26" i="30"/>
  <c r="AP26" i="30"/>
  <c r="AO26" i="30"/>
  <c r="AN26" i="30"/>
  <c r="AM26" i="30"/>
  <c r="AL26" i="30"/>
  <c r="AK26" i="30"/>
  <c r="AJ26" i="30"/>
  <c r="AI26" i="30"/>
  <c r="AF26" i="30"/>
  <c r="AE26" i="30"/>
  <c r="AD26" i="30"/>
  <c r="AC26" i="30"/>
  <c r="AB26" i="30"/>
  <c r="AA26" i="30"/>
  <c r="Z26" i="30"/>
  <c r="Y26" i="30"/>
  <c r="X26" i="30"/>
  <c r="W26" i="30"/>
  <c r="V26" i="30"/>
  <c r="U26" i="30"/>
  <c r="T26" i="30"/>
  <c r="S26" i="30"/>
  <c r="P26" i="30"/>
  <c r="O26" i="30"/>
  <c r="N26" i="30"/>
  <c r="M26" i="30"/>
  <c r="L26" i="30"/>
  <c r="K26" i="30"/>
  <c r="J26" i="30"/>
  <c r="I26" i="30"/>
  <c r="H26" i="30"/>
  <c r="G26" i="30"/>
  <c r="F26" i="30"/>
  <c r="E26" i="30"/>
  <c r="D26" i="30"/>
  <c r="C26" i="30"/>
  <c r="AS25" i="30"/>
  <c r="AR25" i="30"/>
  <c r="AQ25" i="30"/>
  <c r="AP25" i="30"/>
  <c r="AO25" i="30"/>
  <c r="AN25" i="30"/>
  <c r="AM25" i="30"/>
  <c r="AL25" i="30"/>
  <c r="AK25" i="30"/>
  <c r="AJ25" i="30"/>
  <c r="AI25" i="30"/>
  <c r="AF25" i="30"/>
  <c r="AE25" i="30"/>
  <c r="AD25" i="30"/>
  <c r="AC25" i="30"/>
  <c r="AB25" i="30"/>
  <c r="AA25" i="30"/>
  <c r="Z25" i="30"/>
  <c r="Y25" i="30"/>
  <c r="X25" i="30"/>
  <c r="W25" i="30"/>
  <c r="V25" i="30"/>
  <c r="U25" i="30"/>
  <c r="T25" i="30"/>
  <c r="S25" i="30"/>
  <c r="P25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C25" i="30"/>
  <c r="AS24" i="30"/>
  <c r="AR24" i="30"/>
  <c r="AQ24" i="30"/>
  <c r="AP24" i="30"/>
  <c r="AO24" i="30"/>
  <c r="AN24" i="30"/>
  <c r="AM24" i="30"/>
  <c r="AL24" i="30"/>
  <c r="AK24" i="30"/>
  <c r="AJ24" i="30"/>
  <c r="AI24" i="30"/>
  <c r="AF24" i="30"/>
  <c r="AE24" i="30"/>
  <c r="AD24" i="30"/>
  <c r="AC24" i="30"/>
  <c r="AB24" i="30"/>
  <c r="AA24" i="30"/>
  <c r="Z24" i="30"/>
  <c r="Y24" i="30"/>
  <c r="X24" i="30"/>
  <c r="W24" i="30"/>
  <c r="V24" i="30"/>
  <c r="U24" i="30"/>
  <c r="T24" i="30"/>
  <c r="S24" i="30"/>
  <c r="P24" i="30"/>
  <c r="O24" i="30"/>
  <c r="N24" i="30"/>
  <c r="M24" i="30"/>
  <c r="L24" i="30"/>
  <c r="K24" i="30"/>
  <c r="J24" i="30"/>
  <c r="I24" i="30"/>
  <c r="H24" i="30"/>
  <c r="G24" i="30"/>
  <c r="F24" i="30"/>
  <c r="E24" i="30"/>
  <c r="D24" i="30"/>
  <c r="C24" i="30"/>
  <c r="AS23" i="30"/>
  <c r="AR23" i="30"/>
  <c r="AQ23" i="30"/>
  <c r="AP23" i="30"/>
  <c r="AO23" i="30"/>
  <c r="AN23" i="30"/>
  <c r="AM23" i="30"/>
  <c r="AL23" i="30"/>
  <c r="AK23" i="30"/>
  <c r="AJ23" i="30"/>
  <c r="AI23" i="30"/>
  <c r="AF23" i="30"/>
  <c r="AE23" i="30"/>
  <c r="AD23" i="30"/>
  <c r="AC23" i="30"/>
  <c r="AB23" i="30"/>
  <c r="AA23" i="30"/>
  <c r="Z23" i="30"/>
  <c r="Y23" i="30"/>
  <c r="X23" i="30"/>
  <c r="W23" i="30"/>
  <c r="V23" i="30"/>
  <c r="U23" i="30"/>
  <c r="T23" i="30"/>
  <c r="S23" i="30"/>
  <c r="P23" i="30"/>
  <c r="O23" i="30"/>
  <c r="N23" i="30"/>
  <c r="M23" i="30"/>
  <c r="L23" i="30"/>
  <c r="K23" i="30"/>
  <c r="J23" i="30"/>
  <c r="I23" i="30"/>
  <c r="H23" i="30"/>
  <c r="G23" i="30"/>
  <c r="F23" i="30"/>
  <c r="E23" i="30"/>
  <c r="D23" i="30"/>
  <c r="C23" i="30"/>
  <c r="AS22" i="30"/>
  <c r="AR22" i="30"/>
  <c r="AQ22" i="30"/>
  <c r="AP22" i="30"/>
  <c r="AO22" i="30"/>
  <c r="AN22" i="30"/>
  <c r="AM22" i="30"/>
  <c r="AL22" i="30"/>
  <c r="AK22" i="30"/>
  <c r="AJ22" i="30"/>
  <c r="AI22" i="30"/>
  <c r="AF22" i="30"/>
  <c r="AE22" i="30"/>
  <c r="AD22" i="30"/>
  <c r="AC22" i="30"/>
  <c r="AB22" i="30"/>
  <c r="AA22" i="30"/>
  <c r="Z22" i="30"/>
  <c r="Y22" i="30"/>
  <c r="X22" i="30"/>
  <c r="W22" i="30"/>
  <c r="V22" i="30"/>
  <c r="U22" i="30"/>
  <c r="T22" i="30"/>
  <c r="S22" i="30"/>
  <c r="P22" i="30"/>
  <c r="O22" i="30"/>
  <c r="N22" i="30"/>
  <c r="M22" i="30"/>
  <c r="L22" i="30"/>
  <c r="K22" i="30"/>
  <c r="J22" i="30"/>
  <c r="I22" i="30"/>
  <c r="H22" i="30"/>
  <c r="G22" i="30"/>
  <c r="F22" i="30"/>
  <c r="E22" i="30"/>
  <c r="D22" i="30"/>
  <c r="C22" i="30"/>
  <c r="AS21" i="30"/>
  <c r="AR21" i="30"/>
  <c r="AQ21" i="30"/>
  <c r="AP21" i="30"/>
  <c r="AO21" i="30"/>
  <c r="AN21" i="30"/>
  <c r="AM21" i="30"/>
  <c r="AL21" i="30"/>
  <c r="AK21" i="30"/>
  <c r="AJ21" i="30"/>
  <c r="AI21" i="30"/>
  <c r="AF21" i="30"/>
  <c r="AE21" i="30"/>
  <c r="AD21" i="30"/>
  <c r="AC21" i="30"/>
  <c r="AB21" i="30"/>
  <c r="AA21" i="30"/>
  <c r="Z21" i="30"/>
  <c r="Y21" i="30"/>
  <c r="X21" i="30"/>
  <c r="W21" i="30"/>
  <c r="V21" i="30"/>
  <c r="U21" i="30"/>
  <c r="T21" i="30"/>
  <c r="S21" i="30"/>
  <c r="P21" i="30"/>
  <c r="O21" i="30"/>
  <c r="N21" i="30"/>
  <c r="M21" i="30"/>
  <c r="L21" i="30"/>
  <c r="K21" i="30"/>
  <c r="J21" i="30"/>
  <c r="I21" i="30"/>
  <c r="H21" i="30"/>
  <c r="G21" i="30"/>
  <c r="F21" i="30"/>
  <c r="E21" i="30"/>
  <c r="D21" i="30"/>
  <c r="C21" i="30"/>
  <c r="AS20" i="30"/>
  <c r="AR20" i="30"/>
  <c r="AQ20" i="30"/>
  <c r="AP20" i="30"/>
  <c r="AO20" i="30"/>
  <c r="AN20" i="30"/>
  <c r="AM20" i="30"/>
  <c r="AL20" i="30"/>
  <c r="AK20" i="30"/>
  <c r="AJ20" i="30"/>
  <c r="AI20" i="30"/>
  <c r="AF20" i="30"/>
  <c r="AE20" i="30"/>
  <c r="AD20" i="30"/>
  <c r="AC20" i="30"/>
  <c r="AB20" i="30"/>
  <c r="AA20" i="30"/>
  <c r="Z20" i="30"/>
  <c r="Y20" i="30"/>
  <c r="X20" i="30"/>
  <c r="W20" i="30"/>
  <c r="V20" i="30"/>
  <c r="U20" i="30"/>
  <c r="T20" i="30"/>
  <c r="S20" i="30"/>
  <c r="P20" i="30"/>
  <c r="O20" i="30"/>
  <c r="N20" i="30"/>
  <c r="M20" i="30"/>
  <c r="L20" i="30"/>
  <c r="K20" i="30"/>
  <c r="J20" i="30"/>
  <c r="I20" i="30"/>
  <c r="H20" i="30"/>
  <c r="G20" i="30"/>
  <c r="F20" i="30"/>
  <c r="E20" i="30"/>
  <c r="D20" i="30"/>
  <c r="C20" i="30"/>
  <c r="AS19" i="30"/>
  <c r="AR19" i="30"/>
  <c r="AQ19" i="30"/>
  <c r="AP19" i="30"/>
  <c r="AO19" i="30"/>
  <c r="AN19" i="30"/>
  <c r="AM19" i="30"/>
  <c r="AL19" i="30"/>
  <c r="AK19" i="30"/>
  <c r="AJ19" i="30"/>
  <c r="AI19" i="30"/>
  <c r="AF19" i="30"/>
  <c r="AE19" i="30"/>
  <c r="AD19" i="30"/>
  <c r="AC19" i="30"/>
  <c r="AB19" i="30"/>
  <c r="AA19" i="30"/>
  <c r="Z19" i="30"/>
  <c r="Y19" i="30"/>
  <c r="X19" i="30"/>
  <c r="W19" i="30"/>
  <c r="V19" i="30"/>
  <c r="U19" i="30"/>
  <c r="T19" i="30"/>
  <c r="S19" i="30"/>
  <c r="P19" i="30"/>
  <c r="O19" i="30"/>
  <c r="N19" i="30"/>
  <c r="M19" i="30"/>
  <c r="L19" i="30"/>
  <c r="K19" i="30"/>
  <c r="J19" i="30"/>
  <c r="I19" i="30"/>
  <c r="H19" i="30"/>
  <c r="G19" i="30"/>
  <c r="F19" i="30"/>
  <c r="E19" i="30"/>
  <c r="D19" i="30"/>
  <c r="C19" i="30"/>
  <c r="AS18" i="30"/>
  <c r="AR18" i="30"/>
  <c r="AQ18" i="30"/>
  <c r="AP18" i="30"/>
  <c r="AO18" i="30"/>
  <c r="AN18" i="30"/>
  <c r="AM18" i="30"/>
  <c r="AL18" i="30"/>
  <c r="AL46" i="30" s="1"/>
  <c r="AK18" i="30"/>
  <c r="AJ18" i="30"/>
  <c r="AI18" i="30"/>
  <c r="AF18" i="30"/>
  <c r="AE18" i="30"/>
  <c r="AD18" i="30"/>
  <c r="AC18" i="30"/>
  <c r="AB18" i="30"/>
  <c r="AB46" i="30" s="1"/>
  <c r="AA18" i="30"/>
  <c r="Z18" i="30"/>
  <c r="Y18" i="30"/>
  <c r="X18" i="30"/>
  <c r="W18" i="30"/>
  <c r="V18" i="30"/>
  <c r="U18" i="30"/>
  <c r="T18" i="30"/>
  <c r="T46" i="30" s="1"/>
  <c r="S18" i="30"/>
  <c r="P18" i="30"/>
  <c r="O18" i="30"/>
  <c r="N18" i="30"/>
  <c r="M18" i="30"/>
  <c r="L18" i="30"/>
  <c r="K18" i="30"/>
  <c r="J18" i="30"/>
  <c r="J46" i="30" s="1"/>
  <c r="I18" i="30"/>
  <c r="H18" i="30"/>
  <c r="G18" i="30"/>
  <c r="F18" i="30"/>
  <c r="E18" i="30"/>
  <c r="D18" i="30"/>
  <c r="C18" i="30"/>
  <c r="AS17" i="30"/>
  <c r="AR17" i="30"/>
  <c r="AQ17" i="30"/>
  <c r="AP17" i="30"/>
  <c r="AO17" i="30"/>
  <c r="AN17" i="30"/>
  <c r="AM17" i="30"/>
  <c r="AL17" i="30"/>
  <c r="AK17" i="30"/>
  <c r="AJ17" i="30"/>
  <c r="AI17" i="30"/>
  <c r="AF17" i="30"/>
  <c r="AE17" i="30"/>
  <c r="AD17" i="30"/>
  <c r="AC17" i="30"/>
  <c r="AB17" i="30"/>
  <c r="AA17" i="30"/>
  <c r="Z17" i="30"/>
  <c r="Y17" i="30"/>
  <c r="X17" i="30"/>
  <c r="W17" i="30"/>
  <c r="V17" i="30"/>
  <c r="U17" i="30"/>
  <c r="T17" i="30"/>
  <c r="S17" i="30"/>
  <c r="P17" i="30"/>
  <c r="O17" i="30"/>
  <c r="N17" i="30"/>
  <c r="M17" i="30"/>
  <c r="L17" i="30"/>
  <c r="K17" i="30"/>
  <c r="J17" i="30"/>
  <c r="I17" i="30"/>
  <c r="H17" i="30"/>
  <c r="G17" i="30"/>
  <c r="F17" i="30"/>
  <c r="E17" i="30"/>
  <c r="D17" i="30"/>
  <c r="C17" i="30"/>
  <c r="AT16" i="30"/>
  <c r="AS16" i="30"/>
  <c r="AR16" i="30"/>
  <c r="AQ16" i="30"/>
  <c r="AP16" i="30"/>
  <c r="AO16" i="30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AS15" i="30"/>
  <c r="AR15" i="30"/>
  <c r="AQ15" i="30"/>
  <c r="AP15" i="30"/>
  <c r="AO15" i="30"/>
  <c r="AN15" i="30"/>
  <c r="AM15" i="30"/>
  <c r="AL15" i="30"/>
  <c r="AK15" i="30"/>
  <c r="AJ15" i="30"/>
  <c r="AI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P15" i="30"/>
  <c r="O15" i="30"/>
  <c r="N15" i="30"/>
  <c r="M15" i="30"/>
  <c r="L15" i="30"/>
  <c r="K15" i="30"/>
  <c r="J15" i="30"/>
  <c r="I15" i="30"/>
  <c r="H15" i="30"/>
  <c r="G15" i="30"/>
  <c r="F15" i="30"/>
  <c r="E15" i="30"/>
  <c r="D15" i="30"/>
  <c r="C15" i="30"/>
  <c r="AS14" i="30"/>
  <c r="AR14" i="30"/>
  <c r="AQ14" i="30"/>
  <c r="AP14" i="30"/>
  <c r="AO14" i="30"/>
  <c r="AN14" i="30"/>
  <c r="AM14" i="30"/>
  <c r="AL14" i="30"/>
  <c r="AK14" i="30"/>
  <c r="AJ14" i="30"/>
  <c r="AI14" i="30"/>
  <c r="AF14" i="30"/>
  <c r="AE14" i="30"/>
  <c r="AD14" i="30"/>
  <c r="AC14" i="30"/>
  <c r="AB14" i="30"/>
  <c r="AA14" i="30"/>
  <c r="Z14" i="30"/>
  <c r="Y14" i="30"/>
  <c r="X14" i="30"/>
  <c r="W14" i="30"/>
  <c r="V14" i="30"/>
  <c r="U14" i="30"/>
  <c r="T14" i="30"/>
  <c r="S14" i="30"/>
  <c r="P14" i="30"/>
  <c r="O14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AS13" i="30"/>
  <c r="AR13" i="30"/>
  <c r="AQ13" i="30"/>
  <c r="AP13" i="30"/>
  <c r="AO13" i="30"/>
  <c r="AN13" i="30"/>
  <c r="AM13" i="30"/>
  <c r="AL13" i="30"/>
  <c r="AK13" i="30"/>
  <c r="AJ13" i="30"/>
  <c r="AI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P13" i="30"/>
  <c r="O13" i="30"/>
  <c r="N13" i="30"/>
  <c r="M13" i="30"/>
  <c r="L13" i="30"/>
  <c r="K13" i="30"/>
  <c r="J13" i="30"/>
  <c r="I13" i="30"/>
  <c r="H13" i="30"/>
  <c r="G13" i="30"/>
  <c r="F13" i="30"/>
  <c r="E13" i="30"/>
  <c r="D13" i="30"/>
  <c r="C13" i="30"/>
  <c r="AS12" i="30"/>
  <c r="AR12" i="30"/>
  <c r="AQ12" i="30"/>
  <c r="AP12" i="30"/>
  <c r="AO12" i="30"/>
  <c r="AN12" i="30"/>
  <c r="AM12" i="30"/>
  <c r="AL12" i="30"/>
  <c r="AK12" i="30"/>
  <c r="AJ12" i="30"/>
  <c r="AI12" i="30"/>
  <c r="AF12" i="30"/>
  <c r="AE12" i="30"/>
  <c r="AD12" i="30"/>
  <c r="AC12" i="30"/>
  <c r="AB12" i="30"/>
  <c r="AA12" i="30"/>
  <c r="Z12" i="30"/>
  <c r="Y12" i="30"/>
  <c r="X12" i="30"/>
  <c r="W12" i="30"/>
  <c r="V12" i="30"/>
  <c r="U12" i="30"/>
  <c r="T12" i="30"/>
  <c r="S12" i="30"/>
  <c r="P12" i="30"/>
  <c r="O12" i="30"/>
  <c r="N12" i="30"/>
  <c r="M12" i="30"/>
  <c r="L12" i="30"/>
  <c r="K12" i="30"/>
  <c r="J12" i="30"/>
  <c r="I12" i="30"/>
  <c r="H12" i="30"/>
  <c r="G12" i="30"/>
  <c r="F12" i="30"/>
  <c r="E12" i="30"/>
  <c r="D12" i="30"/>
  <c r="C12" i="30"/>
  <c r="AS11" i="30"/>
  <c r="AR11" i="30"/>
  <c r="AQ11" i="30"/>
  <c r="AP11" i="30"/>
  <c r="AO11" i="30"/>
  <c r="AN11" i="30"/>
  <c r="AM11" i="30"/>
  <c r="AL11" i="30"/>
  <c r="AK11" i="30"/>
  <c r="AJ11" i="30"/>
  <c r="AI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P11" i="30"/>
  <c r="O11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AS10" i="30"/>
  <c r="AR10" i="30"/>
  <c r="AQ10" i="30"/>
  <c r="AP10" i="30"/>
  <c r="AO10" i="30"/>
  <c r="AN10" i="30"/>
  <c r="AM10" i="30"/>
  <c r="AL10" i="30"/>
  <c r="AK10" i="30"/>
  <c r="AJ10" i="30"/>
  <c r="AI10" i="30"/>
  <c r="AF10" i="30"/>
  <c r="AE10" i="30"/>
  <c r="AD10" i="30"/>
  <c r="AC10" i="30"/>
  <c r="AB10" i="30"/>
  <c r="AA10" i="30"/>
  <c r="Z10" i="30"/>
  <c r="Y10" i="30"/>
  <c r="X10" i="30"/>
  <c r="W10" i="30"/>
  <c r="V10" i="30"/>
  <c r="U10" i="30"/>
  <c r="T10" i="30"/>
  <c r="S10" i="30"/>
  <c r="P10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AS9" i="30"/>
  <c r="AR9" i="30"/>
  <c r="AQ9" i="30"/>
  <c r="AP9" i="30"/>
  <c r="AO9" i="30"/>
  <c r="AN9" i="30"/>
  <c r="AM9" i="30"/>
  <c r="AL9" i="30"/>
  <c r="AK9" i="30"/>
  <c r="AJ9" i="30"/>
  <c r="AI9" i="30"/>
  <c r="AF9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P9" i="30"/>
  <c r="O9" i="30"/>
  <c r="N9" i="30"/>
  <c r="M9" i="30"/>
  <c r="L9" i="30"/>
  <c r="K9" i="30"/>
  <c r="J9" i="30"/>
  <c r="I9" i="30"/>
  <c r="H9" i="30"/>
  <c r="G9" i="30"/>
  <c r="F9" i="30"/>
  <c r="E9" i="30"/>
  <c r="D9" i="30"/>
  <c r="C9" i="30"/>
  <c r="AS8" i="30"/>
  <c r="AR8" i="30"/>
  <c r="AQ8" i="30"/>
  <c r="AP8" i="30"/>
  <c r="AO8" i="30"/>
  <c r="AN8" i="30"/>
  <c r="AM8" i="30"/>
  <c r="AL8" i="30"/>
  <c r="AK8" i="30"/>
  <c r="AJ8" i="30"/>
  <c r="AI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C8" i="30"/>
  <c r="AS7" i="30"/>
  <c r="AR7" i="30"/>
  <c r="AQ7" i="30"/>
  <c r="AP7" i="30"/>
  <c r="AO7" i="30"/>
  <c r="AN7" i="30"/>
  <c r="AM7" i="30"/>
  <c r="AL7" i="30"/>
  <c r="AK7" i="30"/>
  <c r="AJ7" i="30"/>
  <c r="AI7" i="30"/>
  <c r="AF7" i="30"/>
  <c r="AE7" i="30"/>
  <c r="AD7" i="30"/>
  <c r="AC7" i="30"/>
  <c r="AB7" i="30"/>
  <c r="AA7" i="30"/>
  <c r="Z7" i="30"/>
  <c r="Y7" i="30"/>
  <c r="X7" i="30"/>
  <c r="W7" i="30"/>
  <c r="V7" i="30"/>
  <c r="U7" i="30"/>
  <c r="T7" i="30"/>
  <c r="S7" i="30"/>
  <c r="P7" i="30"/>
  <c r="O7" i="30"/>
  <c r="N7" i="30"/>
  <c r="M7" i="30"/>
  <c r="L7" i="30"/>
  <c r="K7" i="30"/>
  <c r="J7" i="30"/>
  <c r="I7" i="30"/>
  <c r="H7" i="30"/>
  <c r="G7" i="30"/>
  <c r="F7" i="30"/>
  <c r="E7" i="30"/>
  <c r="D7" i="30"/>
  <c r="C7" i="30"/>
  <c r="AS6" i="30"/>
  <c r="AR6" i="30"/>
  <c r="AQ6" i="30"/>
  <c r="AP6" i="30"/>
  <c r="AO6" i="30"/>
  <c r="AN6" i="30"/>
  <c r="AM6" i="30"/>
  <c r="AM45" i="30" s="1"/>
  <c r="AL6" i="30"/>
  <c r="AK6" i="30"/>
  <c r="AJ6" i="30"/>
  <c r="AI6" i="30"/>
  <c r="AF6" i="30"/>
  <c r="AE6" i="30"/>
  <c r="AD6" i="30"/>
  <c r="AC6" i="30"/>
  <c r="AC45" i="30" s="1"/>
  <c r="AB6" i="30"/>
  <c r="AA6" i="30"/>
  <c r="Z6" i="30"/>
  <c r="Y6" i="30"/>
  <c r="X6" i="30"/>
  <c r="W6" i="30"/>
  <c r="V6" i="30"/>
  <c r="U6" i="30"/>
  <c r="U45" i="30" s="1"/>
  <c r="T6" i="30"/>
  <c r="S6" i="30"/>
  <c r="P6" i="30"/>
  <c r="O6" i="30"/>
  <c r="N6" i="30"/>
  <c r="M6" i="30"/>
  <c r="L6" i="30"/>
  <c r="K6" i="30"/>
  <c r="K45" i="30" s="1"/>
  <c r="J6" i="30"/>
  <c r="I6" i="30"/>
  <c r="H6" i="30"/>
  <c r="G6" i="30"/>
  <c r="F6" i="30"/>
  <c r="E6" i="30"/>
  <c r="D6" i="30"/>
  <c r="C6" i="30"/>
  <c r="C45" i="30" s="1"/>
  <c r="AH1" i="30"/>
  <c r="R1" i="30"/>
  <c r="AI46" i="29"/>
  <c r="AH46" i="29"/>
  <c r="AG46" i="29"/>
  <c r="AF46" i="29"/>
  <c r="AE46" i="29"/>
  <c r="AD46" i="29"/>
  <c r="AC46" i="29"/>
  <c r="AB46" i="29"/>
  <c r="AA46" i="29"/>
  <c r="Z46" i="29"/>
  <c r="Y46" i="29"/>
  <c r="X46" i="29"/>
  <c r="W46" i="29"/>
  <c r="V46" i="29"/>
  <c r="U46" i="29"/>
  <c r="T46" i="29"/>
  <c r="S46" i="29"/>
  <c r="R46" i="29"/>
  <c r="Q46" i="29"/>
  <c r="P46" i="29"/>
  <c r="O46" i="29"/>
  <c r="N46" i="29"/>
  <c r="M46" i="29"/>
  <c r="L46" i="29"/>
  <c r="K46" i="29"/>
  <c r="J46" i="29"/>
  <c r="I46" i="29"/>
  <c r="H46" i="29"/>
  <c r="G46" i="29"/>
  <c r="F46" i="29"/>
  <c r="E46" i="29"/>
  <c r="D46" i="29"/>
  <c r="C46" i="29"/>
  <c r="AI45" i="29"/>
  <c r="AH45" i="29"/>
  <c r="AG45" i="29"/>
  <c r="AF45" i="29"/>
  <c r="AE45" i="29"/>
  <c r="AD45" i="29"/>
  <c r="AC45" i="29"/>
  <c r="AB45" i="29"/>
  <c r="AA45" i="29"/>
  <c r="Z45" i="29"/>
  <c r="Y45" i="29"/>
  <c r="X45" i="29"/>
  <c r="W45" i="29"/>
  <c r="V45" i="29"/>
  <c r="U45" i="29"/>
  <c r="T45" i="29"/>
  <c r="S45" i="29"/>
  <c r="R45" i="29"/>
  <c r="Q45" i="29"/>
  <c r="P45" i="29"/>
  <c r="O45" i="29"/>
  <c r="N45" i="29"/>
  <c r="M45" i="29"/>
  <c r="L45" i="29"/>
  <c r="K45" i="29"/>
  <c r="J45" i="29"/>
  <c r="I45" i="29"/>
  <c r="H45" i="29"/>
  <c r="G45" i="29"/>
  <c r="F45" i="29"/>
  <c r="E45" i="29"/>
  <c r="D45" i="29"/>
  <c r="C45" i="29"/>
  <c r="AI44" i="29"/>
  <c r="AH44" i="29"/>
  <c r="AG44" i="29"/>
  <c r="AF44" i="29"/>
  <c r="AE44" i="29"/>
  <c r="AD44" i="29"/>
  <c r="AC44" i="29"/>
  <c r="AB44" i="29"/>
  <c r="AA44" i="29"/>
  <c r="Z44" i="29"/>
  <c r="Y44" i="29"/>
  <c r="X44" i="29"/>
  <c r="W44" i="29"/>
  <c r="V44" i="29"/>
  <c r="U44" i="29"/>
  <c r="T44" i="29"/>
  <c r="S44" i="29"/>
  <c r="R44" i="29"/>
  <c r="Q44" i="29"/>
  <c r="P44" i="29"/>
  <c r="O44" i="29"/>
  <c r="N44" i="29"/>
  <c r="M44" i="29"/>
  <c r="L44" i="29"/>
  <c r="K44" i="29"/>
  <c r="J44" i="29"/>
  <c r="I44" i="29"/>
  <c r="H44" i="29"/>
  <c r="G44" i="29"/>
  <c r="F44" i="29"/>
  <c r="E44" i="29"/>
  <c r="D44" i="29"/>
  <c r="C44" i="29"/>
  <c r="AI43" i="29"/>
  <c r="AH43" i="29"/>
  <c r="AG43" i="29"/>
  <c r="AF43" i="29"/>
  <c r="AE43" i="29"/>
  <c r="AD43" i="29"/>
  <c r="AC43" i="29"/>
  <c r="AB43" i="29"/>
  <c r="AA43" i="29"/>
  <c r="Z43" i="29"/>
  <c r="Y43" i="29"/>
  <c r="X43" i="29"/>
  <c r="W43" i="29"/>
  <c r="V43" i="29"/>
  <c r="U43" i="29"/>
  <c r="T43" i="29"/>
  <c r="S43" i="29"/>
  <c r="R43" i="29"/>
  <c r="Q43" i="29"/>
  <c r="P43" i="29"/>
  <c r="O43" i="29"/>
  <c r="N43" i="29"/>
  <c r="M43" i="29"/>
  <c r="L43" i="29"/>
  <c r="K43" i="29"/>
  <c r="J43" i="29"/>
  <c r="I43" i="29"/>
  <c r="H43" i="29"/>
  <c r="G43" i="29"/>
  <c r="F43" i="29"/>
  <c r="E43" i="29"/>
  <c r="D43" i="29"/>
  <c r="C43" i="29"/>
  <c r="AI42" i="29"/>
  <c r="AH42" i="29"/>
  <c r="AG42" i="29"/>
  <c r="AF42" i="29"/>
  <c r="AE42" i="29"/>
  <c r="AD42" i="29"/>
  <c r="AC42" i="29"/>
  <c r="AB42" i="29"/>
  <c r="AA42" i="29"/>
  <c r="Z42" i="29"/>
  <c r="Y42" i="29"/>
  <c r="X42" i="29"/>
  <c r="W42" i="29"/>
  <c r="V42" i="29"/>
  <c r="U42" i="29"/>
  <c r="T42" i="29"/>
  <c r="S42" i="29"/>
  <c r="R42" i="29"/>
  <c r="Q42" i="29"/>
  <c r="P42" i="29"/>
  <c r="O42" i="29"/>
  <c r="N42" i="29"/>
  <c r="M42" i="29"/>
  <c r="L42" i="29"/>
  <c r="K42" i="29"/>
  <c r="J42" i="29"/>
  <c r="I42" i="29"/>
  <c r="H42" i="29"/>
  <c r="G42" i="29"/>
  <c r="F42" i="29"/>
  <c r="E42" i="29"/>
  <c r="D42" i="29"/>
  <c r="C42" i="29"/>
  <c r="AI41" i="29"/>
  <c r="AH41" i="29"/>
  <c r="AG41" i="29"/>
  <c r="AF41" i="29"/>
  <c r="AE41" i="29"/>
  <c r="AD41" i="29"/>
  <c r="AC41" i="29"/>
  <c r="AB41" i="29"/>
  <c r="AA41" i="29"/>
  <c r="Z41" i="29"/>
  <c r="Y41" i="29"/>
  <c r="X41" i="29"/>
  <c r="W41" i="29"/>
  <c r="V41" i="29"/>
  <c r="U41" i="29"/>
  <c r="T41" i="29"/>
  <c r="S41" i="29"/>
  <c r="R41" i="29"/>
  <c r="Q41" i="29"/>
  <c r="P41" i="29"/>
  <c r="O41" i="29"/>
  <c r="N41" i="29"/>
  <c r="M41" i="29"/>
  <c r="L41" i="29"/>
  <c r="K41" i="29"/>
  <c r="J41" i="29"/>
  <c r="I41" i="29"/>
  <c r="H41" i="29"/>
  <c r="G41" i="29"/>
  <c r="F41" i="29"/>
  <c r="E41" i="29"/>
  <c r="D41" i="29"/>
  <c r="C41" i="29"/>
  <c r="AI40" i="29"/>
  <c r="AH40" i="29"/>
  <c r="AG40" i="29"/>
  <c r="AF40" i="29"/>
  <c r="AE40" i="29"/>
  <c r="AD40" i="29"/>
  <c r="AC40" i="29"/>
  <c r="AB40" i="29"/>
  <c r="AA40" i="29"/>
  <c r="Z40" i="29"/>
  <c r="Y40" i="29"/>
  <c r="X40" i="29"/>
  <c r="W40" i="29"/>
  <c r="V40" i="29"/>
  <c r="U40" i="29"/>
  <c r="T40" i="29"/>
  <c r="S40" i="29"/>
  <c r="R40" i="29"/>
  <c r="Q40" i="29"/>
  <c r="P40" i="29"/>
  <c r="O40" i="29"/>
  <c r="N40" i="29"/>
  <c r="M40" i="29"/>
  <c r="L40" i="29"/>
  <c r="K40" i="29"/>
  <c r="J40" i="29"/>
  <c r="I40" i="29"/>
  <c r="H40" i="29"/>
  <c r="G40" i="29"/>
  <c r="F40" i="29"/>
  <c r="E40" i="29"/>
  <c r="D40" i="29"/>
  <c r="C40" i="29"/>
  <c r="AI39" i="29"/>
  <c r="AH39" i="29"/>
  <c r="AG39" i="29"/>
  <c r="AF39" i="29"/>
  <c r="AE39" i="29"/>
  <c r="AD39" i="29"/>
  <c r="AC39" i="29"/>
  <c r="AB39" i="29"/>
  <c r="AA39" i="29"/>
  <c r="Z39" i="29"/>
  <c r="Y39" i="29"/>
  <c r="X39" i="29"/>
  <c r="W39" i="29"/>
  <c r="V39" i="29"/>
  <c r="U39" i="29"/>
  <c r="T39" i="29"/>
  <c r="S39" i="29"/>
  <c r="R39" i="29"/>
  <c r="Q39" i="29"/>
  <c r="P39" i="29"/>
  <c r="O39" i="29"/>
  <c r="N39" i="29"/>
  <c r="M39" i="29"/>
  <c r="L39" i="29"/>
  <c r="K39" i="29"/>
  <c r="J39" i="29"/>
  <c r="I39" i="29"/>
  <c r="H39" i="29"/>
  <c r="G39" i="29"/>
  <c r="F39" i="29"/>
  <c r="E39" i="29"/>
  <c r="D39" i="29"/>
  <c r="C39" i="29"/>
  <c r="AI38" i="29"/>
  <c r="AH38" i="29"/>
  <c r="AG38" i="29"/>
  <c r="AF38" i="29"/>
  <c r="AE38" i="29"/>
  <c r="AD38" i="29"/>
  <c r="AC38" i="29"/>
  <c r="AB38" i="29"/>
  <c r="AA38" i="29"/>
  <c r="Z38" i="29"/>
  <c r="Y38" i="29"/>
  <c r="X38" i="29"/>
  <c r="W38" i="29"/>
  <c r="V38" i="29"/>
  <c r="U38" i="29"/>
  <c r="T38" i="29"/>
  <c r="S38" i="29"/>
  <c r="R38" i="29"/>
  <c r="Q38" i="29"/>
  <c r="P38" i="29"/>
  <c r="O38" i="29"/>
  <c r="N38" i="29"/>
  <c r="M38" i="29"/>
  <c r="L38" i="29"/>
  <c r="K38" i="29"/>
  <c r="J38" i="29"/>
  <c r="I38" i="29"/>
  <c r="H38" i="29"/>
  <c r="G38" i="29"/>
  <c r="F38" i="29"/>
  <c r="E38" i="29"/>
  <c r="D38" i="29"/>
  <c r="C38" i="29"/>
  <c r="AI37" i="29"/>
  <c r="AH37" i="29"/>
  <c r="AG37" i="29"/>
  <c r="AF37" i="29"/>
  <c r="AE37" i="29"/>
  <c r="AD37" i="29"/>
  <c r="AC37" i="29"/>
  <c r="AB37" i="29"/>
  <c r="AA37" i="29"/>
  <c r="Z37" i="29"/>
  <c r="Y37" i="29"/>
  <c r="X37" i="29"/>
  <c r="W37" i="29"/>
  <c r="V37" i="29"/>
  <c r="U37" i="29"/>
  <c r="T37" i="29"/>
  <c r="S37" i="29"/>
  <c r="R37" i="29"/>
  <c r="Q37" i="29"/>
  <c r="P37" i="29"/>
  <c r="O37" i="29"/>
  <c r="N37" i="29"/>
  <c r="M37" i="29"/>
  <c r="L37" i="29"/>
  <c r="K37" i="29"/>
  <c r="J37" i="29"/>
  <c r="I37" i="29"/>
  <c r="H37" i="29"/>
  <c r="G37" i="29"/>
  <c r="F37" i="29"/>
  <c r="E37" i="29"/>
  <c r="D37" i="29"/>
  <c r="C37" i="29"/>
  <c r="AI36" i="29"/>
  <c r="AH36" i="29"/>
  <c r="AG36" i="29"/>
  <c r="AF36" i="29"/>
  <c r="AE36" i="29"/>
  <c r="AD36" i="29"/>
  <c r="AC36" i="29"/>
  <c r="AB36" i="29"/>
  <c r="AA36" i="29"/>
  <c r="Z36" i="29"/>
  <c r="Y36" i="29"/>
  <c r="X36" i="29"/>
  <c r="W36" i="29"/>
  <c r="V36" i="29"/>
  <c r="U36" i="29"/>
  <c r="T36" i="29"/>
  <c r="S36" i="29"/>
  <c r="R36" i="29"/>
  <c r="Q36" i="29"/>
  <c r="P36" i="29"/>
  <c r="O36" i="29"/>
  <c r="N36" i="29"/>
  <c r="M36" i="29"/>
  <c r="L36" i="29"/>
  <c r="K36" i="29"/>
  <c r="J36" i="29"/>
  <c r="I36" i="29"/>
  <c r="H36" i="29"/>
  <c r="G36" i="29"/>
  <c r="F36" i="29"/>
  <c r="E36" i="29"/>
  <c r="D36" i="29"/>
  <c r="C36" i="29"/>
  <c r="AI35" i="29"/>
  <c r="AH35" i="29"/>
  <c r="AG35" i="29"/>
  <c r="AF35" i="29"/>
  <c r="AE35" i="29"/>
  <c r="AD35" i="29"/>
  <c r="AC35" i="29"/>
  <c r="AB35" i="29"/>
  <c r="AA35" i="29"/>
  <c r="Z35" i="29"/>
  <c r="Y35" i="29"/>
  <c r="X35" i="29"/>
  <c r="W35" i="29"/>
  <c r="V35" i="29"/>
  <c r="U35" i="29"/>
  <c r="T35" i="29"/>
  <c r="S35" i="29"/>
  <c r="R35" i="29"/>
  <c r="Q35" i="29"/>
  <c r="P35" i="29"/>
  <c r="O35" i="29"/>
  <c r="N35" i="29"/>
  <c r="M35" i="29"/>
  <c r="L35" i="29"/>
  <c r="K35" i="29"/>
  <c r="J35" i="29"/>
  <c r="I35" i="29"/>
  <c r="H35" i="29"/>
  <c r="G35" i="29"/>
  <c r="F35" i="29"/>
  <c r="E35" i="29"/>
  <c r="D35" i="29"/>
  <c r="C35" i="29"/>
  <c r="AI34" i="29"/>
  <c r="AH34" i="29"/>
  <c r="AG34" i="29"/>
  <c r="AF34" i="29"/>
  <c r="AE34" i="29"/>
  <c r="AD34" i="29"/>
  <c r="AC34" i="29"/>
  <c r="AB34" i="29"/>
  <c r="AA34" i="29"/>
  <c r="Z34" i="29"/>
  <c r="Y34" i="29"/>
  <c r="X34" i="29"/>
  <c r="W34" i="29"/>
  <c r="V34" i="29"/>
  <c r="U34" i="29"/>
  <c r="T34" i="29"/>
  <c r="S34" i="29"/>
  <c r="R34" i="29"/>
  <c r="Q34" i="29"/>
  <c r="P34" i="29"/>
  <c r="O34" i="29"/>
  <c r="N34" i="29"/>
  <c r="M34" i="29"/>
  <c r="L34" i="29"/>
  <c r="K34" i="29"/>
  <c r="J34" i="29"/>
  <c r="I34" i="29"/>
  <c r="H34" i="29"/>
  <c r="G34" i="29"/>
  <c r="F34" i="29"/>
  <c r="E34" i="29"/>
  <c r="D34" i="29"/>
  <c r="C34" i="29"/>
  <c r="AI33" i="29"/>
  <c r="AH33" i="29"/>
  <c r="AG33" i="29"/>
  <c r="AF33" i="29"/>
  <c r="AE33" i="29"/>
  <c r="AD33" i="29"/>
  <c r="AC33" i="29"/>
  <c r="AB33" i="29"/>
  <c r="AA33" i="29"/>
  <c r="Z33" i="29"/>
  <c r="Y33" i="29"/>
  <c r="X33" i="29"/>
  <c r="W33" i="29"/>
  <c r="V33" i="29"/>
  <c r="U33" i="29"/>
  <c r="T33" i="29"/>
  <c r="S33" i="29"/>
  <c r="R33" i="29"/>
  <c r="Q33" i="29"/>
  <c r="P33" i="29"/>
  <c r="O33" i="29"/>
  <c r="N33" i="29"/>
  <c r="M33" i="29"/>
  <c r="L33" i="29"/>
  <c r="K33" i="29"/>
  <c r="J33" i="29"/>
  <c r="I33" i="29"/>
  <c r="H33" i="29"/>
  <c r="G33" i="29"/>
  <c r="F33" i="29"/>
  <c r="E33" i="29"/>
  <c r="D33" i="29"/>
  <c r="C33" i="29"/>
  <c r="AI32" i="29"/>
  <c r="AH32" i="29"/>
  <c r="AG32" i="29"/>
  <c r="AF32" i="29"/>
  <c r="AE32" i="29"/>
  <c r="AD32" i="29"/>
  <c r="AC32" i="29"/>
  <c r="AB32" i="29"/>
  <c r="AA32" i="29"/>
  <c r="Z32" i="29"/>
  <c r="Y32" i="29"/>
  <c r="X32" i="29"/>
  <c r="W32" i="29"/>
  <c r="V32" i="29"/>
  <c r="U32" i="29"/>
  <c r="T32" i="29"/>
  <c r="S32" i="29"/>
  <c r="R32" i="29"/>
  <c r="Q32" i="29"/>
  <c r="P32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C32" i="29"/>
  <c r="AI31" i="29"/>
  <c r="AH31" i="29"/>
  <c r="AG31" i="29"/>
  <c r="AF31" i="29"/>
  <c r="AE31" i="29"/>
  <c r="AD31" i="29"/>
  <c r="AC31" i="29"/>
  <c r="AB31" i="29"/>
  <c r="AA31" i="29"/>
  <c r="Z31" i="29"/>
  <c r="Y31" i="29"/>
  <c r="X31" i="29"/>
  <c r="W31" i="29"/>
  <c r="V31" i="29"/>
  <c r="U31" i="29"/>
  <c r="T31" i="29"/>
  <c r="S31" i="29"/>
  <c r="R31" i="29"/>
  <c r="Q31" i="29"/>
  <c r="P31" i="29"/>
  <c r="O31" i="29"/>
  <c r="N31" i="29"/>
  <c r="M31" i="29"/>
  <c r="L31" i="29"/>
  <c r="K31" i="29"/>
  <c r="J31" i="29"/>
  <c r="I31" i="29"/>
  <c r="H31" i="29"/>
  <c r="G31" i="29"/>
  <c r="F31" i="29"/>
  <c r="E31" i="29"/>
  <c r="D31" i="29"/>
  <c r="C31" i="29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C30" i="29"/>
  <c r="AI29" i="29"/>
  <c r="AH29" i="29"/>
  <c r="AG29" i="29"/>
  <c r="AF29" i="29"/>
  <c r="AE29" i="29"/>
  <c r="AD29" i="29"/>
  <c r="AC29" i="29"/>
  <c r="AB29" i="29"/>
  <c r="AA29" i="29"/>
  <c r="Z29" i="29"/>
  <c r="Y29" i="29"/>
  <c r="X29" i="29"/>
  <c r="W29" i="29"/>
  <c r="V29" i="29"/>
  <c r="U29" i="29"/>
  <c r="T29" i="29"/>
  <c r="S29" i="29"/>
  <c r="R29" i="29"/>
  <c r="Q29" i="29"/>
  <c r="P29" i="29"/>
  <c r="O29" i="29"/>
  <c r="N29" i="29"/>
  <c r="M29" i="29"/>
  <c r="L29" i="29"/>
  <c r="K29" i="29"/>
  <c r="J29" i="29"/>
  <c r="I29" i="29"/>
  <c r="H29" i="29"/>
  <c r="G29" i="29"/>
  <c r="F29" i="29"/>
  <c r="E29" i="29"/>
  <c r="D29" i="29"/>
  <c r="C29" i="29"/>
  <c r="AI28" i="29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C28" i="29"/>
  <c r="AI27" i="29"/>
  <c r="AH27" i="29"/>
  <c r="AG27" i="29"/>
  <c r="AF27" i="29"/>
  <c r="AE27" i="29"/>
  <c r="AD27" i="29"/>
  <c r="AC27" i="29"/>
  <c r="AB27" i="29"/>
  <c r="AA27" i="29"/>
  <c r="Z27" i="29"/>
  <c r="Y27" i="29"/>
  <c r="X27" i="29"/>
  <c r="W27" i="29"/>
  <c r="V27" i="29"/>
  <c r="U27" i="29"/>
  <c r="T27" i="29"/>
  <c r="S27" i="29"/>
  <c r="R27" i="29"/>
  <c r="Q27" i="29"/>
  <c r="P27" i="29"/>
  <c r="O27" i="29"/>
  <c r="N27" i="29"/>
  <c r="M27" i="29"/>
  <c r="L27" i="29"/>
  <c r="K27" i="29"/>
  <c r="J27" i="29"/>
  <c r="I27" i="29"/>
  <c r="H27" i="29"/>
  <c r="G27" i="29"/>
  <c r="F27" i="29"/>
  <c r="E27" i="29"/>
  <c r="D27" i="29"/>
  <c r="C27" i="29"/>
  <c r="AI26" i="29"/>
  <c r="AH26" i="29"/>
  <c r="AG26" i="29"/>
  <c r="AF26" i="29"/>
  <c r="AE26" i="29"/>
  <c r="AD26" i="29"/>
  <c r="AC26" i="29"/>
  <c r="AB26" i="29"/>
  <c r="AA26" i="29"/>
  <c r="Z26" i="29"/>
  <c r="Y26" i="29"/>
  <c r="X26" i="29"/>
  <c r="W26" i="29"/>
  <c r="V26" i="29"/>
  <c r="U26" i="29"/>
  <c r="T26" i="29"/>
  <c r="S26" i="29"/>
  <c r="R26" i="29"/>
  <c r="Q26" i="29"/>
  <c r="P26" i="29"/>
  <c r="O26" i="29"/>
  <c r="N26" i="29"/>
  <c r="M26" i="29"/>
  <c r="L26" i="29"/>
  <c r="K26" i="29"/>
  <c r="J26" i="29"/>
  <c r="I26" i="29"/>
  <c r="H26" i="29"/>
  <c r="G26" i="29"/>
  <c r="F26" i="29"/>
  <c r="E26" i="29"/>
  <c r="D26" i="29"/>
  <c r="C26" i="29"/>
  <c r="AI25" i="29"/>
  <c r="AH25" i="29"/>
  <c r="AG25" i="29"/>
  <c r="AF25" i="29"/>
  <c r="AE25" i="29"/>
  <c r="AD25" i="29"/>
  <c r="AC25" i="29"/>
  <c r="AB25" i="29"/>
  <c r="AA25" i="29"/>
  <c r="Z25" i="29"/>
  <c r="Y25" i="29"/>
  <c r="X25" i="29"/>
  <c r="W25" i="29"/>
  <c r="V25" i="29"/>
  <c r="U25" i="29"/>
  <c r="T25" i="29"/>
  <c r="S25" i="29"/>
  <c r="R25" i="29"/>
  <c r="Q25" i="29"/>
  <c r="P25" i="29"/>
  <c r="O25" i="29"/>
  <c r="N25" i="29"/>
  <c r="M25" i="29"/>
  <c r="L25" i="29"/>
  <c r="K25" i="29"/>
  <c r="J25" i="29"/>
  <c r="I25" i="29"/>
  <c r="H25" i="29"/>
  <c r="G25" i="29"/>
  <c r="F25" i="29"/>
  <c r="E25" i="29"/>
  <c r="D25" i="29"/>
  <c r="C25" i="29"/>
  <c r="AI24" i="29"/>
  <c r="AH24" i="29"/>
  <c r="AG24" i="29"/>
  <c r="AF24" i="29"/>
  <c r="AE24" i="29"/>
  <c r="AD24" i="29"/>
  <c r="AC24" i="29"/>
  <c r="AB24" i="29"/>
  <c r="AA24" i="29"/>
  <c r="Z24" i="29"/>
  <c r="Y24" i="29"/>
  <c r="X24" i="29"/>
  <c r="W24" i="29"/>
  <c r="V24" i="29"/>
  <c r="U24" i="29"/>
  <c r="T24" i="29"/>
  <c r="S24" i="29"/>
  <c r="R24" i="29"/>
  <c r="Q24" i="29"/>
  <c r="P24" i="29"/>
  <c r="O24" i="29"/>
  <c r="N24" i="29"/>
  <c r="M24" i="29"/>
  <c r="L24" i="29"/>
  <c r="K24" i="29"/>
  <c r="J24" i="29"/>
  <c r="I24" i="29"/>
  <c r="H24" i="29"/>
  <c r="G24" i="29"/>
  <c r="F24" i="29"/>
  <c r="E24" i="29"/>
  <c r="D24" i="29"/>
  <c r="C24" i="29"/>
  <c r="AI23" i="29"/>
  <c r="AH23" i="29"/>
  <c r="AG23" i="29"/>
  <c r="AF23" i="29"/>
  <c r="AE23" i="29"/>
  <c r="AD23" i="29"/>
  <c r="AC23" i="29"/>
  <c r="AB23" i="29"/>
  <c r="AA23" i="29"/>
  <c r="Z23" i="29"/>
  <c r="Y23" i="29"/>
  <c r="X23" i="29"/>
  <c r="W23" i="29"/>
  <c r="V23" i="29"/>
  <c r="U23" i="29"/>
  <c r="T23" i="29"/>
  <c r="S23" i="29"/>
  <c r="R23" i="29"/>
  <c r="Q23" i="29"/>
  <c r="P23" i="29"/>
  <c r="O23" i="29"/>
  <c r="N23" i="29"/>
  <c r="M23" i="29"/>
  <c r="L23" i="29"/>
  <c r="K23" i="29"/>
  <c r="J23" i="29"/>
  <c r="I23" i="29"/>
  <c r="H23" i="29"/>
  <c r="G23" i="29"/>
  <c r="F23" i="29"/>
  <c r="E23" i="29"/>
  <c r="D23" i="29"/>
  <c r="C23" i="29"/>
  <c r="AI22" i="29"/>
  <c r="AH22" i="29"/>
  <c r="AG22" i="29"/>
  <c r="AF22" i="29"/>
  <c r="AE22" i="29"/>
  <c r="AD22" i="29"/>
  <c r="AC22" i="29"/>
  <c r="AB22" i="29"/>
  <c r="AA22" i="29"/>
  <c r="Z22" i="29"/>
  <c r="Y22" i="29"/>
  <c r="X22" i="29"/>
  <c r="W22" i="29"/>
  <c r="V22" i="29"/>
  <c r="U22" i="29"/>
  <c r="T22" i="29"/>
  <c r="S22" i="29"/>
  <c r="R22" i="29"/>
  <c r="Q22" i="29"/>
  <c r="P22" i="29"/>
  <c r="O22" i="29"/>
  <c r="N22" i="29"/>
  <c r="M22" i="29"/>
  <c r="L22" i="29"/>
  <c r="K22" i="29"/>
  <c r="J22" i="29"/>
  <c r="I22" i="29"/>
  <c r="H22" i="29"/>
  <c r="G22" i="29"/>
  <c r="F22" i="29"/>
  <c r="E22" i="29"/>
  <c r="D22" i="29"/>
  <c r="C22" i="29"/>
  <c r="AI21" i="29"/>
  <c r="AH21" i="29"/>
  <c r="AG21" i="29"/>
  <c r="AF21" i="29"/>
  <c r="AE21" i="29"/>
  <c r="AD21" i="29"/>
  <c r="AC21" i="29"/>
  <c r="AB21" i="29"/>
  <c r="AA21" i="29"/>
  <c r="Z21" i="29"/>
  <c r="Y21" i="29"/>
  <c r="X21" i="29"/>
  <c r="W21" i="29"/>
  <c r="V21" i="29"/>
  <c r="U21" i="29"/>
  <c r="T21" i="29"/>
  <c r="S21" i="29"/>
  <c r="R21" i="29"/>
  <c r="Q21" i="29"/>
  <c r="P21" i="29"/>
  <c r="O21" i="29"/>
  <c r="N21" i="29"/>
  <c r="M21" i="29"/>
  <c r="L21" i="29"/>
  <c r="K21" i="29"/>
  <c r="J21" i="29"/>
  <c r="I21" i="29"/>
  <c r="H21" i="29"/>
  <c r="G21" i="29"/>
  <c r="F21" i="29"/>
  <c r="E21" i="29"/>
  <c r="D21" i="29"/>
  <c r="C21" i="29"/>
  <c r="AI20" i="29"/>
  <c r="AH20" i="29"/>
  <c r="AG20" i="29"/>
  <c r="AF20" i="29"/>
  <c r="AE20" i="29"/>
  <c r="AE48" i="29" s="1"/>
  <c r="AD20" i="29"/>
  <c r="AC20" i="29"/>
  <c r="AB20" i="29"/>
  <c r="AA20" i="29"/>
  <c r="Z20" i="29"/>
  <c r="Y20" i="29"/>
  <c r="X20" i="29"/>
  <c r="W20" i="29"/>
  <c r="W48" i="29" s="1"/>
  <c r="V20" i="29"/>
  <c r="U20" i="29"/>
  <c r="T20" i="29"/>
  <c r="S20" i="29"/>
  <c r="R20" i="29"/>
  <c r="Q20" i="29"/>
  <c r="P20" i="29"/>
  <c r="O20" i="29"/>
  <c r="N20" i="29"/>
  <c r="M20" i="29"/>
  <c r="L20" i="29"/>
  <c r="K20" i="29"/>
  <c r="J20" i="29"/>
  <c r="I20" i="29"/>
  <c r="H20" i="29"/>
  <c r="G20" i="29"/>
  <c r="F20" i="29"/>
  <c r="E20" i="29"/>
  <c r="D20" i="29"/>
  <c r="C20" i="29"/>
  <c r="AI19" i="29"/>
  <c r="AH19" i="29"/>
  <c r="AG19" i="29"/>
  <c r="AF19" i="29"/>
  <c r="AE19" i="29"/>
  <c r="AD19" i="29"/>
  <c r="AC19" i="29"/>
  <c r="AB19" i="29"/>
  <c r="AA19" i="29"/>
  <c r="Z19" i="29"/>
  <c r="Y19" i="29"/>
  <c r="X19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K19" i="29"/>
  <c r="J19" i="29"/>
  <c r="I19" i="29"/>
  <c r="H19" i="29"/>
  <c r="G19" i="29"/>
  <c r="F19" i="29"/>
  <c r="E19" i="29"/>
  <c r="D19" i="29"/>
  <c r="C19" i="29"/>
  <c r="AJ18" i="29"/>
  <c r="AI18" i="29"/>
  <c r="AH18" i="29"/>
  <c r="AG18" i="29"/>
  <c r="AF18" i="29"/>
  <c r="AE18" i="29"/>
  <c r="AD18" i="29"/>
  <c r="AC18" i="29"/>
  <c r="AB18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AI17" i="29"/>
  <c r="AH17" i="29"/>
  <c r="AG17" i="29"/>
  <c r="AF17" i="29"/>
  <c r="AE17" i="29"/>
  <c r="AD17" i="29"/>
  <c r="AC17" i="29"/>
  <c r="AB17" i="29"/>
  <c r="AA17" i="29"/>
  <c r="Z17" i="29"/>
  <c r="Y17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AI16" i="29"/>
  <c r="AH16" i="29"/>
  <c r="AG16" i="29"/>
  <c r="AF16" i="29"/>
  <c r="AE16" i="29"/>
  <c r="AD16" i="29"/>
  <c r="AC16" i="29"/>
  <c r="AB16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AI15" i="29"/>
  <c r="AH15" i="29"/>
  <c r="AG15" i="29"/>
  <c r="AF15" i="29"/>
  <c r="AE15" i="29"/>
  <c r="AD15" i="29"/>
  <c r="AC15" i="29"/>
  <c r="AB15" i="29"/>
  <c r="AA15" i="29"/>
  <c r="Z15" i="29"/>
  <c r="Y15" i="29"/>
  <c r="X15" i="29"/>
  <c r="W15" i="29"/>
  <c r="V15" i="29"/>
  <c r="U15" i="29"/>
  <c r="T15" i="29"/>
  <c r="S15" i="29"/>
  <c r="R15" i="29"/>
  <c r="Q15" i="29"/>
  <c r="P15" i="29"/>
  <c r="O15" i="29"/>
  <c r="N15" i="29"/>
  <c r="M15" i="29"/>
  <c r="L15" i="29"/>
  <c r="K15" i="29"/>
  <c r="J15" i="29"/>
  <c r="I15" i="29"/>
  <c r="H15" i="29"/>
  <c r="G15" i="29"/>
  <c r="F15" i="29"/>
  <c r="E15" i="29"/>
  <c r="D15" i="29"/>
  <c r="C15" i="29"/>
  <c r="AI14" i="29"/>
  <c r="AH14" i="29"/>
  <c r="AG14" i="29"/>
  <c r="AF14" i="29"/>
  <c r="AE14" i="29"/>
  <c r="AD14" i="29"/>
  <c r="AC14" i="29"/>
  <c r="AB14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K14" i="29"/>
  <c r="J14" i="29"/>
  <c r="I14" i="29"/>
  <c r="H14" i="29"/>
  <c r="G14" i="29"/>
  <c r="F14" i="29"/>
  <c r="E14" i="29"/>
  <c r="D14" i="29"/>
  <c r="C14" i="29"/>
  <c r="AI13" i="29"/>
  <c r="AH13" i="29"/>
  <c r="AG13" i="29"/>
  <c r="AF13" i="29"/>
  <c r="AE13" i="29"/>
  <c r="AD13" i="29"/>
  <c r="AC13" i="29"/>
  <c r="AB13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H13" i="29"/>
  <c r="G13" i="29"/>
  <c r="F13" i="29"/>
  <c r="E13" i="29"/>
  <c r="D13" i="29"/>
  <c r="C13" i="29"/>
  <c r="AI12" i="29"/>
  <c r="AH12" i="29"/>
  <c r="AG12" i="29"/>
  <c r="AF12" i="29"/>
  <c r="AE12" i="29"/>
  <c r="AD12" i="29"/>
  <c r="AC12" i="29"/>
  <c r="AB12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H12" i="29"/>
  <c r="G12" i="29"/>
  <c r="F12" i="29"/>
  <c r="E12" i="29"/>
  <c r="D12" i="29"/>
  <c r="C12" i="29"/>
  <c r="AI11" i="29"/>
  <c r="AH11" i="29"/>
  <c r="AG11" i="29"/>
  <c r="AF11" i="29"/>
  <c r="AE11" i="29"/>
  <c r="AD11" i="29"/>
  <c r="AC11" i="29"/>
  <c r="AB11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H11" i="29"/>
  <c r="G11" i="29"/>
  <c r="F11" i="29"/>
  <c r="E11" i="29"/>
  <c r="D11" i="29"/>
  <c r="C11" i="29"/>
  <c r="AI10" i="29"/>
  <c r="AH10" i="29"/>
  <c r="AG10" i="29"/>
  <c r="AF10" i="29"/>
  <c r="AE10" i="29"/>
  <c r="AD10" i="29"/>
  <c r="AC10" i="29"/>
  <c r="AB10" i="29"/>
  <c r="AA10" i="29"/>
  <c r="Z10" i="29"/>
  <c r="Y10" i="29"/>
  <c r="X10" i="29"/>
  <c r="W10" i="29"/>
  <c r="V10" i="29"/>
  <c r="U10" i="29"/>
  <c r="T10" i="29"/>
  <c r="S10" i="29"/>
  <c r="R10" i="29"/>
  <c r="Q10" i="29"/>
  <c r="P10" i="29"/>
  <c r="O10" i="29"/>
  <c r="N10" i="29"/>
  <c r="M10" i="29"/>
  <c r="L10" i="29"/>
  <c r="K10" i="29"/>
  <c r="J10" i="29"/>
  <c r="I10" i="29"/>
  <c r="H10" i="29"/>
  <c r="G10" i="29"/>
  <c r="F10" i="29"/>
  <c r="E10" i="29"/>
  <c r="D10" i="29"/>
  <c r="C10" i="29"/>
  <c r="AI9" i="29"/>
  <c r="AH9" i="29"/>
  <c r="AG9" i="29"/>
  <c r="AF9" i="29"/>
  <c r="AE9" i="29"/>
  <c r="AD9" i="29"/>
  <c r="AC9" i="29"/>
  <c r="AB9" i="29"/>
  <c r="AA9" i="29"/>
  <c r="Z9" i="29"/>
  <c r="Y9" i="29"/>
  <c r="X9" i="29"/>
  <c r="W9" i="29"/>
  <c r="V9" i="29"/>
  <c r="U9" i="29"/>
  <c r="T9" i="29"/>
  <c r="S9" i="29"/>
  <c r="R9" i="29"/>
  <c r="Q9" i="29"/>
  <c r="P9" i="29"/>
  <c r="O9" i="29"/>
  <c r="N9" i="29"/>
  <c r="M9" i="29"/>
  <c r="L9" i="29"/>
  <c r="K9" i="29"/>
  <c r="J9" i="29"/>
  <c r="I9" i="29"/>
  <c r="H9" i="29"/>
  <c r="G9" i="29"/>
  <c r="F9" i="29"/>
  <c r="E9" i="29"/>
  <c r="D9" i="29"/>
  <c r="C9" i="29"/>
  <c r="AI8" i="29"/>
  <c r="AH8" i="29"/>
  <c r="AG8" i="29"/>
  <c r="AF8" i="29"/>
  <c r="AE8" i="29"/>
  <c r="AD8" i="29"/>
  <c r="AC8" i="29"/>
  <c r="AB8" i="29"/>
  <c r="AB47" i="29" s="1"/>
  <c r="AA8" i="29"/>
  <c r="Z8" i="29"/>
  <c r="Y8" i="29"/>
  <c r="X8" i="29"/>
  <c r="W8" i="29"/>
  <c r="V8" i="29"/>
  <c r="U8" i="29"/>
  <c r="T8" i="29"/>
  <c r="T49" i="29" s="1"/>
  <c r="S8" i="29"/>
  <c r="R8" i="29"/>
  <c r="Q8" i="29"/>
  <c r="P8" i="29"/>
  <c r="O8" i="29"/>
  <c r="N8" i="29"/>
  <c r="M8" i="29"/>
  <c r="L8" i="29"/>
  <c r="L49" i="29" s="1"/>
  <c r="K8" i="29"/>
  <c r="J8" i="29"/>
  <c r="I8" i="29"/>
  <c r="H8" i="29"/>
  <c r="G8" i="29"/>
  <c r="F8" i="29"/>
  <c r="E8" i="29"/>
  <c r="D8" i="29"/>
  <c r="D47" i="29" s="1"/>
  <c r="C8" i="29"/>
  <c r="D45" i="30" l="1"/>
  <c r="L45" i="30"/>
  <c r="V45" i="30"/>
  <c r="AD45" i="30"/>
  <c r="AN45" i="30"/>
  <c r="AN47" i="30" s="1"/>
  <c r="E45" i="30"/>
  <c r="M45" i="30"/>
  <c r="W45" i="30"/>
  <c r="AE45" i="30"/>
  <c r="AO45" i="30"/>
  <c r="D46" i="30"/>
  <c r="L46" i="30"/>
  <c r="V46" i="30"/>
  <c r="AD46" i="30"/>
  <c r="AN46" i="30"/>
  <c r="F45" i="30"/>
  <c r="N45" i="30"/>
  <c r="X45" i="30"/>
  <c r="AF45" i="30"/>
  <c r="AP45" i="30"/>
  <c r="E46" i="30"/>
  <c r="M46" i="30"/>
  <c r="W46" i="30"/>
  <c r="AE46" i="30"/>
  <c r="AO46" i="30"/>
  <c r="G45" i="30"/>
  <c r="G47" i="30" s="1"/>
  <c r="O45" i="30"/>
  <c r="Y45" i="30"/>
  <c r="AI45" i="30"/>
  <c r="AQ45" i="30"/>
  <c r="F46" i="30"/>
  <c r="N46" i="30"/>
  <c r="X46" i="30"/>
  <c r="AF46" i="30"/>
  <c r="AP46" i="30"/>
  <c r="H45" i="30"/>
  <c r="P45" i="30"/>
  <c r="Z45" i="30"/>
  <c r="AJ45" i="30"/>
  <c r="AR45" i="30"/>
  <c r="J45" i="30"/>
  <c r="J47" i="30" s="1"/>
  <c r="T45" i="30"/>
  <c r="AB45" i="30"/>
  <c r="AL45" i="30"/>
  <c r="G46" i="30"/>
  <c r="O46" i="30"/>
  <c r="Y46" i="30"/>
  <c r="AI46" i="30"/>
  <c r="AQ46" i="30"/>
  <c r="C46" i="30"/>
  <c r="C47" i="30" s="1"/>
  <c r="K46" i="30"/>
  <c r="K47" i="30" s="1"/>
  <c r="U46" i="30"/>
  <c r="U47" i="30" s="1"/>
  <c r="AC46" i="30"/>
  <c r="AC47" i="30" s="1"/>
  <c r="AM46" i="30"/>
  <c r="AM47" i="30" s="1"/>
  <c r="I45" i="30"/>
  <c r="S45" i="30"/>
  <c r="AA45" i="30"/>
  <c r="AA47" i="30" s="1"/>
  <c r="AK45" i="30"/>
  <c r="AS45" i="30"/>
  <c r="H46" i="30"/>
  <c r="P46" i="30"/>
  <c r="Z46" i="30"/>
  <c r="AJ46" i="30"/>
  <c r="AR46" i="30"/>
  <c r="I46" i="30"/>
  <c r="S46" i="30"/>
  <c r="AA46" i="30"/>
  <c r="AK46" i="30"/>
  <c r="AS46" i="30"/>
  <c r="T47" i="30"/>
  <c r="AB47" i="30"/>
  <c r="AL47" i="30"/>
  <c r="P48" i="29"/>
  <c r="X48" i="29"/>
  <c r="F47" i="29"/>
  <c r="I48" i="29"/>
  <c r="Q48" i="29"/>
  <c r="Y48" i="29"/>
  <c r="AG48" i="29"/>
  <c r="N47" i="29"/>
  <c r="W49" i="29"/>
  <c r="AH48" i="29"/>
  <c r="M49" i="29"/>
  <c r="O47" i="29"/>
  <c r="AE47" i="29"/>
  <c r="P47" i="29"/>
  <c r="X49" i="29"/>
  <c r="K48" i="29"/>
  <c r="AA48" i="29"/>
  <c r="V49" i="29"/>
  <c r="Q47" i="29"/>
  <c r="X47" i="29"/>
  <c r="M47" i="29"/>
  <c r="D48" i="29"/>
  <c r="L48" i="29"/>
  <c r="T48" i="29"/>
  <c r="AB48" i="29"/>
  <c r="AB49" i="29" s="1"/>
  <c r="Z48" i="29"/>
  <c r="O48" i="29"/>
  <c r="I49" i="29"/>
  <c r="Y47" i="29"/>
  <c r="Z47" i="29"/>
  <c r="AH49" i="29"/>
  <c r="E48" i="29"/>
  <c r="M48" i="29"/>
  <c r="D49" i="29"/>
  <c r="E47" i="29"/>
  <c r="AG49" i="29"/>
  <c r="K49" i="29"/>
  <c r="AA47" i="29"/>
  <c r="AA49" i="29" s="1"/>
  <c r="AI49" i="29"/>
  <c r="F48" i="29"/>
  <c r="N48" i="29"/>
  <c r="V48" i="29"/>
  <c r="AE49" i="29"/>
  <c r="F49" i="29"/>
  <c r="P49" i="29"/>
  <c r="I47" i="29"/>
  <c r="T47" i="29"/>
  <c r="N49" i="29"/>
  <c r="Y49" i="29"/>
  <c r="K47" i="29"/>
  <c r="V47" i="29"/>
  <c r="AH47" i="29"/>
  <c r="O49" i="29"/>
  <c r="Z49" i="29"/>
  <c r="L47" i="29"/>
  <c r="W47" i="29"/>
  <c r="AI47" i="29"/>
  <c r="AS47" i="30" l="1"/>
  <c r="Y47" i="30"/>
  <c r="E47" i="30"/>
  <c r="AK47" i="30"/>
  <c r="O47" i="30"/>
  <c r="AP47" i="30"/>
  <c r="S47" i="30"/>
  <c r="AR47" i="30"/>
  <c r="X47" i="30"/>
  <c r="AD47" i="30"/>
  <c r="AF47" i="30"/>
  <c r="I47" i="30"/>
  <c r="AJ47" i="30"/>
  <c r="N47" i="30"/>
  <c r="AO47" i="30"/>
  <c r="V47" i="30"/>
  <c r="Z47" i="30"/>
  <c r="F47" i="30"/>
  <c r="AE47" i="30"/>
  <c r="L47" i="30"/>
  <c r="P47" i="30"/>
  <c r="AQ47" i="30"/>
  <c r="W47" i="30"/>
  <c r="D47" i="30"/>
  <c r="H47" i="30"/>
  <c r="AI47" i="30"/>
  <c r="M47" i="30"/>
  <c r="E49" i="29"/>
  <c r="Q49" i="29"/>
  <c r="Q45" i="26" l="1"/>
  <c r="P45" i="26"/>
  <c r="X45" i="26" s="1"/>
  <c r="O45" i="26"/>
  <c r="N45" i="26"/>
  <c r="M45" i="26"/>
  <c r="L45" i="26"/>
  <c r="K45" i="26"/>
  <c r="J45" i="26"/>
  <c r="I45" i="26"/>
  <c r="H45" i="26"/>
  <c r="U45" i="26" s="1"/>
  <c r="G45" i="26"/>
  <c r="F45" i="26"/>
  <c r="E45" i="26"/>
  <c r="D45" i="26"/>
  <c r="C45" i="26"/>
  <c r="B45" i="26"/>
  <c r="Q44" i="26"/>
  <c r="P44" i="26"/>
  <c r="O44" i="26"/>
  <c r="N44" i="26"/>
  <c r="M44" i="26"/>
  <c r="W44" i="26" s="1"/>
  <c r="L44" i="26"/>
  <c r="K44" i="26"/>
  <c r="J44" i="26"/>
  <c r="I44" i="26"/>
  <c r="H44" i="26"/>
  <c r="G44" i="26"/>
  <c r="F44" i="26"/>
  <c r="E44" i="26"/>
  <c r="D44" i="26"/>
  <c r="C44" i="26"/>
  <c r="B44" i="26"/>
  <c r="V43" i="26"/>
  <c r="Q43" i="26"/>
  <c r="Y43" i="26" s="1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C43" i="26"/>
  <c r="B43" i="26"/>
  <c r="Q42" i="26"/>
  <c r="P42" i="26"/>
  <c r="Y42" i="26" s="1"/>
  <c r="O42" i="26"/>
  <c r="N42" i="26"/>
  <c r="M42" i="26"/>
  <c r="L42" i="26"/>
  <c r="K42" i="26"/>
  <c r="J42" i="26"/>
  <c r="I42" i="26"/>
  <c r="H42" i="26"/>
  <c r="G42" i="26"/>
  <c r="F42" i="26"/>
  <c r="U42" i="26" s="1"/>
  <c r="E42" i="26"/>
  <c r="D42" i="26"/>
  <c r="C42" i="26"/>
  <c r="B42" i="26"/>
  <c r="Q41" i="26"/>
  <c r="P41" i="26"/>
  <c r="X41" i="26" s="1"/>
  <c r="O41" i="26"/>
  <c r="N41" i="26"/>
  <c r="M41" i="26"/>
  <c r="L41" i="26"/>
  <c r="K41" i="26"/>
  <c r="J41" i="26"/>
  <c r="I41" i="26"/>
  <c r="H41" i="26"/>
  <c r="U41" i="26" s="1"/>
  <c r="G41" i="26"/>
  <c r="F41" i="26"/>
  <c r="E41" i="26"/>
  <c r="D41" i="26"/>
  <c r="C41" i="26"/>
  <c r="B41" i="26"/>
  <c r="Q40" i="26"/>
  <c r="Y40" i="26" s="1"/>
  <c r="P40" i="26"/>
  <c r="O40" i="26"/>
  <c r="N40" i="26"/>
  <c r="M40" i="26"/>
  <c r="L40" i="26"/>
  <c r="K40" i="26"/>
  <c r="J40" i="26"/>
  <c r="I40" i="26"/>
  <c r="V40" i="26" s="1"/>
  <c r="H40" i="26"/>
  <c r="G40" i="26"/>
  <c r="F40" i="26"/>
  <c r="E40" i="26"/>
  <c r="D40" i="26"/>
  <c r="C40" i="26"/>
  <c r="B40" i="26"/>
  <c r="T40" i="26" s="1"/>
  <c r="Q39" i="26"/>
  <c r="Y39" i="26" s="1"/>
  <c r="P39" i="26"/>
  <c r="O39" i="26"/>
  <c r="N39" i="26"/>
  <c r="M39" i="26"/>
  <c r="L39" i="26"/>
  <c r="K39" i="26"/>
  <c r="J39" i="26"/>
  <c r="I39" i="26"/>
  <c r="H39" i="26"/>
  <c r="G39" i="26"/>
  <c r="F39" i="26"/>
  <c r="E39" i="26"/>
  <c r="D39" i="26"/>
  <c r="C39" i="26"/>
  <c r="B39" i="26"/>
  <c r="Y38" i="26"/>
  <c r="Q38" i="26"/>
  <c r="P38" i="26"/>
  <c r="O38" i="26"/>
  <c r="N38" i="26"/>
  <c r="M38" i="26"/>
  <c r="L38" i="26"/>
  <c r="K38" i="26"/>
  <c r="J38" i="26"/>
  <c r="I38" i="26"/>
  <c r="H38" i="26"/>
  <c r="G38" i="26"/>
  <c r="F38" i="26"/>
  <c r="U38" i="26" s="1"/>
  <c r="E38" i="26"/>
  <c r="D38" i="26"/>
  <c r="C38" i="26"/>
  <c r="B38" i="26"/>
  <c r="Q37" i="26"/>
  <c r="P37" i="26"/>
  <c r="O37" i="26"/>
  <c r="N37" i="26"/>
  <c r="M37" i="26"/>
  <c r="L37" i="26"/>
  <c r="K37" i="26"/>
  <c r="J37" i="26"/>
  <c r="I37" i="26"/>
  <c r="H37" i="26"/>
  <c r="G37" i="26"/>
  <c r="F37" i="26"/>
  <c r="E37" i="26"/>
  <c r="D37" i="26"/>
  <c r="C37" i="26"/>
  <c r="B37" i="26"/>
  <c r="Q36" i="26"/>
  <c r="P36" i="26"/>
  <c r="O36" i="26"/>
  <c r="N36" i="26"/>
  <c r="M36" i="26"/>
  <c r="Y36" i="26" s="1"/>
  <c r="L36" i="26"/>
  <c r="K36" i="26"/>
  <c r="J36" i="26"/>
  <c r="I36" i="26"/>
  <c r="H36" i="26"/>
  <c r="G36" i="26"/>
  <c r="F36" i="26"/>
  <c r="E36" i="26"/>
  <c r="D36" i="26"/>
  <c r="C36" i="26"/>
  <c r="B36" i="26"/>
  <c r="V35" i="26"/>
  <c r="Q35" i="26"/>
  <c r="P35" i="26"/>
  <c r="O35" i="26"/>
  <c r="N35" i="26"/>
  <c r="M35" i="26"/>
  <c r="L35" i="26"/>
  <c r="K35" i="26"/>
  <c r="J35" i="26"/>
  <c r="W35" i="26" s="1"/>
  <c r="I35" i="26"/>
  <c r="H35" i="26"/>
  <c r="G35" i="26"/>
  <c r="F35" i="26"/>
  <c r="E35" i="26"/>
  <c r="D35" i="26"/>
  <c r="C35" i="26"/>
  <c r="B35" i="26"/>
  <c r="Q34" i="26"/>
  <c r="P34" i="26"/>
  <c r="O34" i="26"/>
  <c r="N34" i="26"/>
  <c r="M34" i="26"/>
  <c r="Y34" i="26" s="1"/>
  <c r="L34" i="26"/>
  <c r="K34" i="26"/>
  <c r="J34" i="26"/>
  <c r="I34" i="26"/>
  <c r="H34" i="26"/>
  <c r="G34" i="26"/>
  <c r="F34" i="26"/>
  <c r="U34" i="26" s="1"/>
  <c r="E34" i="26"/>
  <c r="D34" i="26"/>
  <c r="C34" i="26"/>
  <c r="B34" i="26"/>
  <c r="Q33" i="26"/>
  <c r="P33" i="26"/>
  <c r="X33" i="26" s="1"/>
  <c r="O33" i="26"/>
  <c r="N33" i="26"/>
  <c r="M33" i="26"/>
  <c r="L33" i="26"/>
  <c r="K33" i="26"/>
  <c r="J33" i="26"/>
  <c r="I33" i="26"/>
  <c r="H33" i="26"/>
  <c r="U33" i="26" s="1"/>
  <c r="G33" i="26"/>
  <c r="F33" i="26"/>
  <c r="E33" i="26"/>
  <c r="D33" i="26"/>
  <c r="C33" i="26"/>
  <c r="B33" i="26"/>
  <c r="Q32" i="26"/>
  <c r="Y32" i="26" s="1"/>
  <c r="P32" i="26"/>
  <c r="O32" i="26"/>
  <c r="N32" i="26"/>
  <c r="M32" i="26"/>
  <c r="L32" i="26"/>
  <c r="K32" i="26"/>
  <c r="J32" i="26"/>
  <c r="I32" i="26"/>
  <c r="V32" i="26" s="1"/>
  <c r="H32" i="26"/>
  <c r="G32" i="26"/>
  <c r="F32" i="26"/>
  <c r="E32" i="26"/>
  <c r="D32" i="26"/>
  <c r="C32" i="26"/>
  <c r="B32" i="26"/>
  <c r="T32" i="26" s="1"/>
  <c r="W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V31" i="26" s="1"/>
  <c r="D31" i="26"/>
  <c r="C31" i="26"/>
  <c r="B31" i="26"/>
  <c r="Q30" i="26"/>
  <c r="P30" i="26"/>
  <c r="O30" i="26"/>
  <c r="N30" i="26"/>
  <c r="X30" i="26" s="1"/>
  <c r="M30" i="26"/>
  <c r="Y30" i="26" s="1"/>
  <c r="L30" i="26"/>
  <c r="K30" i="26"/>
  <c r="J30" i="26"/>
  <c r="I30" i="26"/>
  <c r="H30" i="26"/>
  <c r="G30" i="26"/>
  <c r="F30" i="26"/>
  <c r="U30" i="26" s="1"/>
  <c r="E30" i="26"/>
  <c r="D30" i="26"/>
  <c r="C30" i="26"/>
  <c r="B30" i="26"/>
  <c r="Q29" i="26"/>
  <c r="P29" i="26"/>
  <c r="O29" i="26"/>
  <c r="N29" i="26"/>
  <c r="M29" i="26"/>
  <c r="W29" i="26" s="1"/>
  <c r="L29" i="26"/>
  <c r="K29" i="26"/>
  <c r="J29" i="26"/>
  <c r="I29" i="26"/>
  <c r="H29" i="26"/>
  <c r="G29" i="26"/>
  <c r="F29" i="26"/>
  <c r="E29" i="26"/>
  <c r="T29" i="26" s="1"/>
  <c r="D29" i="26"/>
  <c r="C29" i="26"/>
  <c r="B29" i="26"/>
  <c r="Y28" i="26"/>
  <c r="Q28" i="26"/>
  <c r="P28" i="26"/>
  <c r="O28" i="26"/>
  <c r="N28" i="26"/>
  <c r="M28" i="26"/>
  <c r="L28" i="26"/>
  <c r="K28" i="26"/>
  <c r="J28" i="26"/>
  <c r="I28" i="26"/>
  <c r="V28" i="26" s="1"/>
  <c r="H28" i="26"/>
  <c r="G28" i="26"/>
  <c r="F28" i="26"/>
  <c r="E28" i="26"/>
  <c r="D28" i="26"/>
  <c r="C28" i="26"/>
  <c r="B28" i="26"/>
  <c r="T28" i="26" s="1"/>
  <c r="Q27" i="26"/>
  <c r="P27" i="26"/>
  <c r="O27" i="26"/>
  <c r="N27" i="26"/>
  <c r="M27" i="26"/>
  <c r="L27" i="26"/>
  <c r="K27" i="26"/>
  <c r="J27" i="26"/>
  <c r="I27" i="26"/>
  <c r="H27" i="26"/>
  <c r="G27" i="26"/>
  <c r="F27" i="26"/>
  <c r="E27" i="26"/>
  <c r="D27" i="26"/>
  <c r="C27" i="26"/>
  <c r="B27" i="26"/>
  <c r="Q26" i="26"/>
  <c r="P26" i="26"/>
  <c r="O26" i="26"/>
  <c r="N26" i="26"/>
  <c r="M26" i="26"/>
  <c r="Y26" i="26" s="1"/>
  <c r="L26" i="26"/>
  <c r="K26" i="26"/>
  <c r="J26" i="26"/>
  <c r="I26" i="26"/>
  <c r="H26" i="26"/>
  <c r="G26" i="26"/>
  <c r="F26" i="26"/>
  <c r="U26" i="26" s="1"/>
  <c r="E26" i="26"/>
  <c r="D26" i="26"/>
  <c r="C26" i="26"/>
  <c r="B26" i="26"/>
  <c r="Q25" i="26"/>
  <c r="P25" i="26"/>
  <c r="X25" i="26" s="1"/>
  <c r="O25" i="26"/>
  <c r="N25" i="26"/>
  <c r="M25" i="26"/>
  <c r="L25" i="26"/>
  <c r="K25" i="26"/>
  <c r="J25" i="26"/>
  <c r="I25" i="26"/>
  <c r="H25" i="26"/>
  <c r="U25" i="26" s="1"/>
  <c r="G25" i="26"/>
  <c r="F25" i="26"/>
  <c r="E25" i="26"/>
  <c r="D25" i="26"/>
  <c r="C25" i="26"/>
  <c r="B25" i="26"/>
  <c r="Y24" i="26"/>
  <c r="X24" i="26"/>
  <c r="Q24" i="26"/>
  <c r="P24" i="26"/>
  <c r="O24" i="26"/>
  <c r="N24" i="26"/>
  <c r="M24" i="26"/>
  <c r="L24" i="26"/>
  <c r="K24" i="26"/>
  <c r="J24" i="26"/>
  <c r="I24" i="26"/>
  <c r="H24" i="26"/>
  <c r="G24" i="26"/>
  <c r="F24" i="26"/>
  <c r="U24" i="26" s="1"/>
  <c r="E24" i="26"/>
  <c r="D24" i="26"/>
  <c r="C24" i="26"/>
  <c r="B24" i="26"/>
  <c r="T24" i="26" s="1"/>
  <c r="Q23" i="26"/>
  <c r="P23" i="26"/>
  <c r="O23" i="26"/>
  <c r="N23" i="26"/>
  <c r="M23" i="26"/>
  <c r="L23" i="26"/>
  <c r="K23" i="26"/>
  <c r="J23" i="26"/>
  <c r="I23" i="26"/>
  <c r="H23" i="26"/>
  <c r="G23" i="26"/>
  <c r="F23" i="26"/>
  <c r="E23" i="26"/>
  <c r="D23" i="26"/>
  <c r="C23" i="26"/>
  <c r="B23" i="26"/>
  <c r="Q22" i="26"/>
  <c r="P22" i="26"/>
  <c r="O22" i="26"/>
  <c r="N22" i="26"/>
  <c r="M22" i="26"/>
  <c r="Y22" i="26" s="1"/>
  <c r="L22" i="26"/>
  <c r="K22" i="26"/>
  <c r="J22" i="26"/>
  <c r="I22" i="26"/>
  <c r="H22" i="26"/>
  <c r="G22" i="26"/>
  <c r="F22" i="26"/>
  <c r="U22" i="26" s="1"/>
  <c r="E22" i="26"/>
  <c r="D22" i="26"/>
  <c r="C22" i="26"/>
  <c r="B22" i="26"/>
  <c r="Q21" i="26"/>
  <c r="P21" i="26"/>
  <c r="X21" i="26" s="1"/>
  <c r="O21" i="26"/>
  <c r="N21" i="26"/>
  <c r="M21" i="26"/>
  <c r="L21" i="26"/>
  <c r="K21" i="26"/>
  <c r="J21" i="26"/>
  <c r="I21" i="26"/>
  <c r="H21" i="26"/>
  <c r="U21" i="26" s="1"/>
  <c r="G21" i="26"/>
  <c r="F21" i="26"/>
  <c r="E21" i="26"/>
  <c r="D21" i="26"/>
  <c r="C21" i="26"/>
  <c r="B21" i="26"/>
  <c r="Y20" i="26"/>
  <c r="Q20" i="26"/>
  <c r="P20" i="26"/>
  <c r="O20" i="26"/>
  <c r="N20" i="26"/>
  <c r="X20" i="26" s="1"/>
  <c r="M20" i="26"/>
  <c r="L20" i="26"/>
  <c r="K20" i="26"/>
  <c r="J20" i="26"/>
  <c r="I20" i="26"/>
  <c r="H20" i="26"/>
  <c r="G20" i="26"/>
  <c r="F20" i="26"/>
  <c r="U20" i="26" s="1"/>
  <c r="E20" i="26"/>
  <c r="D20" i="26"/>
  <c r="C20" i="26"/>
  <c r="B20" i="26"/>
  <c r="T20" i="26" s="1"/>
  <c r="Q19" i="26"/>
  <c r="P19" i="26"/>
  <c r="O19" i="26"/>
  <c r="N19" i="26"/>
  <c r="M19" i="26"/>
  <c r="L19" i="26"/>
  <c r="K19" i="26"/>
  <c r="J19" i="26"/>
  <c r="I19" i="26"/>
  <c r="H19" i="26"/>
  <c r="G19" i="26"/>
  <c r="F19" i="26"/>
  <c r="E19" i="26"/>
  <c r="V19" i="26" s="1"/>
  <c r="D19" i="26"/>
  <c r="C19" i="26"/>
  <c r="B19" i="26"/>
  <c r="U18" i="26"/>
  <c r="Q18" i="26"/>
  <c r="P18" i="26"/>
  <c r="O18" i="26"/>
  <c r="N18" i="26"/>
  <c r="X18" i="26" s="1"/>
  <c r="M18" i="26"/>
  <c r="Y18" i="26" s="1"/>
  <c r="L18" i="26"/>
  <c r="K18" i="26"/>
  <c r="J18" i="26"/>
  <c r="I18" i="26"/>
  <c r="V18" i="26" s="1"/>
  <c r="H18" i="26"/>
  <c r="G18" i="26"/>
  <c r="F18" i="26"/>
  <c r="E18" i="26"/>
  <c r="D18" i="26"/>
  <c r="C18" i="26"/>
  <c r="B18" i="26"/>
  <c r="T18" i="26" s="1"/>
  <c r="R17" i="26"/>
  <c r="Q17" i="26"/>
  <c r="P17" i="26"/>
  <c r="O17" i="26"/>
  <c r="N17" i="26"/>
  <c r="M17" i="26"/>
  <c r="L17" i="26"/>
  <c r="K17" i="26"/>
  <c r="J17" i="26"/>
  <c r="W17" i="26" s="1"/>
  <c r="I17" i="26"/>
  <c r="V17" i="26" s="1"/>
  <c r="H17" i="26"/>
  <c r="G17" i="26"/>
  <c r="F17" i="26"/>
  <c r="E17" i="26"/>
  <c r="D17" i="26"/>
  <c r="C17" i="26"/>
  <c r="B17" i="26"/>
  <c r="Q16" i="26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B16" i="26"/>
  <c r="T16" i="26" s="1"/>
  <c r="Q15" i="26"/>
  <c r="P15" i="26"/>
  <c r="X15" i="26" s="1"/>
  <c r="O15" i="26"/>
  <c r="N15" i="26"/>
  <c r="M15" i="26"/>
  <c r="L15" i="26"/>
  <c r="K15" i="26"/>
  <c r="J15" i="26"/>
  <c r="W15" i="26" s="1"/>
  <c r="I15" i="26"/>
  <c r="H15" i="26"/>
  <c r="G15" i="26"/>
  <c r="F15" i="26"/>
  <c r="E15" i="26"/>
  <c r="D15" i="26"/>
  <c r="C15" i="26"/>
  <c r="B15" i="26"/>
  <c r="V14" i="26"/>
  <c r="Q14" i="26"/>
  <c r="P14" i="26"/>
  <c r="O14" i="26"/>
  <c r="N14" i="26"/>
  <c r="M14" i="26"/>
  <c r="L14" i="26"/>
  <c r="K14" i="26"/>
  <c r="J14" i="26"/>
  <c r="I14" i="26"/>
  <c r="H14" i="26"/>
  <c r="G14" i="26"/>
  <c r="F14" i="26"/>
  <c r="U14" i="26" s="1"/>
  <c r="E14" i="26"/>
  <c r="D14" i="26"/>
  <c r="C14" i="26"/>
  <c r="B14" i="26"/>
  <c r="Q13" i="26"/>
  <c r="P13" i="26"/>
  <c r="O13" i="26"/>
  <c r="N13" i="26"/>
  <c r="X13" i="26" s="1"/>
  <c r="M13" i="26"/>
  <c r="L13" i="26"/>
  <c r="K13" i="26"/>
  <c r="J13" i="26"/>
  <c r="I13" i="26"/>
  <c r="H13" i="26"/>
  <c r="G13" i="26"/>
  <c r="F13" i="26"/>
  <c r="E13" i="26"/>
  <c r="D13" i="26"/>
  <c r="C13" i="26"/>
  <c r="B13" i="26"/>
  <c r="Q12" i="26"/>
  <c r="P12" i="26"/>
  <c r="Y12" i="26" s="1"/>
  <c r="O12" i="26"/>
  <c r="N12" i="26"/>
  <c r="M12" i="26"/>
  <c r="L12" i="26"/>
  <c r="K12" i="26"/>
  <c r="J12" i="26"/>
  <c r="I12" i="26"/>
  <c r="H12" i="26"/>
  <c r="G12" i="26"/>
  <c r="F12" i="26"/>
  <c r="E12" i="26"/>
  <c r="D12" i="26"/>
  <c r="C12" i="26"/>
  <c r="B12" i="26"/>
  <c r="Q11" i="26"/>
  <c r="P11" i="26"/>
  <c r="O11" i="26"/>
  <c r="X11" i="26" s="1"/>
  <c r="N11" i="26"/>
  <c r="M11" i="26"/>
  <c r="W11" i="26" s="1"/>
  <c r="L11" i="26"/>
  <c r="K11" i="26"/>
  <c r="J11" i="26"/>
  <c r="I11" i="26"/>
  <c r="H11" i="26"/>
  <c r="U11" i="26" s="1"/>
  <c r="G11" i="26"/>
  <c r="F11" i="26"/>
  <c r="E11" i="26"/>
  <c r="T11" i="26" s="1"/>
  <c r="D11" i="26"/>
  <c r="C11" i="26"/>
  <c r="B11" i="26"/>
  <c r="V10" i="26"/>
  <c r="U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0" i="26"/>
  <c r="B10" i="26"/>
  <c r="Q9" i="26"/>
  <c r="Y9" i="26" s="1"/>
  <c r="P9" i="26"/>
  <c r="O9" i="26"/>
  <c r="N9" i="26"/>
  <c r="M9" i="26"/>
  <c r="L9" i="26"/>
  <c r="K9" i="26"/>
  <c r="J9" i="26"/>
  <c r="J46" i="26" s="1"/>
  <c r="I9" i="26"/>
  <c r="V9" i="26" s="1"/>
  <c r="H9" i="26"/>
  <c r="G9" i="26"/>
  <c r="F9" i="26"/>
  <c r="E9" i="26"/>
  <c r="D9" i="26"/>
  <c r="C9" i="26"/>
  <c r="B9" i="26"/>
  <c r="T9" i="26" s="1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C8" i="26"/>
  <c r="B8" i="26"/>
  <c r="Q7" i="26"/>
  <c r="P7" i="26"/>
  <c r="O7" i="26"/>
  <c r="N7" i="26"/>
  <c r="M7" i="26"/>
  <c r="L7" i="26"/>
  <c r="K7" i="26"/>
  <c r="J7" i="26"/>
  <c r="W7" i="26" s="1"/>
  <c r="I7" i="26"/>
  <c r="H7" i="26"/>
  <c r="G7" i="26"/>
  <c r="F7" i="26"/>
  <c r="E7" i="26"/>
  <c r="D7" i="26"/>
  <c r="C7" i="26"/>
  <c r="B7" i="26"/>
  <c r="Q45" i="25"/>
  <c r="P45" i="25"/>
  <c r="O45" i="25"/>
  <c r="N45" i="25"/>
  <c r="M45" i="25"/>
  <c r="L45" i="25"/>
  <c r="K45" i="25"/>
  <c r="J45" i="25"/>
  <c r="I45" i="25"/>
  <c r="V45" i="25" s="1"/>
  <c r="H45" i="25"/>
  <c r="G45" i="25"/>
  <c r="F45" i="25"/>
  <c r="E45" i="25"/>
  <c r="D45" i="25"/>
  <c r="C45" i="25"/>
  <c r="B45" i="25"/>
  <c r="Q44" i="25"/>
  <c r="Y44" i="25" s="1"/>
  <c r="P44" i="25"/>
  <c r="O44" i="25"/>
  <c r="N44" i="25"/>
  <c r="X44" i="25" s="1"/>
  <c r="M44" i="25"/>
  <c r="L44" i="25"/>
  <c r="K44" i="25"/>
  <c r="J44" i="25"/>
  <c r="W44" i="25" s="1"/>
  <c r="I44" i="25"/>
  <c r="V44" i="25" s="1"/>
  <c r="H44" i="25"/>
  <c r="G44" i="25"/>
  <c r="F44" i="25"/>
  <c r="U44" i="25" s="1"/>
  <c r="E44" i="25"/>
  <c r="D44" i="25"/>
  <c r="C44" i="25"/>
  <c r="B44" i="25"/>
  <c r="T44" i="25" s="1"/>
  <c r="Q43" i="25"/>
  <c r="P43" i="25"/>
  <c r="O43" i="25"/>
  <c r="N43" i="25"/>
  <c r="X43" i="25" s="1"/>
  <c r="M43" i="25"/>
  <c r="L43" i="25"/>
  <c r="K43" i="25"/>
  <c r="J43" i="25"/>
  <c r="I43" i="25"/>
  <c r="H43" i="25"/>
  <c r="G43" i="25"/>
  <c r="F43" i="25"/>
  <c r="E43" i="25"/>
  <c r="D43" i="25"/>
  <c r="C43" i="25"/>
  <c r="B43" i="25"/>
  <c r="X42" i="25"/>
  <c r="Q42" i="25"/>
  <c r="P42" i="25"/>
  <c r="O42" i="25"/>
  <c r="N42" i="25"/>
  <c r="M42" i="25"/>
  <c r="L42" i="25"/>
  <c r="K42" i="25"/>
  <c r="J42" i="25"/>
  <c r="W42" i="25" s="1"/>
  <c r="I42" i="25"/>
  <c r="H42" i="25"/>
  <c r="G42" i="25"/>
  <c r="F42" i="25"/>
  <c r="E42" i="25"/>
  <c r="D42" i="25"/>
  <c r="C42" i="25"/>
  <c r="B42" i="25"/>
  <c r="Q41" i="25"/>
  <c r="P41" i="25"/>
  <c r="O41" i="25"/>
  <c r="N41" i="25"/>
  <c r="M41" i="25"/>
  <c r="L41" i="25"/>
  <c r="K41" i="25"/>
  <c r="J41" i="25"/>
  <c r="I41" i="25"/>
  <c r="H41" i="25"/>
  <c r="G41" i="25"/>
  <c r="V41" i="25" s="1"/>
  <c r="F41" i="25"/>
  <c r="E41" i="25"/>
  <c r="U41" i="25" s="1"/>
  <c r="D41" i="25"/>
  <c r="C41" i="25"/>
  <c r="B41" i="25"/>
  <c r="Q40" i="25"/>
  <c r="P40" i="25"/>
  <c r="O40" i="25"/>
  <c r="N40" i="25"/>
  <c r="M40" i="25"/>
  <c r="L40" i="25"/>
  <c r="K40" i="25"/>
  <c r="J40" i="25"/>
  <c r="W40" i="25" s="1"/>
  <c r="I40" i="25"/>
  <c r="H40" i="25"/>
  <c r="G40" i="25"/>
  <c r="F40" i="25"/>
  <c r="E40" i="25"/>
  <c r="D40" i="25"/>
  <c r="C40" i="25"/>
  <c r="B40" i="25"/>
  <c r="T40" i="25" s="1"/>
  <c r="Q39" i="25"/>
  <c r="P39" i="25"/>
  <c r="O39" i="25"/>
  <c r="Y39" i="25" s="1"/>
  <c r="N39" i="25"/>
  <c r="M39" i="25"/>
  <c r="L39" i="25"/>
  <c r="K39" i="25"/>
  <c r="J39" i="25"/>
  <c r="I39" i="25"/>
  <c r="H39" i="25"/>
  <c r="G39" i="25"/>
  <c r="F39" i="25"/>
  <c r="E39" i="25"/>
  <c r="D39" i="25"/>
  <c r="C39" i="25"/>
  <c r="B39" i="25"/>
  <c r="Q38" i="25"/>
  <c r="P38" i="25"/>
  <c r="O38" i="25"/>
  <c r="N38" i="25"/>
  <c r="X38" i="25" s="1"/>
  <c r="M38" i="25"/>
  <c r="L38" i="25"/>
  <c r="K38" i="25"/>
  <c r="J38" i="25"/>
  <c r="W38" i="25" s="1"/>
  <c r="I38" i="25"/>
  <c r="H38" i="25"/>
  <c r="G38" i="25"/>
  <c r="F38" i="25"/>
  <c r="U38" i="25" s="1"/>
  <c r="E38" i="25"/>
  <c r="D38" i="25"/>
  <c r="C38" i="25"/>
  <c r="B38" i="25"/>
  <c r="Q37" i="25"/>
  <c r="P37" i="25"/>
  <c r="O37" i="25"/>
  <c r="Y37" i="25" s="1"/>
  <c r="N37" i="25"/>
  <c r="M37" i="25"/>
  <c r="L37" i="25"/>
  <c r="W37" i="25" s="1"/>
  <c r="K37" i="25"/>
  <c r="J37" i="25"/>
  <c r="I37" i="25"/>
  <c r="H37" i="25"/>
  <c r="G37" i="25"/>
  <c r="V37" i="25" s="1"/>
  <c r="F37" i="25"/>
  <c r="E37" i="25"/>
  <c r="D37" i="25"/>
  <c r="T37" i="25" s="1"/>
  <c r="C37" i="25"/>
  <c r="B37" i="25"/>
  <c r="Q36" i="25"/>
  <c r="P36" i="25"/>
  <c r="O36" i="25"/>
  <c r="N36" i="25"/>
  <c r="M36" i="25"/>
  <c r="L36" i="25"/>
  <c r="K36" i="25"/>
  <c r="J36" i="25"/>
  <c r="I36" i="25"/>
  <c r="H36" i="25"/>
  <c r="G36" i="25"/>
  <c r="F36" i="25"/>
  <c r="E36" i="25"/>
  <c r="D36" i="25"/>
  <c r="C36" i="25"/>
  <c r="B36" i="25"/>
  <c r="Q35" i="25"/>
  <c r="P35" i="25"/>
  <c r="Y35" i="25" s="1"/>
  <c r="O35" i="25"/>
  <c r="N35" i="25"/>
  <c r="M35" i="25"/>
  <c r="L35" i="25"/>
  <c r="K35" i="25"/>
  <c r="J35" i="25"/>
  <c r="I35" i="25"/>
  <c r="H35" i="25"/>
  <c r="G35" i="25"/>
  <c r="F35" i="25"/>
  <c r="E35" i="25"/>
  <c r="D35" i="25"/>
  <c r="C35" i="25"/>
  <c r="B35" i="25"/>
  <c r="Q34" i="25"/>
  <c r="Y34" i="25" s="1"/>
  <c r="P34" i="25"/>
  <c r="O34" i="25"/>
  <c r="N34" i="25"/>
  <c r="M34" i="25"/>
  <c r="L34" i="25"/>
  <c r="K34" i="25"/>
  <c r="J34" i="25"/>
  <c r="W34" i="25" s="1"/>
  <c r="I34" i="25"/>
  <c r="V34" i="25" s="1"/>
  <c r="H34" i="25"/>
  <c r="G34" i="25"/>
  <c r="F34" i="25"/>
  <c r="E34" i="25"/>
  <c r="D34" i="25"/>
  <c r="C34" i="25"/>
  <c r="B34" i="25"/>
  <c r="T34" i="25" s="1"/>
  <c r="V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D33" i="25"/>
  <c r="U33" i="25" s="1"/>
  <c r="C33" i="25"/>
  <c r="B33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32" i="25"/>
  <c r="B32" i="25"/>
  <c r="Q31" i="25"/>
  <c r="P31" i="25"/>
  <c r="O31" i="25"/>
  <c r="N31" i="25"/>
  <c r="M31" i="25"/>
  <c r="L31" i="25"/>
  <c r="K31" i="25"/>
  <c r="J31" i="25"/>
  <c r="I31" i="25"/>
  <c r="H31" i="25"/>
  <c r="G31" i="25"/>
  <c r="F31" i="25"/>
  <c r="E31" i="25"/>
  <c r="D31" i="25"/>
  <c r="U31" i="25" s="1"/>
  <c r="C31" i="25"/>
  <c r="B31" i="25"/>
  <c r="W30" i="25"/>
  <c r="Q30" i="25"/>
  <c r="P30" i="25"/>
  <c r="O30" i="25"/>
  <c r="N30" i="25"/>
  <c r="M30" i="25"/>
  <c r="X30" i="25" s="1"/>
  <c r="L30" i="25"/>
  <c r="K30" i="25"/>
  <c r="J30" i="25"/>
  <c r="I30" i="25"/>
  <c r="H30" i="25"/>
  <c r="G30" i="25"/>
  <c r="F30" i="25"/>
  <c r="E30" i="25"/>
  <c r="D30" i="25"/>
  <c r="C30" i="25"/>
  <c r="B30" i="25"/>
  <c r="T30" i="25" s="1"/>
  <c r="Q29" i="25"/>
  <c r="P29" i="25"/>
  <c r="O29" i="25"/>
  <c r="Y29" i="25" s="1"/>
  <c r="N29" i="25"/>
  <c r="M29" i="25"/>
  <c r="L29" i="25"/>
  <c r="K29" i="25"/>
  <c r="J29" i="25"/>
  <c r="I29" i="25"/>
  <c r="H29" i="25"/>
  <c r="G29" i="25"/>
  <c r="V29" i="25" s="1"/>
  <c r="F29" i="25"/>
  <c r="E29" i="25"/>
  <c r="D29" i="25"/>
  <c r="C29" i="25"/>
  <c r="B29" i="25"/>
  <c r="Q28" i="25"/>
  <c r="P28" i="25"/>
  <c r="O28" i="25"/>
  <c r="N28" i="25"/>
  <c r="X28" i="25" s="1"/>
  <c r="M28" i="25"/>
  <c r="L28" i="25"/>
  <c r="K28" i="25"/>
  <c r="J28" i="25"/>
  <c r="I28" i="25"/>
  <c r="H28" i="25"/>
  <c r="G28" i="25"/>
  <c r="F28" i="25"/>
  <c r="U28" i="25" s="1"/>
  <c r="E28" i="25"/>
  <c r="D28" i="25"/>
  <c r="C28" i="25"/>
  <c r="B28" i="25"/>
  <c r="Q27" i="25"/>
  <c r="P27" i="25"/>
  <c r="O27" i="25"/>
  <c r="Y27" i="25" s="1"/>
  <c r="N27" i="25"/>
  <c r="X27" i="25" s="1"/>
  <c r="M27" i="25"/>
  <c r="L27" i="25"/>
  <c r="K27" i="25"/>
  <c r="J27" i="25"/>
  <c r="I27" i="25"/>
  <c r="H27" i="25"/>
  <c r="G27" i="25"/>
  <c r="V27" i="25" s="1"/>
  <c r="F27" i="25"/>
  <c r="E27" i="25"/>
  <c r="D27" i="25"/>
  <c r="C27" i="25"/>
  <c r="B27" i="25"/>
  <c r="Q26" i="25"/>
  <c r="P26" i="25"/>
  <c r="O26" i="25"/>
  <c r="N26" i="25"/>
  <c r="M26" i="25"/>
  <c r="L26" i="25"/>
  <c r="X26" i="25" s="1"/>
  <c r="K26" i="25"/>
  <c r="J26" i="25"/>
  <c r="W26" i="25" s="1"/>
  <c r="I26" i="25"/>
  <c r="H26" i="25"/>
  <c r="G26" i="25"/>
  <c r="F26" i="25"/>
  <c r="E26" i="25"/>
  <c r="D26" i="25"/>
  <c r="C26" i="25"/>
  <c r="B26" i="25"/>
  <c r="T26" i="25" s="1"/>
  <c r="V25" i="25"/>
  <c r="U25" i="25"/>
  <c r="Q25" i="25"/>
  <c r="P25" i="25"/>
  <c r="O25" i="25"/>
  <c r="Y25" i="25" s="1"/>
  <c r="N25" i="25"/>
  <c r="M25" i="25"/>
  <c r="L25" i="25"/>
  <c r="K25" i="25"/>
  <c r="J25" i="25"/>
  <c r="I25" i="25"/>
  <c r="H25" i="25"/>
  <c r="G25" i="25"/>
  <c r="F25" i="25"/>
  <c r="E25" i="25"/>
  <c r="D25" i="25"/>
  <c r="C25" i="25"/>
  <c r="B25" i="25"/>
  <c r="Q24" i="25"/>
  <c r="P24" i="25"/>
  <c r="O24" i="25"/>
  <c r="N24" i="25"/>
  <c r="M24" i="25"/>
  <c r="L24" i="25"/>
  <c r="K24" i="25"/>
  <c r="J24" i="25"/>
  <c r="W24" i="25" s="1"/>
  <c r="I24" i="25"/>
  <c r="H24" i="25"/>
  <c r="G24" i="25"/>
  <c r="F24" i="25"/>
  <c r="U24" i="25" s="1"/>
  <c r="E24" i="25"/>
  <c r="D24" i="25"/>
  <c r="C24" i="25"/>
  <c r="B24" i="25"/>
  <c r="T24" i="25" s="1"/>
  <c r="Q23" i="25"/>
  <c r="P23" i="25"/>
  <c r="O23" i="25"/>
  <c r="Y23" i="25" s="1"/>
  <c r="N23" i="25"/>
  <c r="X23" i="25" s="1"/>
  <c r="M23" i="25"/>
  <c r="L23" i="25"/>
  <c r="K23" i="25"/>
  <c r="J23" i="25"/>
  <c r="I23" i="25"/>
  <c r="H23" i="25"/>
  <c r="G23" i="25"/>
  <c r="F23" i="25"/>
  <c r="E23" i="25"/>
  <c r="D23" i="25"/>
  <c r="C23" i="25"/>
  <c r="B23" i="25"/>
  <c r="Q22" i="25"/>
  <c r="P22" i="25"/>
  <c r="O22" i="25"/>
  <c r="N22" i="25"/>
  <c r="M22" i="25"/>
  <c r="L22" i="25"/>
  <c r="K22" i="25"/>
  <c r="J22" i="25"/>
  <c r="W22" i="25" s="1"/>
  <c r="I22" i="25"/>
  <c r="H22" i="25"/>
  <c r="G22" i="25"/>
  <c r="F22" i="25"/>
  <c r="E22" i="25"/>
  <c r="D22" i="25"/>
  <c r="C22" i="25"/>
  <c r="B22" i="25"/>
  <c r="Q21" i="25"/>
  <c r="P21" i="25"/>
  <c r="O21" i="25"/>
  <c r="N21" i="25"/>
  <c r="M21" i="25"/>
  <c r="L21" i="25"/>
  <c r="W21" i="25" s="1"/>
  <c r="K21" i="25"/>
  <c r="J21" i="25"/>
  <c r="I21" i="25"/>
  <c r="H21" i="25"/>
  <c r="G21" i="25"/>
  <c r="V21" i="25" s="1"/>
  <c r="F21" i="25"/>
  <c r="E21" i="25"/>
  <c r="D21" i="25"/>
  <c r="T21" i="25" s="1"/>
  <c r="C21" i="25"/>
  <c r="B21" i="25"/>
  <c r="Q20" i="25"/>
  <c r="Y20" i="25" s="1"/>
  <c r="P20" i="25"/>
  <c r="O20" i="25"/>
  <c r="N20" i="25"/>
  <c r="M20" i="25"/>
  <c r="L20" i="25"/>
  <c r="K20" i="25"/>
  <c r="J20" i="25"/>
  <c r="W20" i="25" s="1"/>
  <c r="I20" i="25"/>
  <c r="V20" i="25" s="1"/>
  <c r="H20" i="25"/>
  <c r="G20" i="25"/>
  <c r="F20" i="25"/>
  <c r="E20" i="25"/>
  <c r="D20" i="25"/>
  <c r="C20" i="25"/>
  <c r="B20" i="25"/>
  <c r="T20" i="25" s="1"/>
  <c r="Q19" i="25"/>
  <c r="P19" i="25"/>
  <c r="O19" i="25"/>
  <c r="Y19" i="25" s="1"/>
  <c r="N19" i="25"/>
  <c r="X19" i="25" s="1"/>
  <c r="M19" i="25"/>
  <c r="L19" i="25"/>
  <c r="K19" i="25"/>
  <c r="J19" i="25"/>
  <c r="I19" i="25"/>
  <c r="H19" i="25"/>
  <c r="G19" i="25"/>
  <c r="F19" i="25"/>
  <c r="E19" i="25"/>
  <c r="D19" i="25"/>
  <c r="C19" i="25"/>
  <c r="B19" i="25"/>
  <c r="Q18" i="25"/>
  <c r="P18" i="25"/>
  <c r="O18" i="25"/>
  <c r="N18" i="25"/>
  <c r="M18" i="25"/>
  <c r="L18" i="25"/>
  <c r="K18" i="25"/>
  <c r="J18" i="25"/>
  <c r="W18" i="25" s="1"/>
  <c r="I18" i="25"/>
  <c r="H18" i="25"/>
  <c r="G18" i="25"/>
  <c r="F18" i="25"/>
  <c r="E18" i="25"/>
  <c r="D18" i="25"/>
  <c r="C18" i="25"/>
  <c r="B18" i="25"/>
  <c r="U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V17" i="25" s="1"/>
  <c r="F17" i="25"/>
  <c r="E17" i="25"/>
  <c r="D17" i="25"/>
  <c r="C17" i="25"/>
  <c r="B17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U16" i="25" s="1"/>
  <c r="C16" i="25"/>
  <c r="B16" i="25"/>
  <c r="Q15" i="25"/>
  <c r="Y15" i="25" s="1"/>
  <c r="P15" i="25"/>
  <c r="O15" i="25"/>
  <c r="N15" i="25"/>
  <c r="M15" i="25"/>
  <c r="L15" i="25"/>
  <c r="K15" i="25"/>
  <c r="J15" i="25"/>
  <c r="W15" i="25" s="1"/>
  <c r="I15" i="25"/>
  <c r="V15" i="25" s="1"/>
  <c r="H15" i="25"/>
  <c r="G15" i="25"/>
  <c r="F15" i="25"/>
  <c r="E15" i="25"/>
  <c r="D15" i="25"/>
  <c r="T15" i="25" s="1"/>
  <c r="C15" i="25"/>
  <c r="B15" i="25"/>
  <c r="Q14" i="25"/>
  <c r="P14" i="25"/>
  <c r="O14" i="25"/>
  <c r="N14" i="25"/>
  <c r="M14" i="25"/>
  <c r="L14" i="25"/>
  <c r="W14" i="25" s="1"/>
  <c r="K14" i="25"/>
  <c r="J14" i="25"/>
  <c r="I14" i="25"/>
  <c r="H14" i="25"/>
  <c r="G14" i="25"/>
  <c r="F14" i="25"/>
  <c r="E14" i="25"/>
  <c r="D14" i="25"/>
  <c r="T14" i="25" s="1"/>
  <c r="C14" i="25"/>
  <c r="B14" i="25"/>
  <c r="Q13" i="25"/>
  <c r="P13" i="25"/>
  <c r="O13" i="25"/>
  <c r="N13" i="25"/>
  <c r="X13" i="25" s="1"/>
  <c r="M13" i="25"/>
  <c r="L13" i="25"/>
  <c r="K13" i="25"/>
  <c r="W13" i="25" s="1"/>
  <c r="J13" i="25"/>
  <c r="I13" i="25"/>
  <c r="H13" i="25"/>
  <c r="G13" i="25"/>
  <c r="V13" i="25" s="1"/>
  <c r="F13" i="25"/>
  <c r="U13" i="25" s="1"/>
  <c r="E13" i="25"/>
  <c r="D13" i="25"/>
  <c r="C13" i="25"/>
  <c r="B13" i="25"/>
  <c r="Q12" i="25"/>
  <c r="P12" i="25"/>
  <c r="O12" i="25"/>
  <c r="Y12" i="25" s="1"/>
  <c r="N12" i="25"/>
  <c r="M12" i="25"/>
  <c r="L12" i="25"/>
  <c r="W12" i="25" s="1"/>
  <c r="K12" i="25"/>
  <c r="J12" i="25"/>
  <c r="I12" i="25"/>
  <c r="H12" i="25"/>
  <c r="G12" i="25"/>
  <c r="F12" i="25"/>
  <c r="E12" i="25"/>
  <c r="D12" i="25"/>
  <c r="U12" i="25" s="1"/>
  <c r="C12" i="25"/>
  <c r="B12" i="25"/>
  <c r="Q11" i="25"/>
  <c r="P11" i="25"/>
  <c r="O11" i="25"/>
  <c r="N11" i="25"/>
  <c r="M11" i="25"/>
  <c r="L11" i="25"/>
  <c r="K11" i="25"/>
  <c r="J11" i="25"/>
  <c r="W11" i="25" s="1"/>
  <c r="I11" i="25"/>
  <c r="H11" i="25"/>
  <c r="G11" i="25"/>
  <c r="F11" i="25"/>
  <c r="E11" i="25"/>
  <c r="D11" i="25"/>
  <c r="T11" i="25" s="1"/>
  <c r="C11" i="25"/>
  <c r="B11" i="25"/>
  <c r="Q10" i="25"/>
  <c r="Y10" i="25" s="1"/>
  <c r="P10" i="25"/>
  <c r="O10" i="25"/>
  <c r="N10" i="25"/>
  <c r="X10" i="25" s="1"/>
  <c r="M10" i="25"/>
  <c r="L10" i="25"/>
  <c r="K10" i="25"/>
  <c r="J10" i="25"/>
  <c r="I10" i="25"/>
  <c r="H10" i="25"/>
  <c r="G10" i="25"/>
  <c r="F10" i="25"/>
  <c r="U10" i="25" s="1"/>
  <c r="E10" i="25"/>
  <c r="D10" i="25"/>
  <c r="C10" i="25"/>
  <c r="B10" i="25"/>
  <c r="V9" i="25"/>
  <c r="Q9" i="25"/>
  <c r="P9" i="25"/>
  <c r="O9" i="25"/>
  <c r="N9" i="25"/>
  <c r="X9" i="25" s="1"/>
  <c r="M9" i="25"/>
  <c r="L9" i="25"/>
  <c r="K9" i="25"/>
  <c r="J9" i="25"/>
  <c r="I9" i="25"/>
  <c r="H9" i="25"/>
  <c r="G9" i="25"/>
  <c r="F9" i="25"/>
  <c r="U9" i="25" s="1"/>
  <c r="E9" i="25"/>
  <c r="D9" i="25"/>
  <c r="C9" i="25"/>
  <c r="B9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U8" i="25" s="1"/>
  <c r="C8" i="25"/>
  <c r="B8" i="25"/>
  <c r="Q7" i="25"/>
  <c r="P7" i="25"/>
  <c r="O7" i="25"/>
  <c r="N7" i="25"/>
  <c r="M7" i="25"/>
  <c r="L7" i="25"/>
  <c r="L46" i="25" s="1"/>
  <c r="K7" i="25"/>
  <c r="J7" i="25"/>
  <c r="W7" i="25" s="1"/>
  <c r="I7" i="25"/>
  <c r="H7" i="25"/>
  <c r="G7" i="25"/>
  <c r="F7" i="25"/>
  <c r="E7" i="25"/>
  <c r="D7" i="25"/>
  <c r="D46" i="25" s="1"/>
  <c r="C7" i="25"/>
  <c r="B7" i="25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C43" i="24"/>
  <c r="B43" i="24"/>
  <c r="Q42" i="24"/>
  <c r="P42" i="24"/>
  <c r="O42" i="24"/>
  <c r="N42" i="24"/>
  <c r="U42" i="24" s="1"/>
  <c r="M42" i="24"/>
  <c r="L42" i="24"/>
  <c r="K42" i="24"/>
  <c r="J42" i="24"/>
  <c r="I42" i="24"/>
  <c r="H42" i="24"/>
  <c r="G42" i="24"/>
  <c r="F42" i="24"/>
  <c r="E42" i="24"/>
  <c r="D42" i="24"/>
  <c r="C42" i="24"/>
  <c r="B42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C41" i="24"/>
  <c r="B41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C40" i="24"/>
  <c r="B40" i="24"/>
  <c r="Q39" i="24"/>
  <c r="P39" i="24"/>
  <c r="O39" i="24"/>
  <c r="N39" i="24"/>
  <c r="U39" i="24" s="1"/>
  <c r="M39" i="24"/>
  <c r="L39" i="24"/>
  <c r="K39" i="24"/>
  <c r="J39" i="24"/>
  <c r="I39" i="24"/>
  <c r="H39" i="24"/>
  <c r="G39" i="24"/>
  <c r="F39" i="24"/>
  <c r="E39" i="24"/>
  <c r="D39" i="24"/>
  <c r="C39" i="24"/>
  <c r="B39" i="24"/>
  <c r="Q38" i="24"/>
  <c r="P38" i="24"/>
  <c r="O38" i="24"/>
  <c r="N38" i="24"/>
  <c r="U38" i="24" s="1"/>
  <c r="M38" i="24"/>
  <c r="L38" i="24"/>
  <c r="K38" i="24"/>
  <c r="J38" i="24"/>
  <c r="I38" i="24"/>
  <c r="H38" i="24"/>
  <c r="G38" i="24"/>
  <c r="F38" i="24"/>
  <c r="E38" i="24"/>
  <c r="D38" i="24"/>
  <c r="C38" i="24"/>
  <c r="B38" i="24"/>
  <c r="Q37" i="24"/>
  <c r="P37" i="24"/>
  <c r="O37" i="24"/>
  <c r="N37" i="24"/>
  <c r="M37" i="24"/>
  <c r="L37" i="24"/>
  <c r="K37" i="24"/>
  <c r="J37" i="24"/>
  <c r="I37" i="24"/>
  <c r="H37" i="24"/>
  <c r="G37" i="24"/>
  <c r="F37" i="24"/>
  <c r="E37" i="24"/>
  <c r="D37" i="24"/>
  <c r="C37" i="24"/>
  <c r="B37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E36" i="24"/>
  <c r="D36" i="24"/>
  <c r="C36" i="24"/>
  <c r="B36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C35" i="24"/>
  <c r="B35" i="24"/>
  <c r="Q34" i="24"/>
  <c r="P34" i="24"/>
  <c r="O34" i="24"/>
  <c r="N34" i="24"/>
  <c r="U34" i="24" s="1"/>
  <c r="M34" i="24"/>
  <c r="L34" i="24"/>
  <c r="K34" i="24"/>
  <c r="J34" i="24"/>
  <c r="I34" i="24"/>
  <c r="H34" i="24"/>
  <c r="G34" i="24"/>
  <c r="F34" i="24"/>
  <c r="E34" i="24"/>
  <c r="D34" i="24"/>
  <c r="C34" i="24"/>
  <c r="B34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C33" i="24"/>
  <c r="B33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C32" i="24"/>
  <c r="B32" i="24"/>
  <c r="Q31" i="24"/>
  <c r="P31" i="24"/>
  <c r="O31" i="24"/>
  <c r="N31" i="24"/>
  <c r="U31" i="24" s="1"/>
  <c r="M31" i="24"/>
  <c r="L31" i="24"/>
  <c r="K31" i="24"/>
  <c r="J31" i="24"/>
  <c r="I31" i="24"/>
  <c r="H31" i="24"/>
  <c r="G31" i="24"/>
  <c r="F31" i="24"/>
  <c r="E31" i="24"/>
  <c r="D31" i="24"/>
  <c r="C31" i="24"/>
  <c r="B31" i="24"/>
  <c r="Q30" i="24"/>
  <c r="P30" i="24"/>
  <c r="O30" i="24"/>
  <c r="N30" i="24"/>
  <c r="U30" i="24" s="1"/>
  <c r="M30" i="24"/>
  <c r="L30" i="24"/>
  <c r="K30" i="24"/>
  <c r="J30" i="24"/>
  <c r="I30" i="24"/>
  <c r="H30" i="24"/>
  <c r="G30" i="24"/>
  <c r="F30" i="24"/>
  <c r="E30" i="24"/>
  <c r="D30" i="24"/>
  <c r="C30" i="24"/>
  <c r="B30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C29" i="24"/>
  <c r="B29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B28" i="24"/>
  <c r="Q27" i="24"/>
  <c r="P27" i="24"/>
  <c r="O27" i="24"/>
  <c r="N27" i="24"/>
  <c r="M27" i="24"/>
  <c r="L27" i="24"/>
  <c r="K27" i="24"/>
  <c r="J27" i="24"/>
  <c r="I27" i="24"/>
  <c r="H27" i="24"/>
  <c r="G27" i="24"/>
  <c r="F27" i="24"/>
  <c r="E27" i="24"/>
  <c r="D27" i="24"/>
  <c r="C27" i="24"/>
  <c r="B27" i="24"/>
  <c r="Q26" i="24"/>
  <c r="P26" i="24"/>
  <c r="O26" i="24"/>
  <c r="N26" i="24"/>
  <c r="U26" i="24" s="1"/>
  <c r="M26" i="24"/>
  <c r="L26" i="24"/>
  <c r="K26" i="24"/>
  <c r="J26" i="24"/>
  <c r="I26" i="24"/>
  <c r="H26" i="24"/>
  <c r="G26" i="24"/>
  <c r="F26" i="24"/>
  <c r="E26" i="24"/>
  <c r="D26" i="24"/>
  <c r="C26" i="24"/>
  <c r="B26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D25" i="24"/>
  <c r="C25" i="24"/>
  <c r="B25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C24" i="24"/>
  <c r="B24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D23" i="24"/>
  <c r="C23" i="24"/>
  <c r="B23" i="24"/>
  <c r="Q22" i="24"/>
  <c r="P22" i="24"/>
  <c r="O22" i="24"/>
  <c r="N22" i="24"/>
  <c r="U22" i="24" s="1"/>
  <c r="M22" i="24"/>
  <c r="L22" i="24"/>
  <c r="K22" i="24"/>
  <c r="J22" i="24"/>
  <c r="I22" i="24"/>
  <c r="H22" i="24"/>
  <c r="G22" i="24"/>
  <c r="F22" i="24"/>
  <c r="E22" i="24"/>
  <c r="D22" i="24"/>
  <c r="C22" i="24"/>
  <c r="B22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B21" i="24"/>
  <c r="Q20" i="24"/>
  <c r="P20" i="24"/>
  <c r="O20" i="24"/>
  <c r="N20" i="24"/>
  <c r="M20" i="24"/>
  <c r="L20" i="24"/>
  <c r="K20" i="24"/>
  <c r="J20" i="24"/>
  <c r="I20" i="24"/>
  <c r="H20" i="24"/>
  <c r="G20" i="24"/>
  <c r="F20" i="24"/>
  <c r="E20" i="24"/>
  <c r="D20" i="24"/>
  <c r="C20" i="24"/>
  <c r="B20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B19" i="24"/>
  <c r="Q18" i="24"/>
  <c r="P18" i="24"/>
  <c r="O18" i="24"/>
  <c r="N18" i="24"/>
  <c r="U18" i="24" s="1"/>
  <c r="M18" i="24"/>
  <c r="L18" i="24"/>
  <c r="K18" i="24"/>
  <c r="J18" i="24"/>
  <c r="I18" i="24"/>
  <c r="H18" i="24"/>
  <c r="G18" i="24"/>
  <c r="F18" i="24"/>
  <c r="E18" i="24"/>
  <c r="D18" i="24"/>
  <c r="C18" i="24"/>
  <c r="B18" i="24"/>
  <c r="Q17" i="24"/>
  <c r="Q45" i="24" s="1"/>
  <c r="P17" i="24"/>
  <c r="P45" i="24" s="1"/>
  <c r="O17" i="24"/>
  <c r="N17" i="24"/>
  <c r="M17" i="24"/>
  <c r="L17" i="24"/>
  <c r="L45" i="24" s="1"/>
  <c r="K17" i="24"/>
  <c r="J17" i="24"/>
  <c r="I17" i="24"/>
  <c r="I45" i="24" s="1"/>
  <c r="H17" i="24"/>
  <c r="H45" i="24" s="1"/>
  <c r="G17" i="24"/>
  <c r="F17" i="24"/>
  <c r="E17" i="24"/>
  <c r="D17" i="24"/>
  <c r="C17" i="24"/>
  <c r="B17" i="24"/>
  <c r="Q16" i="24"/>
  <c r="P16" i="24"/>
  <c r="O16" i="24"/>
  <c r="N16" i="24"/>
  <c r="M16" i="24"/>
  <c r="L16" i="24"/>
  <c r="K16" i="24"/>
  <c r="U16" i="24" s="1"/>
  <c r="J16" i="24"/>
  <c r="I16" i="24"/>
  <c r="H16" i="24"/>
  <c r="G16" i="24"/>
  <c r="F16" i="24"/>
  <c r="E16" i="24"/>
  <c r="D16" i="24"/>
  <c r="C16" i="24"/>
  <c r="B16" i="24"/>
  <c r="R15" i="24"/>
  <c r="Q15" i="24"/>
  <c r="P15" i="24"/>
  <c r="O15" i="24"/>
  <c r="N15" i="24"/>
  <c r="M15" i="24"/>
  <c r="L15" i="24"/>
  <c r="K15" i="24"/>
  <c r="J15" i="24"/>
  <c r="T15" i="24" s="1"/>
  <c r="I15" i="24"/>
  <c r="H15" i="24"/>
  <c r="G15" i="24"/>
  <c r="F15" i="24"/>
  <c r="E15" i="24"/>
  <c r="D15" i="24"/>
  <c r="C15" i="24"/>
  <c r="B15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B14" i="24"/>
  <c r="Q13" i="24"/>
  <c r="P13" i="24"/>
  <c r="O13" i="24"/>
  <c r="N13" i="24"/>
  <c r="M13" i="24"/>
  <c r="L13" i="24"/>
  <c r="K13" i="24"/>
  <c r="J13" i="24"/>
  <c r="T13" i="24" s="1"/>
  <c r="I13" i="24"/>
  <c r="H13" i="24"/>
  <c r="G13" i="24"/>
  <c r="F13" i="24"/>
  <c r="E13" i="24"/>
  <c r="D13" i="24"/>
  <c r="C13" i="24"/>
  <c r="B13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B12" i="24"/>
  <c r="Q11" i="24"/>
  <c r="P11" i="24"/>
  <c r="O11" i="24"/>
  <c r="N11" i="24"/>
  <c r="M11" i="24"/>
  <c r="L11" i="24"/>
  <c r="K11" i="24"/>
  <c r="J11" i="24"/>
  <c r="T11" i="24" s="1"/>
  <c r="I11" i="24"/>
  <c r="H11" i="24"/>
  <c r="G11" i="24"/>
  <c r="F11" i="24"/>
  <c r="E11" i="24"/>
  <c r="D11" i="24"/>
  <c r="C11" i="24"/>
  <c r="B11" i="24"/>
  <c r="Q10" i="24"/>
  <c r="P10" i="24"/>
  <c r="O10" i="24"/>
  <c r="N10" i="24"/>
  <c r="M10" i="24"/>
  <c r="L10" i="24"/>
  <c r="K10" i="24"/>
  <c r="J10" i="24"/>
  <c r="T10" i="24" s="1"/>
  <c r="I10" i="24"/>
  <c r="H10" i="24"/>
  <c r="G10" i="24"/>
  <c r="F10" i="24"/>
  <c r="E10" i="24"/>
  <c r="D10" i="24"/>
  <c r="C10" i="24"/>
  <c r="B10" i="24"/>
  <c r="Q9" i="24"/>
  <c r="P9" i="24"/>
  <c r="O9" i="24"/>
  <c r="N9" i="24"/>
  <c r="M9" i="24"/>
  <c r="L9" i="24"/>
  <c r="K9" i="24"/>
  <c r="J9" i="24"/>
  <c r="T9" i="24" s="1"/>
  <c r="I9" i="24"/>
  <c r="H9" i="24"/>
  <c r="G9" i="24"/>
  <c r="F9" i="24"/>
  <c r="E9" i="24"/>
  <c r="D9" i="24"/>
  <c r="C9" i="24"/>
  <c r="B9" i="24"/>
  <c r="Q8" i="24"/>
  <c r="P8" i="24"/>
  <c r="O8" i="24"/>
  <c r="N8" i="24"/>
  <c r="M8" i="24"/>
  <c r="L8" i="24"/>
  <c r="K8" i="24"/>
  <c r="J8" i="24"/>
  <c r="T8" i="24" s="1"/>
  <c r="I8" i="24"/>
  <c r="H8" i="24"/>
  <c r="G8" i="24"/>
  <c r="F8" i="24"/>
  <c r="E8" i="24"/>
  <c r="D8" i="24"/>
  <c r="C8" i="24"/>
  <c r="B8" i="24"/>
  <c r="Q7" i="24"/>
  <c r="P7" i="24"/>
  <c r="O7" i="24"/>
  <c r="N7" i="24"/>
  <c r="M7" i="24"/>
  <c r="L7" i="24"/>
  <c r="K7" i="24"/>
  <c r="J7" i="24"/>
  <c r="T7" i="24" s="1"/>
  <c r="I7" i="24"/>
  <c r="H7" i="24"/>
  <c r="G7" i="24"/>
  <c r="F7" i="24"/>
  <c r="E7" i="24"/>
  <c r="D7" i="24"/>
  <c r="C7" i="24"/>
  <c r="B7" i="24"/>
  <c r="Q6" i="24"/>
  <c r="P6" i="24"/>
  <c r="O6" i="24"/>
  <c r="N6" i="24"/>
  <c r="M6" i="24"/>
  <c r="L6" i="24"/>
  <c r="K6" i="24"/>
  <c r="J6" i="24"/>
  <c r="T6" i="24" s="1"/>
  <c r="I6" i="24"/>
  <c r="H6" i="24"/>
  <c r="G6" i="24"/>
  <c r="F6" i="24"/>
  <c r="E6" i="24"/>
  <c r="D6" i="24"/>
  <c r="C6" i="24"/>
  <c r="B6" i="24"/>
  <c r="Q5" i="24"/>
  <c r="P5" i="24"/>
  <c r="O5" i="24"/>
  <c r="O44" i="24" s="1"/>
  <c r="N5" i="24"/>
  <c r="N44" i="24" s="1"/>
  <c r="M5" i="24"/>
  <c r="L5" i="24"/>
  <c r="L44" i="24" s="1"/>
  <c r="L46" i="24" s="1"/>
  <c r="K5" i="24"/>
  <c r="J5" i="24"/>
  <c r="I5" i="24"/>
  <c r="H5" i="24"/>
  <c r="G5" i="24"/>
  <c r="G44" i="24" s="1"/>
  <c r="F5" i="24"/>
  <c r="F44" i="24" s="1"/>
  <c r="E5" i="24"/>
  <c r="D5" i="24"/>
  <c r="C5" i="24"/>
  <c r="B5" i="24"/>
  <c r="P36" i="23"/>
  <c r="P47" i="23" s="1"/>
  <c r="O36" i="23"/>
  <c r="O47" i="23" s="1"/>
  <c r="N36" i="23"/>
  <c r="N47" i="23" s="1"/>
  <c r="M36" i="23"/>
  <c r="M47" i="23" s="1"/>
  <c r="L36" i="23"/>
  <c r="L47" i="23" s="1"/>
  <c r="K36" i="23"/>
  <c r="K47" i="23" s="1"/>
  <c r="J36" i="23"/>
  <c r="J47" i="23" s="1"/>
  <c r="I36" i="23"/>
  <c r="I47" i="23" s="1"/>
  <c r="H36" i="23"/>
  <c r="H47" i="23" s="1"/>
  <c r="G36" i="23"/>
  <c r="G47" i="23" s="1"/>
  <c r="F36" i="23"/>
  <c r="F47" i="23" s="1"/>
  <c r="E36" i="23"/>
  <c r="E47" i="23" s="1"/>
  <c r="D36" i="23"/>
  <c r="D47" i="23" s="1"/>
  <c r="C36" i="23"/>
  <c r="C47" i="23" s="1"/>
  <c r="B36" i="23"/>
  <c r="B47" i="23" s="1"/>
  <c r="Q17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D15" i="23"/>
  <c r="C15" i="23"/>
  <c r="B15" i="23"/>
  <c r="P7" i="23"/>
  <c r="O7" i="23"/>
  <c r="O46" i="23" s="1"/>
  <c r="N7" i="23"/>
  <c r="N46" i="23" s="1"/>
  <c r="N48" i="23" s="1"/>
  <c r="M7" i="23"/>
  <c r="M46" i="23" s="1"/>
  <c r="L7" i="23"/>
  <c r="L46" i="23" s="1"/>
  <c r="L48" i="23" s="1"/>
  <c r="K7" i="23"/>
  <c r="K46" i="23" s="1"/>
  <c r="K48" i="23" s="1"/>
  <c r="J7" i="23"/>
  <c r="J46" i="23" s="1"/>
  <c r="I7" i="23"/>
  <c r="I46" i="23" s="1"/>
  <c r="I48" i="23" s="1"/>
  <c r="H7" i="23"/>
  <c r="G7" i="23"/>
  <c r="G46" i="23" s="1"/>
  <c r="F7" i="23"/>
  <c r="F46" i="23" s="1"/>
  <c r="F48" i="23" s="1"/>
  <c r="E7" i="23"/>
  <c r="E46" i="23" s="1"/>
  <c r="D7" i="23"/>
  <c r="D46" i="23" s="1"/>
  <c r="D48" i="23" s="1"/>
  <c r="C7" i="23"/>
  <c r="C46" i="23" s="1"/>
  <c r="C48" i="23" s="1"/>
  <c r="B7" i="23"/>
  <c r="B46" i="23" s="1"/>
  <c r="B48" i="23" s="1"/>
  <c r="AS90" i="22"/>
  <c r="AR90" i="22"/>
  <c r="AQ90" i="22"/>
  <c r="AP90" i="22"/>
  <c r="AO90" i="22"/>
  <c r="AN90" i="22"/>
  <c r="AM90" i="22"/>
  <c r="AL90" i="22"/>
  <c r="AK90" i="22"/>
  <c r="AJ90" i="22"/>
  <c r="AI90" i="22"/>
  <c r="AH90" i="22"/>
  <c r="AG90" i="22"/>
  <c r="AE90" i="22"/>
  <c r="AD90" i="22"/>
  <c r="AC90" i="22"/>
  <c r="AB90" i="22"/>
  <c r="AA90" i="22"/>
  <c r="Z90" i="22"/>
  <c r="Y90" i="22"/>
  <c r="X90" i="22"/>
  <c r="W90" i="22"/>
  <c r="V90" i="22"/>
  <c r="U90" i="22"/>
  <c r="T90" i="22"/>
  <c r="S90" i="22"/>
  <c r="R90" i="22"/>
  <c r="P90" i="22"/>
  <c r="O90" i="22"/>
  <c r="N90" i="22"/>
  <c r="M90" i="22"/>
  <c r="L90" i="22"/>
  <c r="K90" i="22"/>
  <c r="J90" i="22"/>
  <c r="I90" i="22"/>
  <c r="H90" i="22"/>
  <c r="G90" i="22"/>
  <c r="F90" i="22"/>
  <c r="E90" i="22"/>
  <c r="C90" i="22"/>
  <c r="AS48" i="22"/>
  <c r="AE48" i="22"/>
  <c r="AF47" i="22"/>
  <c r="Q47" i="22"/>
  <c r="AF46" i="22"/>
  <c r="Q46" i="22"/>
  <c r="AF45" i="22"/>
  <c r="Q45" i="22"/>
  <c r="AZ44" i="22"/>
  <c r="AS44" i="22"/>
  <c r="AR44" i="22"/>
  <c r="BG44" i="22" s="1"/>
  <c r="AQ44" i="22"/>
  <c r="AP44" i="22"/>
  <c r="AO44" i="22"/>
  <c r="AK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BE44" i="22" s="1"/>
  <c r="Q44" i="22"/>
  <c r="P44" i="22"/>
  <c r="O44" i="22"/>
  <c r="N44" i="22"/>
  <c r="M44" i="22"/>
  <c r="L44" i="22"/>
  <c r="K44" i="22"/>
  <c r="J44" i="22"/>
  <c r="I44" i="22"/>
  <c r="H44" i="22"/>
  <c r="BB44" i="22" s="1"/>
  <c r="G44" i="22"/>
  <c r="F44" i="22"/>
  <c r="E44" i="22"/>
  <c r="D44" i="22"/>
  <c r="C44" i="22"/>
  <c r="BG43" i="22"/>
  <c r="AS43" i="22"/>
  <c r="AZ43" i="22" s="1"/>
  <c r="AR43" i="22"/>
  <c r="AQ43" i="22"/>
  <c r="AP43" i="22"/>
  <c r="AO43" i="22"/>
  <c r="BF43" i="22" s="1"/>
  <c r="AK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BA43" i="22" s="1"/>
  <c r="AS42" i="22"/>
  <c r="AZ42" i="22" s="1"/>
  <c r="AR42" i="22"/>
  <c r="BG42" i="22" s="1"/>
  <c r="AQ42" i="22"/>
  <c r="AP42" i="22"/>
  <c r="AO42" i="22"/>
  <c r="BF42" i="22" s="1"/>
  <c r="AK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BC42" i="22" s="1"/>
  <c r="H42" i="22"/>
  <c r="BB42" i="22" s="1"/>
  <c r="G42" i="22"/>
  <c r="F42" i="22"/>
  <c r="E42" i="22"/>
  <c r="D42" i="22"/>
  <c r="C42" i="22"/>
  <c r="AS41" i="22"/>
  <c r="AZ41" i="22" s="1"/>
  <c r="AR41" i="22"/>
  <c r="BG41" i="22" s="1"/>
  <c r="AQ41" i="22"/>
  <c r="AP41" i="22"/>
  <c r="AO41" i="22"/>
  <c r="AK41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BE41" i="22" s="1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BB41" i="22" s="1"/>
  <c r="G41" i="22"/>
  <c r="F41" i="22"/>
  <c r="E41" i="22"/>
  <c r="D41" i="22"/>
  <c r="C41" i="22"/>
  <c r="AS40" i="22"/>
  <c r="AZ40" i="22" s="1"/>
  <c r="AR40" i="22"/>
  <c r="BG40" i="22" s="1"/>
  <c r="AQ40" i="22"/>
  <c r="AP40" i="22"/>
  <c r="BF40" i="22" s="1"/>
  <c r="AO40" i="22"/>
  <c r="AK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BE40" i="22" s="1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BB40" i="22" s="1"/>
  <c r="G40" i="22"/>
  <c r="F40" i="22"/>
  <c r="E40" i="22"/>
  <c r="D40" i="22"/>
  <c r="C40" i="22"/>
  <c r="AS39" i="22"/>
  <c r="AZ39" i="22" s="1"/>
  <c r="AR39" i="22"/>
  <c r="BG39" i="22" s="1"/>
  <c r="AQ39" i="22"/>
  <c r="AP39" i="22"/>
  <c r="BF39" i="22" s="1"/>
  <c r="AO39" i="22"/>
  <c r="AK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BB39" i="22" s="1"/>
  <c r="G39" i="22"/>
  <c r="F39" i="22"/>
  <c r="E39" i="22"/>
  <c r="D39" i="22"/>
  <c r="C39" i="22"/>
  <c r="BB38" i="22"/>
  <c r="AS38" i="22"/>
  <c r="AR38" i="22"/>
  <c r="BG38" i="22" s="1"/>
  <c r="AQ38" i="22"/>
  <c r="AP38" i="22"/>
  <c r="AO38" i="22"/>
  <c r="BF38" i="22" s="1"/>
  <c r="AK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C38" i="22"/>
  <c r="BG37" i="22"/>
  <c r="BB37" i="22"/>
  <c r="AS37" i="22"/>
  <c r="AZ37" i="22" s="1"/>
  <c r="AR37" i="22"/>
  <c r="AQ37" i="22"/>
  <c r="AP37" i="22"/>
  <c r="AO37" i="22"/>
  <c r="AK37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BE37" i="22" s="1"/>
  <c r="Q37" i="22"/>
  <c r="P37" i="22"/>
  <c r="O37" i="22"/>
  <c r="N37" i="22"/>
  <c r="M37" i="22"/>
  <c r="L37" i="22"/>
  <c r="K37" i="22"/>
  <c r="J37" i="22"/>
  <c r="BC37" i="22" s="1"/>
  <c r="I37" i="22"/>
  <c r="H37" i="22"/>
  <c r="G37" i="22"/>
  <c r="F37" i="22"/>
  <c r="E37" i="22"/>
  <c r="D37" i="22"/>
  <c r="C37" i="22"/>
  <c r="BG36" i="22"/>
  <c r="AS36" i="22"/>
  <c r="AZ36" i="22" s="1"/>
  <c r="AR36" i="22"/>
  <c r="AQ36" i="22"/>
  <c r="AP36" i="22"/>
  <c r="AO36" i="22"/>
  <c r="AK36" i="22"/>
  <c r="AG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T36" i="22"/>
  <c r="S36" i="22"/>
  <c r="R36" i="22"/>
  <c r="BE36" i="22" s="1"/>
  <c r="Q36" i="22"/>
  <c r="P36" i="22"/>
  <c r="O36" i="22"/>
  <c r="N36" i="22"/>
  <c r="M36" i="22"/>
  <c r="L36" i="22"/>
  <c r="K36" i="22"/>
  <c r="J36" i="22"/>
  <c r="I36" i="22"/>
  <c r="H36" i="22"/>
  <c r="BB36" i="22" s="1"/>
  <c r="G36" i="22"/>
  <c r="F36" i="22"/>
  <c r="E36" i="22"/>
  <c r="D36" i="22"/>
  <c r="C36" i="22"/>
  <c r="BG35" i="22"/>
  <c r="AS35" i="22"/>
  <c r="AZ35" i="22" s="1"/>
  <c r="AR35" i="22"/>
  <c r="AQ35" i="22"/>
  <c r="AP35" i="22"/>
  <c r="AO35" i="22"/>
  <c r="BF35" i="22" s="1"/>
  <c r="AK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BC35" i="22" s="1"/>
  <c r="H35" i="22"/>
  <c r="G35" i="22"/>
  <c r="F35" i="22"/>
  <c r="E35" i="22"/>
  <c r="D35" i="22"/>
  <c r="C35" i="22"/>
  <c r="BG34" i="22"/>
  <c r="BF34" i="22"/>
  <c r="AS34" i="22"/>
  <c r="AZ34" i="22" s="1"/>
  <c r="AR34" i="22"/>
  <c r="AQ34" i="22"/>
  <c r="AP34" i="22"/>
  <c r="AO34" i="22"/>
  <c r="AK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BE34" i="22" s="1"/>
  <c r="Q34" i="22"/>
  <c r="P34" i="22"/>
  <c r="O34" i="22"/>
  <c r="N34" i="22"/>
  <c r="M34" i="22"/>
  <c r="L34" i="22"/>
  <c r="K34" i="22"/>
  <c r="J34" i="22"/>
  <c r="I34" i="22"/>
  <c r="H34" i="22"/>
  <c r="BB34" i="22" s="1"/>
  <c r="G34" i="22"/>
  <c r="F34" i="22"/>
  <c r="E34" i="22"/>
  <c r="D34" i="22"/>
  <c r="C34" i="22"/>
  <c r="AS33" i="22"/>
  <c r="AZ33" i="22" s="1"/>
  <c r="AR33" i="22"/>
  <c r="BG33" i="22" s="1"/>
  <c r="AQ33" i="22"/>
  <c r="AP33" i="22"/>
  <c r="AO33" i="22"/>
  <c r="BF33" i="22" s="1"/>
  <c r="AK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BE33" i="22" s="1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BB33" i="22" s="1"/>
  <c r="G33" i="22"/>
  <c r="F33" i="22"/>
  <c r="E33" i="22"/>
  <c r="D33" i="22"/>
  <c r="C33" i="22"/>
  <c r="AS32" i="22"/>
  <c r="AZ32" i="22" s="1"/>
  <c r="AR32" i="22"/>
  <c r="BG32" i="22" s="1"/>
  <c r="AQ32" i="22"/>
  <c r="AP32" i="22"/>
  <c r="AO32" i="22"/>
  <c r="AK32" i="22"/>
  <c r="AG32" i="22"/>
  <c r="AF32" i="22"/>
  <c r="AE32" i="22"/>
  <c r="AD32" i="22"/>
  <c r="AC32" i="22"/>
  <c r="AB32" i="22"/>
  <c r="AA32" i="22"/>
  <c r="Z32" i="22"/>
  <c r="Y32" i="22"/>
  <c r="X32" i="22"/>
  <c r="W32" i="22"/>
  <c r="V32" i="22"/>
  <c r="BE32" i="22" s="1"/>
  <c r="U32" i="22"/>
  <c r="T32" i="22"/>
  <c r="S32" i="22"/>
  <c r="R32" i="22"/>
  <c r="Q32" i="22"/>
  <c r="P32" i="22"/>
  <c r="BD32" i="22" s="1"/>
  <c r="O32" i="22"/>
  <c r="N32" i="22"/>
  <c r="M32" i="22"/>
  <c r="L32" i="22"/>
  <c r="K32" i="22"/>
  <c r="J32" i="22"/>
  <c r="I32" i="22"/>
  <c r="H32" i="22"/>
  <c r="BB32" i="22" s="1"/>
  <c r="G32" i="22"/>
  <c r="F32" i="22"/>
  <c r="E32" i="22"/>
  <c r="D32" i="22"/>
  <c r="C32" i="22"/>
  <c r="AS31" i="22"/>
  <c r="AZ31" i="22" s="1"/>
  <c r="AR31" i="22"/>
  <c r="BG31" i="22" s="1"/>
  <c r="AQ31" i="22"/>
  <c r="AP31" i="22"/>
  <c r="BF31" i="22" s="1"/>
  <c r="AO31" i="22"/>
  <c r="AK31" i="22"/>
  <c r="AG31" i="22"/>
  <c r="AF31" i="22"/>
  <c r="AE31" i="22"/>
  <c r="AD31" i="22"/>
  <c r="AC31" i="22"/>
  <c r="AB31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BB31" i="22" s="1"/>
  <c r="G31" i="22"/>
  <c r="F31" i="22"/>
  <c r="E31" i="22"/>
  <c r="D31" i="22"/>
  <c r="C31" i="22"/>
  <c r="BB30" i="22"/>
  <c r="AZ30" i="22"/>
  <c r="AS30" i="22"/>
  <c r="AR30" i="22"/>
  <c r="BG30" i="22" s="1"/>
  <c r="AQ30" i="22"/>
  <c r="AP30" i="22"/>
  <c r="AO30" i="22"/>
  <c r="BF30" i="22" s="1"/>
  <c r="AK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C30" i="22"/>
  <c r="BG29" i="22"/>
  <c r="BB29" i="22"/>
  <c r="AS29" i="22"/>
  <c r="AZ29" i="22" s="1"/>
  <c r="AR29" i="22"/>
  <c r="AQ29" i="22"/>
  <c r="AP29" i="22"/>
  <c r="AO29" i="22"/>
  <c r="AK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BE29" i="22" s="1"/>
  <c r="Q29" i="22"/>
  <c r="P29" i="22"/>
  <c r="O29" i="22"/>
  <c r="N29" i="22"/>
  <c r="M29" i="22"/>
  <c r="L29" i="22"/>
  <c r="K29" i="22"/>
  <c r="J29" i="22"/>
  <c r="BC29" i="22" s="1"/>
  <c r="I29" i="22"/>
  <c r="H29" i="22"/>
  <c r="G29" i="22"/>
  <c r="F29" i="22"/>
  <c r="E29" i="22"/>
  <c r="D29" i="22"/>
  <c r="C29" i="22"/>
  <c r="BG28" i="22"/>
  <c r="AS28" i="22"/>
  <c r="AR28" i="22"/>
  <c r="AQ28" i="22"/>
  <c r="AP28" i="22"/>
  <c r="AO28" i="22"/>
  <c r="AK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BE28" i="22" s="1"/>
  <c r="Q28" i="22"/>
  <c r="P28" i="22"/>
  <c r="O28" i="22"/>
  <c r="N28" i="22"/>
  <c r="M28" i="22"/>
  <c r="L28" i="22"/>
  <c r="K28" i="22"/>
  <c r="J28" i="22"/>
  <c r="I28" i="22"/>
  <c r="H28" i="22"/>
  <c r="BB28" i="22" s="1"/>
  <c r="G28" i="22"/>
  <c r="F28" i="22"/>
  <c r="E28" i="22"/>
  <c r="D28" i="22"/>
  <c r="C28" i="22"/>
  <c r="BG27" i="22"/>
  <c r="AS27" i="22"/>
  <c r="AZ27" i="22" s="1"/>
  <c r="AR27" i="22"/>
  <c r="AQ27" i="22"/>
  <c r="AP27" i="22"/>
  <c r="AO27" i="22"/>
  <c r="AK27" i="22"/>
  <c r="AG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T27" i="22"/>
  <c r="S27" i="22"/>
  <c r="R27" i="22"/>
  <c r="BE27" i="22" s="1"/>
  <c r="Q27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D27" i="22"/>
  <c r="C27" i="22"/>
  <c r="BA27" i="22" s="1"/>
  <c r="BG26" i="22"/>
  <c r="AS26" i="22"/>
  <c r="AZ26" i="22" s="1"/>
  <c r="AR26" i="22"/>
  <c r="AQ26" i="22"/>
  <c r="AP26" i="22"/>
  <c r="AO26" i="22"/>
  <c r="BF26" i="22" s="1"/>
  <c r="AK26" i="22"/>
  <c r="AG26" i="22"/>
  <c r="AF26" i="22"/>
  <c r="AE26" i="22"/>
  <c r="AD26" i="22"/>
  <c r="AC26" i="22"/>
  <c r="AB26" i="22"/>
  <c r="AA26" i="22"/>
  <c r="Z26" i="22"/>
  <c r="Y26" i="22"/>
  <c r="X26" i="22"/>
  <c r="W26" i="22"/>
  <c r="V26" i="22"/>
  <c r="U26" i="22"/>
  <c r="T26" i="22"/>
  <c r="S26" i="22"/>
  <c r="R26" i="22"/>
  <c r="Q26" i="22"/>
  <c r="P26" i="22"/>
  <c r="O26" i="22"/>
  <c r="N26" i="22"/>
  <c r="M26" i="22"/>
  <c r="L26" i="22"/>
  <c r="K26" i="22"/>
  <c r="J26" i="22"/>
  <c r="I26" i="22"/>
  <c r="BC26" i="22" s="1"/>
  <c r="H26" i="22"/>
  <c r="BB26" i="22" s="1"/>
  <c r="G26" i="22"/>
  <c r="F26" i="22"/>
  <c r="E26" i="22"/>
  <c r="D26" i="22"/>
  <c r="C26" i="22"/>
  <c r="BE25" i="22"/>
  <c r="AS25" i="22"/>
  <c r="AZ25" i="22" s="1"/>
  <c r="AR25" i="22"/>
  <c r="BG25" i="22" s="1"/>
  <c r="AQ25" i="22"/>
  <c r="BF25" i="22" s="1"/>
  <c r="AP25" i="22"/>
  <c r="AO25" i="22"/>
  <c r="AK25" i="22"/>
  <c r="AG25" i="22"/>
  <c r="AF25" i="22"/>
  <c r="AE25" i="22"/>
  <c r="AD25" i="22"/>
  <c r="AC25" i="22"/>
  <c r="AB25" i="22"/>
  <c r="AA25" i="22"/>
  <c r="Z25" i="22"/>
  <c r="Y25" i="22"/>
  <c r="X25" i="22"/>
  <c r="W25" i="22"/>
  <c r="V25" i="22"/>
  <c r="U25" i="22"/>
  <c r="T25" i="22"/>
  <c r="S25" i="22"/>
  <c r="R25" i="22"/>
  <c r="Q25" i="22"/>
  <c r="P25" i="22"/>
  <c r="O25" i="22"/>
  <c r="N25" i="22"/>
  <c r="M25" i="22"/>
  <c r="L25" i="22"/>
  <c r="K25" i="22"/>
  <c r="J25" i="22"/>
  <c r="I25" i="22"/>
  <c r="H25" i="22"/>
  <c r="BB25" i="22" s="1"/>
  <c r="G25" i="22"/>
  <c r="F25" i="22"/>
  <c r="E25" i="22"/>
  <c r="D25" i="22"/>
  <c r="C25" i="22"/>
  <c r="AS24" i="22"/>
  <c r="AZ24" i="22" s="1"/>
  <c r="AR24" i="22"/>
  <c r="BG24" i="22" s="1"/>
  <c r="AQ24" i="22"/>
  <c r="AP24" i="22"/>
  <c r="AO24" i="22"/>
  <c r="AK24" i="22"/>
  <c r="AG24" i="22"/>
  <c r="AF24" i="22"/>
  <c r="AE24" i="22"/>
  <c r="AD24" i="22"/>
  <c r="AC24" i="22"/>
  <c r="AB24" i="22"/>
  <c r="AA24" i="22"/>
  <c r="Z24" i="22"/>
  <c r="Y24" i="22"/>
  <c r="X24" i="22"/>
  <c r="W24" i="22"/>
  <c r="V24" i="22"/>
  <c r="BE24" i="22" s="1"/>
  <c r="U24" i="22"/>
  <c r="T24" i="22"/>
  <c r="S24" i="22"/>
  <c r="R24" i="22"/>
  <c r="Q24" i="22"/>
  <c r="P24" i="22"/>
  <c r="BD24" i="22" s="1"/>
  <c r="O24" i="22"/>
  <c r="N24" i="22"/>
  <c r="M24" i="22"/>
  <c r="L24" i="22"/>
  <c r="K24" i="22"/>
  <c r="J24" i="22"/>
  <c r="I24" i="22"/>
  <c r="H24" i="22"/>
  <c r="BB24" i="22" s="1"/>
  <c r="G24" i="22"/>
  <c r="F24" i="22"/>
  <c r="E24" i="22"/>
  <c r="D24" i="22"/>
  <c r="C24" i="22"/>
  <c r="AS23" i="22"/>
  <c r="AZ23" i="22" s="1"/>
  <c r="AR23" i="22"/>
  <c r="BG23" i="22" s="1"/>
  <c r="AQ23" i="22"/>
  <c r="AP23" i="22"/>
  <c r="BF23" i="22" s="1"/>
  <c r="AO23" i="22"/>
  <c r="AK23" i="22"/>
  <c r="AG23" i="22"/>
  <c r="AF23" i="22"/>
  <c r="AE23" i="22"/>
  <c r="AD23" i="22"/>
  <c r="AC23" i="22"/>
  <c r="AB23" i="22"/>
  <c r="AA23" i="22"/>
  <c r="Z23" i="22"/>
  <c r="Y23" i="22"/>
  <c r="X23" i="22"/>
  <c r="W23" i="22"/>
  <c r="V23" i="22"/>
  <c r="BE23" i="22" s="1"/>
  <c r="U23" i="22"/>
  <c r="T23" i="22"/>
  <c r="S23" i="22"/>
  <c r="R23" i="22"/>
  <c r="Q23" i="22"/>
  <c r="P23" i="22"/>
  <c r="O23" i="22"/>
  <c r="N23" i="22"/>
  <c r="M23" i="22"/>
  <c r="L23" i="22"/>
  <c r="BC23" i="22" s="1"/>
  <c r="K23" i="22"/>
  <c r="J23" i="22"/>
  <c r="I23" i="22"/>
  <c r="H23" i="22"/>
  <c r="BB23" i="22" s="1"/>
  <c r="G23" i="22"/>
  <c r="F23" i="22"/>
  <c r="E23" i="22"/>
  <c r="D23" i="22"/>
  <c r="BA23" i="22" s="1"/>
  <c r="C23" i="22"/>
  <c r="AZ22" i="22"/>
  <c r="AS22" i="22"/>
  <c r="AR22" i="22"/>
  <c r="BG22" i="22" s="1"/>
  <c r="AQ22" i="22"/>
  <c r="AP22" i="22"/>
  <c r="AO22" i="22"/>
  <c r="BF22" i="22" s="1"/>
  <c r="AK22" i="22"/>
  <c r="AG22" i="22"/>
  <c r="AF22" i="22"/>
  <c r="AE22" i="22"/>
  <c r="AD22" i="22"/>
  <c r="AC22" i="22"/>
  <c r="AB22" i="22"/>
  <c r="AA22" i="22"/>
  <c r="Z22" i="22"/>
  <c r="Y22" i="22"/>
  <c r="X22" i="22"/>
  <c r="W22" i="22"/>
  <c r="V22" i="22"/>
  <c r="U22" i="22"/>
  <c r="T22" i="22"/>
  <c r="S22" i="22"/>
  <c r="R22" i="22"/>
  <c r="Q22" i="22"/>
  <c r="P22" i="22"/>
  <c r="O22" i="22"/>
  <c r="N22" i="22"/>
  <c r="M22" i="22"/>
  <c r="L22" i="22"/>
  <c r="K22" i="22"/>
  <c r="J22" i="22"/>
  <c r="I22" i="22"/>
  <c r="H22" i="22"/>
  <c r="BB22" i="22" s="1"/>
  <c r="G22" i="22"/>
  <c r="F22" i="22"/>
  <c r="E22" i="22"/>
  <c r="D22" i="22"/>
  <c r="C22" i="22"/>
  <c r="BA22" i="22" s="1"/>
  <c r="AZ21" i="22"/>
  <c r="AS21" i="22"/>
  <c r="AR21" i="22"/>
  <c r="BG21" i="22" s="1"/>
  <c r="AQ21" i="22"/>
  <c r="AP21" i="22"/>
  <c r="AO21" i="22"/>
  <c r="AK21" i="22"/>
  <c r="AG21" i="22"/>
  <c r="AF21" i="22"/>
  <c r="AE21" i="22"/>
  <c r="AD21" i="22"/>
  <c r="AC21" i="22"/>
  <c r="AB21" i="22"/>
  <c r="AA21" i="22"/>
  <c r="Z21" i="22"/>
  <c r="Y21" i="22"/>
  <c r="X21" i="22"/>
  <c r="W21" i="22"/>
  <c r="V21" i="22"/>
  <c r="U21" i="22"/>
  <c r="T21" i="22"/>
  <c r="BD21" i="22" s="1"/>
  <c r="S21" i="22"/>
  <c r="R21" i="22"/>
  <c r="Q21" i="22"/>
  <c r="P21" i="22"/>
  <c r="O21" i="22"/>
  <c r="N21" i="22"/>
  <c r="M21" i="22"/>
  <c r="L21" i="22"/>
  <c r="K21" i="22"/>
  <c r="J21" i="22"/>
  <c r="I21" i="22"/>
  <c r="H21" i="22"/>
  <c r="BB21" i="22" s="1"/>
  <c r="G21" i="22"/>
  <c r="F21" i="22"/>
  <c r="E21" i="22"/>
  <c r="D21" i="22"/>
  <c r="BA21" i="22" s="1"/>
  <c r="C21" i="22"/>
  <c r="BB20" i="22"/>
  <c r="AZ20" i="22"/>
  <c r="AS20" i="22"/>
  <c r="AR20" i="22"/>
  <c r="BG20" i="22" s="1"/>
  <c r="AQ20" i="22"/>
  <c r="AP20" i="22"/>
  <c r="AO20" i="22"/>
  <c r="AK20" i="22"/>
  <c r="AG20" i="22"/>
  <c r="AF20" i="22"/>
  <c r="AE20" i="22"/>
  <c r="AD20" i="22"/>
  <c r="AC20" i="22"/>
  <c r="AB20" i="22"/>
  <c r="AA20" i="22"/>
  <c r="Z20" i="22"/>
  <c r="Y20" i="22"/>
  <c r="X20" i="22"/>
  <c r="W20" i="22"/>
  <c r="V20" i="22"/>
  <c r="U20" i="22"/>
  <c r="T20" i="22"/>
  <c r="S20" i="22"/>
  <c r="R20" i="22"/>
  <c r="Q20" i="22"/>
  <c r="P20" i="22"/>
  <c r="O20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AZ19" i="22"/>
  <c r="AS19" i="22"/>
  <c r="AR19" i="22"/>
  <c r="BG19" i="22" s="1"/>
  <c r="AQ19" i="22"/>
  <c r="AP19" i="22"/>
  <c r="AO19" i="22"/>
  <c r="AK19" i="22"/>
  <c r="AG19" i="22"/>
  <c r="AF19" i="22"/>
  <c r="AE19" i="22"/>
  <c r="AD19" i="22"/>
  <c r="AC19" i="22"/>
  <c r="AB19" i="22"/>
  <c r="AA19" i="22"/>
  <c r="Z19" i="22"/>
  <c r="Y19" i="22"/>
  <c r="X19" i="22"/>
  <c r="W19" i="22"/>
  <c r="V19" i="22"/>
  <c r="U19" i="22"/>
  <c r="T19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BA19" i="22" s="1"/>
  <c r="C19" i="22"/>
  <c r="BG18" i="22"/>
  <c r="AS18" i="22"/>
  <c r="AR18" i="22"/>
  <c r="AQ18" i="22"/>
  <c r="AP18" i="22"/>
  <c r="AO18" i="22"/>
  <c r="BF18" i="22" s="1"/>
  <c r="AK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AZ17" i="22"/>
  <c r="AS17" i="22"/>
  <c r="AR17" i="22"/>
  <c r="BG17" i="22" s="1"/>
  <c r="AQ17" i="22"/>
  <c r="AP17" i="22"/>
  <c r="AO17" i="22"/>
  <c r="BF17" i="22" s="1"/>
  <c r="AK17" i="22"/>
  <c r="AG17" i="22"/>
  <c r="AF17" i="22"/>
  <c r="AE17" i="22"/>
  <c r="AD17" i="22"/>
  <c r="AC17" i="22"/>
  <c r="AB17" i="22"/>
  <c r="AA17" i="22"/>
  <c r="Z17" i="22"/>
  <c r="Y17" i="22"/>
  <c r="X17" i="22"/>
  <c r="W17" i="22"/>
  <c r="V17" i="22"/>
  <c r="U17" i="22"/>
  <c r="T17" i="22"/>
  <c r="S17" i="22"/>
  <c r="R17" i="22"/>
  <c r="BE17" i="22" s="1"/>
  <c r="Q17" i="22"/>
  <c r="P17" i="22"/>
  <c r="O17" i="22"/>
  <c r="N17" i="22"/>
  <c r="M17" i="22"/>
  <c r="L17" i="22"/>
  <c r="K17" i="22"/>
  <c r="J17" i="22"/>
  <c r="I17" i="22"/>
  <c r="H17" i="22"/>
  <c r="BB17" i="22" s="1"/>
  <c r="G17" i="22"/>
  <c r="F17" i="22"/>
  <c r="E17" i="22"/>
  <c r="D17" i="22"/>
  <c r="C17" i="22"/>
  <c r="BA17" i="22" s="1"/>
  <c r="AT16" i="22"/>
  <c r="AS16" i="22"/>
  <c r="AZ16" i="22" s="1"/>
  <c r="AR16" i="22"/>
  <c r="BG16" i="22" s="1"/>
  <c r="AQ16" i="22"/>
  <c r="AP16" i="22"/>
  <c r="AO16" i="22"/>
  <c r="BF16" i="22" s="1"/>
  <c r="AK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BD16" i="22" s="1"/>
  <c r="N16" i="22"/>
  <c r="M16" i="22"/>
  <c r="L16" i="22"/>
  <c r="K16" i="22"/>
  <c r="J16" i="22"/>
  <c r="I16" i="22"/>
  <c r="H16" i="22"/>
  <c r="BB16" i="22" s="1"/>
  <c r="G16" i="22"/>
  <c r="F16" i="22"/>
  <c r="E16" i="22"/>
  <c r="D16" i="22"/>
  <c r="C16" i="22"/>
  <c r="BA16" i="22" s="1"/>
  <c r="AS15" i="22"/>
  <c r="AZ15" i="22" s="1"/>
  <c r="AR15" i="22"/>
  <c r="BG15" i="22" s="1"/>
  <c r="AQ15" i="22"/>
  <c r="AP15" i="22"/>
  <c r="AO15" i="22"/>
  <c r="AK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BE15" i="22" s="1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BB15" i="22" s="1"/>
  <c r="G15" i="22"/>
  <c r="F15" i="22"/>
  <c r="E15" i="22"/>
  <c r="D15" i="22"/>
  <c r="C15" i="22"/>
  <c r="AS14" i="22"/>
  <c r="AZ14" i="22" s="1"/>
  <c r="AR14" i="22"/>
  <c r="BG14" i="22" s="1"/>
  <c r="AQ14" i="22"/>
  <c r="AP14" i="22"/>
  <c r="AO14" i="22"/>
  <c r="AK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BC14" i="22" s="1"/>
  <c r="H14" i="22"/>
  <c r="BB14" i="22" s="1"/>
  <c r="G14" i="22"/>
  <c r="F14" i="22"/>
  <c r="E14" i="22"/>
  <c r="D14" i="22"/>
  <c r="C14" i="22"/>
  <c r="BB13" i="22"/>
  <c r="AS13" i="22"/>
  <c r="AZ13" i="22" s="1"/>
  <c r="AR13" i="22"/>
  <c r="BG13" i="22" s="1"/>
  <c r="AQ13" i="22"/>
  <c r="AP13" i="22"/>
  <c r="AO13" i="22"/>
  <c r="AK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C13" i="22"/>
  <c r="BB12" i="22"/>
  <c r="AS12" i="22"/>
  <c r="AZ12" i="22" s="1"/>
  <c r="AR12" i="22"/>
  <c r="BG12" i="22" s="1"/>
  <c r="AQ12" i="22"/>
  <c r="AP12" i="22"/>
  <c r="AO12" i="22"/>
  <c r="AK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C12" i="22"/>
  <c r="BA12" i="22" s="1"/>
  <c r="AZ11" i="22"/>
  <c r="AS11" i="22"/>
  <c r="AR11" i="22"/>
  <c r="BG11" i="22" s="1"/>
  <c r="AQ11" i="22"/>
  <c r="AP11" i="22"/>
  <c r="AO11" i="22"/>
  <c r="BF11" i="22" s="1"/>
  <c r="AK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BB11" i="22" s="1"/>
  <c r="G11" i="22"/>
  <c r="F11" i="22"/>
  <c r="E11" i="22"/>
  <c r="D11" i="22"/>
  <c r="C11" i="22"/>
  <c r="BG10" i="22"/>
  <c r="AS10" i="22"/>
  <c r="AZ10" i="22" s="1"/>
  <c r="AR10" i="22"/>
  <c r="AQ10" i="22"/>
  <c r="AP10" i="22"/>
  <c r="AO10" i="22"/>
  <c r="AK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BD10" i="22" s="1"/>
  <c r="N10" i="22"/>
  <c r="M10" i="22"/>
  <c r="L10" i="22"/>
  <c r="K10" i="22"/>
  <c r="J10" i="22"/>
  <c r="I10" i="22"/>
  <c r="H10" i="22"/>
  <c r="BB10" i="22" s="1"/>
  <c r="G10" i="22"/>
  <c r="F10" i="22"/>
  <c r="E10" i="22"/>
  <c r="D10" i="22"/>
  <c r="C10" i="22"/>
  <c r="BA10" i="22" s="1"/>
  <c r="AS9" i="22"/>
  <c r="AZ9" i="22" s="1"/>
  <c r="AR9" i="22"/>
  <c r="BG9" i="22" s="1"/>
  <c r="AQ9" i="22"/>
  <c r="AP9" i="22"/>
  <c r="AO9" i="22"/>
  <c r="BF9" i="22" s="1"/>
  <c r="AK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BB9" i="22" s="1"/>
  <c r="G9" i="22"/>
  <c r="F9" i="22"/>
  <c r="E9" i="22"/>
  <c r="D9" i="22"/>
  <c r="C9" i="22"/>
  <c r="AS8" i="22"/>
  <c r="AZ8" i="22" s="1"/>
  <c r="AR8" i="22"/>
  <c r="BG8" i="22" s="1"/>
  <c r="AQ8" i="22"/>
  <c r="AP8" i="22"/>
  <c r="BF8" i="22" s="1"/>
  <c r="AO8" i="22"/>
  <c r="AK8" i="22"/>
  <c r="AG8" i="22"/>
  <c r="AF8" i="22"/>
  <c r="AE8" i="22"/>
  <c r="AD8" i="22"/>
  <c r="AC8" i="22"/>
  <c r="AB8" i="22"/>
  <c r="AA8" i="22"/>
  <c r="Z8" i="22"/>
  <c r="Y8" i="22"/>
  <c r="X8" i="22"/>
  <c r="W8" i="22"/>
  <c r="V8" i="22"/>
  <c r="BE8" i="22" s="1"/>
  <c r="U8" i="22"/>
  <c r="T8" i="22"/>
  <c r="S8" i="22"/>
  <c r="R8" i="22"/>
  <c r="Q8" i="22"/>
  <c r="P8" i="22"/>
  <c r="O8" i="22"/>
  <c r="N8" i="22"/>
  <c r="M8" i="22"/>
  <c r="L8" i="22"/>
  <c r="K8" i="22"/>
  <c r="J8" i="22"/>
  <c r="I8" i="22"/>
  <c r="H8" i="22"/>
  <c r="BB8" i="22" s="1"/>
  <c r="G8" i="22"/>
  <c r="F8" i="22"/>
  <c r="E8" i="22"/>
  <c r="D8" i="22"/>
  <c r="C8" i="22"/>
  <c r="AS7" i="22"/>
  <c r="AR7" i="22"/>
  <c r="BG7" i="22" s="1"/>
  <c r="AQ7" i="22"/>
  <c r="AP7" i="22"/>
  <c r="AO7" i="22"/>
  <c r="AK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BD7" i="22" s="1"/>
  <c r="N7" i="22"/>
  <c r="M7" i="22"/>
  <c r="L7" i="22"/>
  <c r="K7" i="22"/>
  <c r="J7" i="22"/>
  <c r="BC7" i="22" s="1"/>
  <c r="I7" i="22"/>
  <c r="H7" i="22"/>
  <c r="BB7" i="22" s="1"/>
  <c r="G7" i="22"/>
  <c r="F7" i="22"/>
  <c r="E7" i="22"/>
  <c r="D7" i="22"/>
  <c r="C7" i="22"/>
  <c r="BE6" i="22"/>
  <c r="AS6" i="22"/>
  <c r="AR6" i="22"/>
  <c r="AQ6" i="22"/>
  <c r="AQ45" i="22" s="1"/>
  <c r="AP6" i="22"/>
  <c r="AO6" i="22"/>
  <c r="AK6" i="22"/>
  <c r="AG6" i="22"/>
  <c r="AF6" i="22"/>
  <c r="AE6" i="22"/>
  <c r="AD6" i="22"/>
  <c r="AC6" i="22"/>
  <c r="AC45" i="22" s="1"/>
  <c r="AB6" i="22"/>
  <c r="AA6" i="22"/>
  <c r="Z6" i="22"/>
  <c r="Y6" i="22"/>
  <c r="X6" i="22"/>
  <c r="X45" i="22" s="1"/>
  <c r="W6" i="22"/>
  <c r="V6" i="22"/>
  <c r="U6" i="22"/>
  <c r="U45" i="22" s="1"/>
  <c r="T6" i="22"/>
  <c r="S6" i="22"/>
  <c r="R6" i="22"/>
  <c r="Q6" i="22"/>
  <c r="P6" i="22"/>
  <c r="P45" i="22" s="1"/>
  <c r="O6" i="22"/>
  <c r="N6" i="22"/>
  <c r="M6" i="22"/>
  <c r="M45" i="22" s="1"/>
  <c r="L6" i="22"/>
  <c r="K6" i="22"/>
  <c r="J6" i="22"/>
  <c r="I6" i="22"/>
  <c r="H6" i="22"/>
  <c r="BB6" i="22" s="1"/>
  <c r="G6" i="22"/>
  <c r="F6" i="22"/>
  <c r="E6" i="22"/>
  <c r="E45" i="22" s="1"/>
  <c r="D6" i="22"/>
  <c r="C6" i="22"/>
  <c r="AF1" i="22"/>
  <c r="Q1" i="22"/>
  <c r="I45" i="22" l="1"/>
  <c r="Y45" i="22"/>
  <c r="AG45" i="22"/>
  <c r="BA7" i="22"/>
  <c r="BA9" i="22"/>
  <c r="BD9" i="22"/>
  <c r="BI9" i="22" s="1"/>
  <c r="AV10" i="22"/>
  <c r="BD11" i="22"/>
  <c r="AV11" i="22"/>
  <c r="BC15" i="22"/>
  <c r="D46" i="22"/>
  <c r="L46" i="22"/>
  <c r="T46" i="22"/>
  <c r="AB46" i="22"/>
  <c r="AP46" i="22"/>
  <c r="BC25" i="22"/>
  <c r="BE26" i="22"/>
  <c r="BF27" i="22"/>
  <c r="BA28" i="22"/>
  <c r="BF28" i="22"/>
  <c r="AV29" i="22"/>
  <c r="BF29" i="22"/>
  <c r="BI29" i="22" s="1"/>
  <c r="BA31" i="22"/>
  <c r="BF32" i="22"/>
  <c r="BD33" i="22"/>
  <c r="BC34" i="22"/>
  <c r="BE35" i="22"/>
  <c r="AV36" i="22"/>
  <c r="BF36" i="22"/>
  <c r="AV37" i="22"/>
  <c r="BF37" i="22"/>
  <c r="BA39" i="22"/>
  <c r="BE39" i="22"/>
  <c r="AV40" i="22"/>
  <c r="BD40" i="22"/>
  <c r="BD41" i="22"/>
  <c r="BE42" i="22"/>
  <c r="BI42" i="22" s="1"/>
  <c r="E46" i="22"/>
  <c r="E47" i="22" s="1"/>
  <c r="M46" i="22"/>
  <c r="U46" i="22"/>
  <c r="AC46" i="22"/>
  <c r="AQ46" i="22"/>
  <c r="BD22" i="22"/>
  <c r="BD29" i="22"/>
  <c r="BA30" i="22"/>
  <c r="BI30" i="22" s="1"/>
  <c r="BC30" i="22"/>
  <c r="BE30" i="22"/>
  <c r="BC31" i="22"/>
  <c r="BA35" i="22"/>
  <c r="BD37" i="22"/>
  <c r="BA38" i="22"/>
  <c r="BC38" i="22"/>
  <c r="BE38" i="22"/>
  <c r="BC39" i="22"/>
  <c r="BA42" i="22"/>
  <c r="BD44" i="22"/>
  <c r="S46" i="22"/>
  <c r="BC10" i="22"/>
  <c r="BA15" i="22"/>
  <c r="C45" i="22"/>
  <c r="K45" i="22"/>
  <c r="K47" i="22" s="1"/>
  <c r="S45" i="22"/>
  <c r="AA45" i="22"/>
  <c r="AO45" i="22"/>
  <c r="BF7" i="22"/>
  <c r="BD8" i="22"/>
  <c r="BC9" i="22"/>
  <c r="BE10" i="22"/>
  <c r="BI10" i="22" s="1"/>
  <c r="BC11" i="22"/>
  <c r="BI11" i="22" s="1"/>
  <c r="J45" i="22"/>
  <c r="R45" i="22"/>
  <c r="Z45" i="22"/>
  <c r="AK45" i="22"/>
  <c r="AV16" i="22"/>
  <c r="BE16" i="22"/>
  <c r="AV17" i="22"/>
  <c r="F46" i="22"/>
  <c r="N46" i="22"/>
  <c r="V46" i="22"/>
  <c r="AD46" i="22"/>
  <c r="AR46" i="22"/>
  <c r="BG46" i="22" s="1"/>
  <c r="BD19" i="22"/>
  <c r="BD20" i="22"/>
  <c r="AV20" i="22"/>
  <c r="BD23" i="22"/>
  <c r="BA25" i="22"/>
  <c r="BC33" i="22"/>
  <c r="BD38" i="22"/>
  <c r="BC41" i="22"/>
  <c r="AV8" i="22"/>
  <c r="BA6" i="22"/>
  <c r="BC6" i="22"/>
  <c r="T45" i="22"/>
  <c r="T47" i="22" s="1"/>
  <c r="AB45" i="22"/>
  <c r="BF6" i="22"/>
  <c r="BE7" i="22"/>
  <c r="BE9" i="22"/>
  <c r="BF10" i="22"/>
  <c r="BE11" i="22"/>
  <c r="AV12" i="22"/>
  <c r="BF12" i="22"/>
  <c r="BA13" i="22"/>
  <c r="BC13" i="22"/>
  <c r="BE13" i="22"/>
  <c r="BF13" i="22"/>
  <c r="BA14" i="22"/>
  <c r="BF14" i="22"/>
  <c r="BD15" i="22"/>
  <c r="BI15" i="22" s="1"/>
  <c r="BF15" i="22"/>
  <c r="BD17" i="22"/>
  <c r="G46" i="22"/>
  <c r="BD18" i="22"/>
  <c r="W46" i="22"/>
  <c r="AE46" i="22"/>
  <c r="AS46" i="22"/>
  <c r="AZ46" i="22" s="1"/>
  <c r="AV19" i="22"/>
  <c r="BD30" i="22"/>
  <c r="BE31" i="22"/>
  <c r="BD43" i="22"/>
  <c r="BC44" i="22"/>
  <c r="AA46" i="22"/>
  <c r="AQ47" i="22"/>
  <c r="BD12" i="22"/>
  <c r="H46" i="22"/>
  <c r="BB46" i="22" s="1"/>
  <c r="P46" i="22"/>
  <c r="P47" i="22" s="1"/>
  <c r="X46" i="22"/>
  <c r="X47" i="22" s="1"/>
  <c r="BC19" i="22"/>
  <c r="BC20" i="22"/>
  <c r="BA24" i="22"/>
  <c r="BI24" i="22" s="1"/>
  <c r="BC24" i="22"/>
  <c r="BD27" i="22"/>
  <c r="BD28" i="22"/>
  <c r="AV28" i="22"/>
  <c r="BD31" i="22"/>
  <c r="BA33" i="22"/>
  <c r="BD36" i="22"/>
  <c r="BD39" i="22"/>
  <c r="BA41" i="22"/>
  <c r="AV43" i="22"/>
  <c r="U47" i="22"/>
  <c r="BC8" i="22"/>
  <c r="F45" i="22"/>
  <c r="N45" i="22"/>
  <c r="N47" i="22" s="1"/>
  <c r="V45" i="22"/>
  <c r="V47" i="22" s="1"/>
  <c r="AD45" i="22"/>
  <c r="AD47" i="22" s="1"/>
  <c r="AR45" i="22"/>
  <c r="BD13" i="22"/>
  <c r="BE14" i="22"/>
  <c r="BC16" i="22"/>
  <c r="BI16" i="22" s="1"/>
  <c r="BC17" i="22"/>
  <c r="I46" i="22"/>
  <c r="BC46" i="22" s="1"/>
  <c r="Y46" i="22"/>
  <c r="AG46" i="22"/>
  <c r="BE19" i="22"/>
  <c r="BE20" i="22"/>
  <c r="BC21" i="22"/>
  <c r="BI21" i="22" s="1"/>
  <c r="BE21" i="22"/>
  <c r="AV25" i="22"/>
  <c r="BA26" i="22"/>
  <c r="BI26" i="22" s="1"/>
  <c r="BD26" i="22"/>
  <c r="AV27" i="22"/>
  <c r="AZ28" i="22"/>
  <c r="BD35" i="22"/>
  <c r="AV38" i="22"/>
  <c r="BF41" i="22"/>
  <c r="BD42" i="22"/>
  <c r="BC43" i="22"/>
  <c r="AV44" i="22"/>
  <c r="BF44" i="22"/>
  <c r="K46" i="22"/>
  <c r="M47" i="22"/>
  <c r="AC47" i="22"/>
  <c r="AV7" i="22"/>
  <c r="BA11" i="22"/>
  <c r="G45" i="22"/>
  <c r="G47" i="22" s="1"/>
  <c r="O45" i="22"/>
  <c r="BD45" i="22" s="1"/>
  <c r="W45" i="22"/>
  <c r="AE45" i="22"/>
  <c r="AS45" i="22"/>
  <c r="BA8" i="22"/>
  <c r="BD14" i="22"/>
  <c r="J46" i="22"/>
  <c r="R46" i="22"/>
  <c r="BE46" i="22" s="1"/>
  <c r="Z46" i="22"/>
  <c r="AK46" i="22"/>
  <c r="BF19" i="22"/>
  <c r="BA20" i="22"/>
  <c r="BI20" i="22" s="1"/>
  <c r="BF20" i="22"/>
  <c r="AV21" i="22"/>
  <c r="BF21" i="22"/>
  <c r="BF24" i="22"/>
  <c r="BD25" i="22"/>
  <c r="BI25" i="22" s="1"/>
  <c r="BC27" i="22"/>
  <c r="BC28" i="22"/>
  <c r="BA29" i="22"/>
  <c r="BA32" i="22"/>
  <c r="BC32" i="22"/>
  <c r="BA34" i="22"/>
  <c r="BI34" i="22" s="1"/>
  <c r="BD34" i="22"/>
  <c r="AV35" i="22"/>
  <c r="BC36" i="22"/>
  <c r="BA37" i="22"/>
  <c r="BI37" i="22" s="1"/>
  <c r="AZ38" i="22"/>
  <c r="BA40" i="22"/>
  <c r="BC40" i="22"/>
  <c r="BE43" i="22"/>
  <c r="U7" i="24"/>
  <c r="U9" i="24"/>
  <c r="U11" i="24"/>
  <c r="U14" i="24"/>
  <c r="T16" i="24"/>
  <c r="T19" i="24"/>
  <c r="T20" i="24"/>
  <c r="T21" i="24"/>
  <c r="T23" i="24"/>
  <c r="T24" i="24"/>
  <c r="T27" i="24"/>
  <c r="T28" i="24"/>
  <c r="T29" i="24"/>
  <c r="T30" i="24"/>
  <c r="T31" i="24"/>
  <c r="T32" i="24"/>
  <c r="T35" i="24"/>
  <c r="T36" i="24"/>
  <c r="T37" i="24"/>
  <c r="T39" i="24"/>
  <c r="T40" i="24"/>
  <c r="T43" i="24"/>
  <c r="U20" i="24"/>
  <c r="U21" i="24"/>
  <c r="U23" i="24"/>
  <c r="U24" i="24"/>
  <c r="U25" i="24"/>
  <c r="U28" i="24"/>
  <c r="U29" i="24"/>
  <c r="U32" i="24"/>
  <c r="U33" i="24"/>
  <c r="U36" i="24"/>
  <c r="U37" i="24"/>
  <c r="U40" i="24"/>
  <c r="U41" i="24"/>
  <c r="U6" i="24"/>
  <c r="U8" i="24"/>
  <c r="U10" i="24"/>
  <c r="U12" i="24"/>
  <c r="U15" i="24"/>
  <c r="U30" i="25"/>
  <c r="U40" i="25"/>
  <c r="X41" i="25"/>
  <c r="Y11" i="25"/>
  <c r="U20" i="25"/>
  <c r="Y26" i="25"/>
  <c r="W31" i="25"/>
  <c r="X40" i="25"/>
  <c r="U7" i="25"/>
  <c r="X7" i="25"/>
  <c r="T9" i="25"/>
  <c r="W9" i="25"/>
  <c r="V12" i="25"/>
  <c r="U14" i="25"/>
  <c r="X14" i="25"/>
  <c r="U15" i="25"/>
  <c r="X15" i="25"/>
  <c r="T17" i="25"/>
  <c r="W17" i="25"/>
  <c r="V18" i="25"/>
  <c r="Y18" i="25"/>
  <c r="E47" i="25"/>
  <c r="M47" i="25"/>
  <c r="M48" i="25" s="1"/>
  <c r="U23" i="25"/>
  <c r="W23" i="25"/>
  <c r="V36" i="25"/>
  <c r="Y36" i="25"/>
  <c r="Y41" i="25"/>
  <c r="F46" i="25"/>
  <c r="V26" i="25"/>
  <c r="X39" i="25"/>
  <c r="X8" i="25"/>
  <c r="E46" i="25"/>
  <c r="M46" i="25"/>
  <c r="T10" i="25"/>
  <c r="W10" i="25"/>
  <c r="T12" i="25"/>
  <c r="Y13" i="25"/>
  <c r="V14" i="25"/>
  <c r="Y14" i="25"/>
  <c r="X16" i="25"/>
  <c r="T18" i="25"/>
  <c r="Y21" i="25"/>
  <c r="U22" i="25"/>
  <c r="N47" i="25"/>
  <c r="V28" i="25"/>
  <c r="Y28" i="25"/>
  <c r="X31" i="25"/>
  <c r="U32" i="25"/>
  <c r="X32" i="25"/>
  <c r="X33" i="25"/>
  <c r="T36" i="25"/>
  <c r="W36" i="25"/>
  <c r="V38" i="25"/>
  <c r="Y38" i="25"/>
  <c r="U43" i="25"/>
  <c r="W43" i="25"/>
  <c r="T45" i="25"/>
  <c r="W45" i="25"/>
  <c r="V11" i="25"/>
  <c r="X20" i="25"/>
  <c r="H46" i="25"/>
  <c r="P46" i="25"/>
  <c r="Y8" i="25"/>
  <c r="Y16" i="25"/>
  <c r="X24" i="25"/>
  <c r="X25" i="25"/>
  <c r="T28" i="25"/>
  <c r="W28" i="25"/>
  <c r="V30" i="25"/>
  <c r="Y30" i="25"/>
  <c r="Y31" i="25"/>
  <c r="Y33" i="25"/>
  <c r="X34" i="25"/>
  <c r="U35" i="25"/>
  <c r="W35" i="25"/>
  <c r="T38" i="25"/>
  <c r="V40" i="25"/>
  <c r="Y40" i="25"/>
  <c r="K47" i="25"/>
  <c r="V8" i="25"/>
  <c r="V10" i="25"/>
  <c r="U11" i="25"/>
  <c r="X11" i="25"/>
  <c r="T13" i="25"/>
  <c r="V16" i="25"/>
  <c r="X18" i="25"/>
  <c r="V22" i="25"/>
  <c r="Y22" i="25"/>
  <c r="U27" i="25"/>
  <c r="W27" i="25"/>
  <c r="T29" i="25"/>
  <c r="W29" i="25"/>
  <c r="V32" i="25"/>
  <c r="Y32" i="25"/>
  <c r="X35" i="25"/>
  <c r="V42" i="25"/>
  <c r="Y42" i="25"/>
  <c r="V43" i="25"/>
  <c r="Y43" i="25"/>
  <c r="Y45" i="25"/>
  <c r="C47" i="25"/>
  <c r="T8" i="25"/>
  <c r="Y9" i="25"/>
  <c r="X12" i="25"/>
  <c r="T16" i="25"/>
  <c r="Y17" i="25"/>
  <c r="T22" i="25"/>
  <c r="V24" i="25"/>
  <c r="Y24" i="25"/>
  <c r="T32" i="25"/>
  <c r="W32" i="25"/>
  <c r="V35" i="25"/>
  <c r="U36" i="25"/>
  <c r="X36" i="25"/>
  <c r="U39" i="25"/>
  <c r="W39" i="25"/>
  <c r="T42" i="25"/>
  <c r="Y11" i="26"/>
  <c r="U19" i="26"/>
  <c r="V26" i="26"/>
  <c r="I46" i="26"/>
  <c r="Q46" i="26"/>
  <c r="X8" i="26"/>
  <c r="U9" i="26"/>
  <c r="Y10" i="26"/>
  <c r="W12" i="26"/>
  <c r="X16" i="26"/>
  <c r="X17" i="26"/>
  <c r="T22" i="26"/>
  <c r="J47" i="26"/>
  <c r="J48" i="26" s="1"/>
  <c r="U23" i="26"/>
  <c r="X23" i="26"/>
  <c r="X26" i="26"/>
  <c r="X32" i="26"/>
  <c r="X34" i="26"/>
  <c r="V38" i="26"/>
  <c r="X40" i="26"/>
  <c r="X42" i="26"/>
  <c r="W13" i="26"/>
  <c r="T14" i="26"/>
  <c r="W14" i="26"/>
  <c r="Y17" i="26"/>
  <c r="W20" i="26"/>
  <c r="C47" i="26"/>
  <c r="K47" i="26"/>
  <c r="V24" i="26"/>
  <c r="T27" i="26"/>
  <c r="W27" i="26"/>
  <c r="W28" i="26"/>
  <c r="T38" i="26"/>
  <c r="U39" i="26"/>
  <c r="X39" i="26"/>
  <c r="T43" i="26"/>
  <c r="W43" i="26"/>
  <c r="C46" i="26"/>
  <c r="V25" i="26"/>
  <c r="V33" i="26"/>
  <c r="V34" i="26"/>
  <c r="W36" i="26"/>
  <c r="V42" i="26"/>
  <c r="W45" i="26"/>
  <c r="M46" i="26"/>
  <c r="M48" i="26" s="1"/>
  <c r="U13" i="26"/>
  <c r="Y14" i="26"/>
  <c r="X22" i="26"/>
  <c r="T26" i="26"/>
  <c r="U27" i="26"/>
  <c r="X27" i="26"/>
  <c r="T31" i="26"/>
  <c r="T34" i="26"/>
  <c r="U35" i="26"/>
  <c r="X35" i="26"/>
  <c r="U36" i="26"/>
  <c r="X36" i="26"/>
  <c r="T37" i="26"/>
  <c r="W37" i="26"/>
  <c r="T42" i="26"/>
  <c r="U43" i="26"/>
  <c r="X43" i="26"/>
  <c r="X44" i="26"/>
  <c r="V11" i="26"/>
  <c r="W21" i="26"/>
  <c r="X28" i="26"/>
  <c r="Y33" i="26"/>
  <c r="T36" i="26"/>
  <c r="T45" i="26"/>
  <c r="F46" i="26"/>
  <c r="N46" i="26"/>
  <c r="T8" i="26"/>
  <c r="W8" i="26"/>
  <c r="T12" i="26"/>
  <c r="V13" i="26"/>
  <c r="Y13" i="26"/>
  <c r="W16" i="26"/>
  <c r="V20" i="26"/>
  <c r="T23" i="26"/>
  <c r="W23" i="26"/>
  <c r="W24" i="26"/>
  <c r="U29" i="26"/>
  <c r="X29" i="26"/>
  <c r="X38" i="26"/>
  <c r="U44" i="26"/>
  <c r="T15" i="26"/>
  <c r="G46" i="26"/>
  <c r="O46" i="26"/>
  <c r="X9" i="26"/>
  <c r="T13" i="26"/>
  <c r="U17" i="26"/>
  <c r="V29" i="26"/>
  <c r="Y29" i="26"/>
  <c r="V30" i="26"/>
  <c r="W32" i="26"/>
  <c r="V39" i="26"/>
  <c r="W39" i="26"/>
  <c r="W40" i="26"/>
  <c r="V44" i="26"/>
  <c r="K46" i="26"/>
  <c r="T21" i="26"/>
  <c r="Y25" i="26"/>
  <c r="D47" i="26"/>
  <c r="L47" i="26"/>
  <c r="V22" i="26"/>
  <c r="T25" i="26"/>
  <c r="W25" i="26"/>
  <c r="B47" i="26"/>
  <c r="U31" i="26"/>
  <c r="X31" i="26"/>
  <c r="T33" i="26"/>
  <c r="W33" i="26"/>
  <c r="V36" i="26"/>
  <c r="U37" i="26"/>
  <c r="X37" i="26"/>
  <c r="T41" i="26"/>
  <c r="W41" i="26"/>
  <c r="W42" i="26"/>
  <c r="T44" i="26"/>
  <c r="Y44" i="26"/>
  <c r="V45" i="26"/>
  <c r="Y45" i="26"/>
  <c r="E48" i="25"/>
  <c r="C48" i="26"/>
  <c r="K48" i="26"/>
  <c r="T30" i="26"/>
  <c r="M44" i="24"/>
  <c r="U13" i="24"/>
  <c r="J45" i="24"/>
  <c r="T18" i="24"/>
  <c r="T33" i="24"/>
  <c r="T34" i="24"/>
  <c r="U43" i="24"/>
  <c r="B46" i="25"/>
  <c r="J46" i="25"/>
  <c r="U18" i="25"/>
  <c r="D47" i="25"/>
  <c r="L47" i="25"/>
  <c r="L48" i="25" s="1"/>
  <c r="U21" i="25"/>
  <c r="T25" i="25"/>
  <c r="W25" i="25"/>
  <c r="X29" i="25"/>
  <c r="U34" i="25"/>
  <c r="U37" i="25"/>
  <c r="T41" i="25"/>
  <c r="W41" i="25"/>
  <c r="X45" i="25"/>
  <c r="H46" i="26"/>
  <c r="P46" i="26"/>
  <c r="W9" i="26"/>
  <c r="V12" i="26"/>
  <c r="U12" i="26"/>
  <c r="X12" i="26"/>
  <c r="Y16" i="26"/>
  <c r="T19" i="26"/>
  <c r="E47" i="26"/>
  <c r="M47" i="26"/>
  <c r="V21" i="26"/>
  <c r="Y21" i="26"/>
  <c r="U32" i="26"/>
  <c r="Y35" i="26"/>
  <c r="W38" i="26"/>
  <c r="Y7" i="25"/>
  <c r="Q46" i="25"/>
  <c r="K45" i="24"/>
  <c r="C46" i="25"/>
  <c r="C48" i="25" s="1"/>
  <c r="K46" i="25"/>
  <c r="K48" i="25" s="1"/>
  <c r="W16" i="25"/>
  <c r="V23" i="25"/>
  <c r="V39" i="25"/>
  <c r="N46" i="25"/>
  <c r="N48" i="25" s="1"/>
  <c r="T10" i="26"/>
  <c r="W10" i="26"/>
  <c r="F47" i="26"/>
  <c r="N47" i="26"/>
  <c r="U28" i="26"/>
  <c r="Y31" i="26"/>
  <c r="W34" i="26"/>
  <c r="T22" i="24"/>
  <c r="T38" i="24"/>
  <c r="D48" i="25"/>
  <c r="V8" i="26"/>
  <c r="U8" i="26"/>
  <c r="G47" i="26"/>
  <c r="O47" i="26"/>
  <c r="O48" i="26" s="1"/>
  <c r="Y27" i="26"/>
  <c r="W30" i="26"/>
  <c r="H44" i="24"/>
  <c r="H46" i="24" s="1"/>
  <c r="P44" i="24"/>
  <c r="P46" i="24" s="1"/>
  <c r="T12" i="24"/>
  <c r="M45" i="24"/>
  <c r="W8" i="25"/>
  <c r="V19" i="25"/>
  <c r="G47" i="25"/>
  <c r="O47" i="25"/>
  <c r="X22" i="25"/>
  <c r="F47" i="25"/>
  <c r="F48" i="25" s="1"/>
  <c r="X7" i="26"/>
  <c r="P47" i="26"/>
  <c r="Y23" i="26"/>
  <c r="W26" i="26"/>
  <c r="V27" i="26"/>
  <c r="T39" i="26"/>
  <c r="V41" i="26"/>
  <c r="Y41" i="26"/>
  <c r="B46" i="26"/>
  <c r="B48" i="26" s="1"/>
  <c r="I44" i="24"/>
  <c r="I46" i="24" s="1"/>
  <c r="Q44" i="24"/>
  <c r="Q46" i="24" s="1"/>
  <c r="F45" i="24"/>
  <c r="F46" i="24" s="1"/>
  <c r="N45" i="24"/>
  <c r="U19" i="24"/>
  <c r="T25" i="24"/>
  <c r="T26" i="24"/>
  <c r="U35" i="24"/>
  <c r="T41" i="24"/>
  <c r="T42" i="24"/>
  <c r="H47" i="25"/>
  <c r="P47" i="25"/>
  <c r="X21" i="25"/>
  <c r="U26" i="25"/>
  <c r="U29" i="25"/>
  <c r="T33" i="25"/>
  <c r="W33" i="25"/>
  <c r="X37" i="25"/>
  <c r="U42" i="25"/>
  <c r="U45" i="25"/>
  <c r="D46" i="26"/>
  <c r="D48" i="26" s="1"/>
  <c r="L46" i="26"/>
  <c r="L48" i="26" s="1"/>
  <c r="Y8" i="26"/>
  <c r="U15" i="26"/>
  <c r="T17" i="26"/>
  <c r="I47" i="26"/>
  <c r="I48" i="26" s="1"/>
  <c r="Q47" i="26"/>
  <c r="Q48" i="26" s="1"/>
  <c r="W22" i="26"/>
  <c r="V23" i="26"/>
  <c r="T35" i="26"/>
  <c r="V37" i="26"/>
  <c r="Y37" i="26"/>
  <c r="I46" i="25"/>
  <c r="I48" i="25" s="1"/>
  <c r="V7" i="25"/>
  <c r="G48" i="26"/>
  <c r="J44" i="24"/>
  <c r="T5" i="24"/>
  <c r="T14" i="24"/>
  <c r="G45" i="24"/>
  <c r="G46" i="24" s="1"/>
  <c r="O45" i="24"/>
  <c r="O46" i="24" s="1"/>
  <c r="U27" i="24"/>
  <c r="G46" i="25"/>
  <c r="G48" i="25" s="1"/>
  <c r="O46" i="25"/>
  <c r="X17" i="25"/>
  <c r="I47" i="25"/>
  <c r="Q47" i="25"/>
  <c r="V31" i="25"/>
  <c r="T7" i="26"/>
  <c r="E46" i="26"/>
  <c r="E48" i="26" s="1"/>
  <c r="V15" i="26"/>
  <c r="Y15" i="26"/>
  <c r="W18" i="26"/>
  <c r="K44" i="24"/>
  <c r="K46" i="24" s="1"/>
  <c r="U5" i="24"/>
  <c r="H48" i="25"/>
  <c r="B47" i="25"/>
  <c r="J47" i="25"/>
  <c r="F48" i="26"/>
  <c r="N48" i="26"/>
  <c r="V16" i="26"/>
  <c r="U16" i="26"/>
  <c r="W19" i="26"/>
  <c r="U40" i="26"/>
  <c r="T17" i="24"/>
  <c r="T7" i="25"/>
  <c r="Y7" i="26"/>
  <c r="X19" i="26"/>
  <c r="U17" i="24"/>
  <c r="T19" i="25"/>
  <c r="T23" i="25"/>
  <c r="T27" i="25"/>
  <c r="T31" i="25"/>
  <c r="T35" i="25"/>
  <c r="T39" i="25"/>
  <c r="T43" i="25"/>
  <c r="X10" i="26"/>
  <c r="X14" i="26"/>
  <c r="Y19" i="26"/>
  <c r="U19" i="25"/>
  <c r="W19" i="25"/>
  <c r="U7" i="26"/>
  <c r="H47" i="26"/>
  <c r="V7" i="26"/>
  <c r="H46" i="23"/>
  <c r="H48" i="23" s="1"/>
  <c r="P46" i="23"/>
  <c r="P48" i="23" s="1"/>
  <c r="E48" i="23"/>
  <c r="M48" i="23"/>
  <c r="G48" i="23"/>
  <c r="O48" i="23"/>
  <c r="J48" i="23"/>
  <c r="BI17" i="22"/>
  <c r="BI31" i="22"/>
  <c r="BI39" i="22"/>
  <c r="BI28" i="22"/>
  <c r="W47" i="22"/>
  <c r="AZ45" i="22"/>
  <c r="AS47" i="22"/>
  <c r="BI14" i="22"/>
  <c r="BI38" i="22"/>
  <c r="BG45" i="22"/>
  <c r="AR47" i="22"/>
  <c r="BG47" i="22" s="1"/>
  <c r="AE47" i="22"/>
  <c r="BI13" i="22"/>
  <c r="BI33" i="22"/>
  <c r="BI41" i="22"/>
  <c r="BI8" i="22"/>
  <c r="BI23" i="22"/>
  <c r="BI32" i="22"/>
  <c r="BI40" i="22"/>
  <c r="C46" i="22"/>
  <c r="BD6" i="22"/>
  <c r="AV9" i="22"/>
  <c r="AV18" i="22"/>
  <c r="BC22" i="22"/>
  <c r="AV26" i="22"/>
  <c r="AV34" i="22"/>
  <c r="BA36" i="22"/>
  <c r="AV42" i="22"/>
  <c r="BA44" i="22"/>
  <c r="BI44" i="22" s="1"/>
  <c r="AO46" i="22"/>
  <c r="BC12" i="22"/>
  <c r="AZ18" i="22"/>
  <c r="AV33" i="22"/>
  <c r="AV41" i="22"/>
  <c r="D45" i="22"/>
  <c r="D47" i="22" s="1"/>
  <c r="L45" i="22"/>
  <c r="L47" i="22" s="1"/>
  <c r="AP45" i="22"/>
  <c r="AV15" i="22"/>
  <c r="BA18" i="22"/>
  <c r="BB19" i="22"/>
  <c r="BI19" i="22" s="1"/>
  <c r="BE22" i="22"/>
  <c r="AV24" i="22"/>
  <c r="BB27" i="22"/>
  <c r="BI27" i="22" s="1"/>
  <c r="AV32" i="22"/>
  <c r="BB35" i="22"/>
  <c r="BI35" i="22" s="1"/>
  <c r="BB43" i="22"/>
  <c r="AV6" i="22"/>
  <c r="BG6" i="22"/>
  <c r="AZ7" i="22"/>
  <c r="BI7" i="22" s="1"/>
  <c r="BE12" i="22"/>
  <c r="AV14" i="22"/>
  <c r="BB18" i="22"/>
  <c r="AV23" i="22"/>
  <c r="AV31" i="22"/>
  <c r="AV39" i="22"/>
  <c r="O46" i="22"/>
  <c r="AZ6" i="22"/>
  <c r="AV13" i="22"/>
  <c r="BC18" i="22"/>
  <c r="AV22" i="22"/>
  <c r="AV30" i="22"/>
  <c r="H45" i="22"/>
  <c r="BE18" i="22"/>
  <c r="BI12" i="22" l="1"/>
  <c r="R47" i="22"/>
  <c r="F47" i="22"/>
  <c r="BI43" i="22"/>
  <c r="BF46" i="22"/>
  <c r="BE45" i="22"/>
  <c r="AP47" i="22"/>
  <c r="AK47" i="22"/>
  <c r="AG47" i="22"/>
  <c r="BA46" i="22"/>
  <c r="Z47" i="22"/>
  <c r="Y47" i="22"/>
  <c r="BD46" i="22"/>
  <c r="BI46" i="22" s="1"/>
  <c r="BI22" i="22"/>
  <c r="BI36" i="22"/>
  <c r="I47" i="22"/>
  <c r="BC47" i="22" s="1"/>
  <c r="AA47" i="22"/>
  <c r="AB47" i="22"/>
  <c r="J47" i="22"/>
  <c r="S47" i="22"/>
  <c r="U44" i="24"/>
  <c r="P48" i="25"/>
  <c r="T45" i="24"/>
  <c r="J48" i="25"/>
  <c r="M46" i="24"/>
  <c r="T44" i="24"/>
  <c r="J46" i="24"/>
  <c r="T46" i="24" s="1"/>
  <c r="U45" i="24"/>
  <c r="B48" i="25"/>
  <c r="O48" i="25"/>
  <c r="P48" i="26"/>
  <c r="Q48" i="25"/>
  <c r="H48" i="26"/>
  <c r="N46" i="24"/>
  <c r="U46" i="24" s="1"/>
  <c r="BC45" i="22"/>
  <c r="O47" i="22"/>
  <c r="BF45" i="22"/>
  <c r="AO47" i="22"/>
  <c r="BF47" i="22" s="1"/>
  <c r="BI45" i="22"/>
  <c r="BA45" i="22"/>
  <c r="BI6" i="22"/>
  <c r="C47" i="22"/>
  <c r="BA47" i="22" s="1"/>
  <c r="AZ47" i="22"/>
  <c r="AV46" i="22"/>
  <c r="H47" i="22"/>
  <c r="BB47" i="22" s="1"/>
  <c r="BB45" i="22"/>
  <c r="BI18" i="22"/>
  <c r="AV45" i="22"/>
  <c r="BD47" i="22" l="1"/>
  <c r="BI47" i="22" s="1"/>
  <c r="BE47" i="22"/>
  <c r="AV47" i="22"/>
</calcChain>
</file>

<file path=xl/sharedStrings.xml><?xml version="1.0" encoding="utf-8"?>
<sst xmlns="http://schemas.openxmlformats.org/spreadsheetml/2006/main" count="1752" uniqueCount="447">
  <si>
    <t>合計</t>
    <rPh sb="0" eb="1">
      <t>ゴウ</t>
    </rPh>
    <rPh sb="1" eb="2">
      <t>ケイ</t>
    </rPh>
    <phoneticPr fontId="7"/>
  </si>
  <si>
    <t>町村計</t>
    <rPh sb="0" eb="1">
      <t>チョウ</t>
    </rPh>
    <rPh sb="1" eb="2">
      <t>ソン</t>
    </rPh>
    <rPh sb="2" eb="3">
      <t>ケイ</t>
    </rPh>
    <phoneticPr fontId="7"/>
  </si>
  <si>
    <t>市町村名</t>
    <rPh sb="0" eb="1">
      <t>シ</t>
    </rPh>
    <rPh sb="1" eb="3">
      <t>チョウソン</t>
    </rPh>
    <rPh sb="3" eb="4">
      <t>メイ</t>
    </rPh>
    <phoneticPr fontId="7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</si>
  <si>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</si>
  <si>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</si>
  <si>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</si>
  <si>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</si>
  <si>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</si>
  <si>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</si>
  <si>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</si>
  <si>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</si>
  <si>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</si>
  <si>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</si>
  <si>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宇陀市</t>
    <rPh sb="0" eb="1">
      <t>タカ</t>
    </rPh>
    <rPh sb="1" eb="2">
      <t>ダ</t>
    </rPh>
    <rPh sb="2" eb="3">
      <t>シ</t>
    </rPh>
    <phoneticPr fontId="7"/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</si>
  <si>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</si>
  <si>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</si>
  <si>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</si>
  <si>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</si>
  <si>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</si>
  <si>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</si>
  <si>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</si>
  <si>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</si>
  <si>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</si>
  <si>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</si>
  <si>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</si>
  <si>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</si>
  <si>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</si>
  <si>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</si>
  <si>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</si>
  <si>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</si>
  <si>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</si>
  <si>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</si>
  <si>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</si>
  <si>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</si>
  <si>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</si>
  <si>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</si>
  <si>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</si>
  <si>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</si>
  <si>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</si>
  <si>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</si>
  <si>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</si>
  <si>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自家用</t>
    <rPh sb="0" eb="3">
      <t>ジカヨウ</t>
    </rPh>
    <phoneticPr fontId="7"/>
  </si>
  <si>
    <t>（単位：台）</t>
    <rPh sb="1" eb="3">
      <t>タンイ</t>
    </rPh>
    <rPh sb="4" eb="5">
      <t>ダイ</t>
    </rPh>
    <phoneticPr fontId="2"/>
  </si>
  <si>
    <t>原動機付自転車</t>
    <rPh sb="0" eb="1">
      <t>ハラ</t>
    </rPh>
    <rPh sb="1" eb="2">
      <t>ドウ</t>
    </rPh>
    <rPh sb="2" eb="3">
      <t>キ</t>
    </rPh>
    <rPh sb="3" eb="4">
      <t>ヅケ</t>
    </rPh>
    <rPh sb="4" eb="5">
      <t>ジ</t>
    </rPh>
    <rPh sb="5" eb="6">
      <t>テン</t>
    </rPh>
    <rPh sb="6" eb="7">
      <t>クルマ</t>
    </rPh>
    <phoneticPr fontId="7"/>
  </si>
  <si>
    <t>軽自動車及び小型特殊自動車</t>
    <rPh sb="0" eb="1">
      <t>ケイ</t>
    </rPh>
    <rPh sb="1" eb="2">
      <t>ジ</t>
    </rPh>
    <rPh sb="2" eb="3">
      <t>ドウ</t>
    </rPh>
    <rPh sb="3" eb="4">
      <t>クルマ</t>
    </rPh>
    <rPh sb="4" eb="5">
      <t>オヨ</t>
    </rPh>
    <rPh sb="6" eb="7">
      <t>ショウ</t>
    </rPh>
    <rPh sb="7" eb="8">
      <t>カタ</t>
    </rPh>
    <rPh sb="8" eb="9">
      <t>トク</t>
    </rPh>
    <rPh sb="9" eb="10">
      <t>コト</t>
    </rPh>
    <rPh sb="10" eb="11">
      <t>ジ</t>
    </rPh>
    <rPh sb="11" eb="12">
      <t>ドウ</t>
    </rPh>
    <rPh sb="12" eb="13">
      <t>クルマ</t>
    </rPh>
    <phoneticPr fontId="7"/>
  </si>
  <si>
    <t>ミニカー</t>
  </si>
  <si>
    <t>二輪車</t>
    <rPh sb="0" eb="1">
      <t>ニ</t>
    </rPh>
    <rPh sb="1" eb="2">
      <t>ワ</t>
    </rPh>
    <rPh sb="2" eb="3">
      <t>クルマ</t>
    </rPh>
    <phoneticPr fontId="7"/>
  </si>
  <si>
    <t>三輪車</t>
    <rPh sb="0" eb="1">
      <t>サン</t>
    </rPh>
    <rPh sb="1" eb="2">
      <t>ワ</t>
    </rPh>
    <rPh sb="2" eb="3">
      <t>クルマ</t>
    </rPh>
    <phoneticPr fontId="7"/>
  </si>
  <si>
    <t>専ら雪上を走行するもの</t>
    <rPh sb="0" eb="1">
      <t>セン</t>
    </rPh>
    <rPh sb="2" eb="4">
      <t>セツジョウ</t>
    </rPh>
    <rPh sb="5" eb="7">
      <t>ソウコウ</t>
    </rPh>
    <phoneticPr fontId="7"/>
  </si>
  <si>
    <t>農耕用</t>
    <rPh sb="0" eb="1">
      <t>ノウ</t>
    </rPh>
    <rPh sb="1" eb="2">
      <t>コウ</t>
    </rPh>
    <rPh sb="2" eb="3">
      <t>ヨウ</t>
    </rPh>
    <phoneticPr fontId="7"/>
  </si>
  <si>
    <t>50㏄以下</t>
    <rPh sb="3" eb="5">
      <t>イカ</t>
    </rPh>
    <phoneticPr fontId="7"/>
  </si>
  <si>
    <t>50㏄超
90㏄以下</t>
    <rPh sb="3" eb="4">
      <t>コ</t>
    </rPh>
    <rPh sb="8" eb="10">
      <t>イカ</t>
    </rPh>
    <phoneticPr fontId="2"/>
  </si>
  <si>
    <t>90㏄超</t>
    <rPh sb="3" eb="4">
      <t>コ</t>
    </rPh>
    <phoneticPr fontId="2"/>
  </si>
  <si>
    <t>特殊作業用</t>
    <rPh sb="0" eb="2">
      <t>トクシュ</t>
    </rPh>
    <rPh sb="2" eb="5">
      <t>サギョウヨウ</t>
    </rPh>
    <phoneticPr fontId="7"/>
  </si>
  <si>
    <t>営業用</t>
    <rPh sb="0" eb="2">
      <t>エイギョウ</t>
    </rPh>
    <rPh sb="2" eb="3">
      <t>ヨウ</t>
    </rPh>
    <phoneticPr fontId="7"/>
  </si>
  <si>
    <t>二輪の
小型自動車</t>
    <rPh sb="0" eb="2">
      <t>ニリン</t>
    </rPh>
    <rPh sb="4" eb="5">
      <t>ショウ</t>
    </rPh>
    <rPh sb="5" eb="6">
      <t>カタ</t>
    </rPh>
    <rPh sb="6" eb="9">
      <t>ジドウシャ</t>
    </rPh>
    <phoneticPr fontId="7"/>
  </si>
  <si>
    <t>四輪車・乗用</t>
    <rPh sb="0" eb="1">
      <t>ヨン</t>
    </rPh>
    <rPh sb="1" eb="2">
      <t>ワ</t>
    </rPh>
    <rPh sb="2" eb="3">
      <t>シャ</t>
    </rPh>
    <rPh sb="4" eb="5">
      <t>ジョウ</t>
    </rPh>
    <rPh sb="5" eb="6">
      <t>ヨウ</t>
    </rPh>
    <phoneticPr fontId="7"/>
  </si>
  <si>
    <t>四輪車・貨物用</t>
    <rPh sb="0" eb="1">
      <t>ヨン</t>
    </rPh>
    <rPh sb="1" eb="2">
      <t>ワ</t>
    </rPh>
    <rPh sb="2" eb="3">
      <t>シャ</t>
    </rPh>
    <rPh sb="4" eb="5">
      <t>カ</t>
    </rPh>
    <rPh sb="5" eb="6">
      <t>ブツ</t>
    </rPh>
    <rPh sb="6" eb="7">
      <t>ヨウ</t>
    </rPh>
    <phoneticPr fontId="7"/>
  </si>
  <si>
    <t>税料の別</t>
    <rPh sb="0" eb="1">
      <t>ゼイ</t>
    </rPh>
    <rPh sb="1" eb="2">
      <t>リョウ</t>
    </rPh>
    <rPh sb="3" eb="4">
      <t>ベツ</t>
    </rPh>
    <phoneticPr fontId="2"/>
  </si>
  <si>
    <t>加入者の状況</t>
    <rPh sb="0" eb="3">
      <t>カニュウシャ</t>
    </rPh>
    <rPh sb="4" eb="6">
      <t>ジョウキョウ</t>
    </rPh>
    <phoneticPr fontId="2"/>
  </si>
  <si>
    <t>世帯数</t>
    <rPh sb="0" eb="3">
      <t>セタイスウ</t>
    </rPh>
    <phoneticPr fontId="2"/>
  </si>
  <si>
    <t>みなす
世帯主数</t>
    <rPh sb="4" eb="7">
      <t>セタイヌシ</t>
    </rPh>
    <rPh sb="7" eb="8">
      <t>スウ</t>
    </rPh>
    <phoneticPr fontId="2"/>
  </si>
  <si>
    <t>あん分額（率）</t>
    <rPh sb="2" eb="3">
      <t>ブン</t>
    </rPh>
    <rPh sb="3" eb="4">
      <t>ガク</t>
    </rPh>
    <rPh sb="5" eb="6">
      <t>リツ</t>
    </rPh>
    <phoneticPr fontId="2"/>
  </si>
  <si>
    <t>所得割</t>
    <rPh sb="0" eb="2">
      <t>ショトク</t>
    </rPh>
    <rPh sb="2" eb="3">
      <t>ワリ</t>
    </rPh>
    <phoneticPr fontId="2"/>
  </si>
  <si>
    <t>方式</t>
    <rPh sb="0" eb="2">
      <t>ホウシキ</t>
    </rPh>
    <phoneticPr fontId="2"/>
  </si>
  <si>
    <t>資産割</t>
    <rPh sb="0" eb="2">
      <t>シサン</t>
    </rPh>
    <rPh sb="2" eb="3">
      <t>ワリ</t>
    </rPh>
    <phoneticPr fontId="2"/>
  </si>
  <si>
    <t>均等割</t>
    <rPh sb="0" eb="3">
      <t>キントウワ</t>
    </rPh>
    <phoneticPr fontId="2"/>
  </si>
  <si>
    <t>平等割</t>
    <rPh sb="0" eb="2">
      <t>ビョウドウ</t>
    </rPh>
    <rPh sb="2" eb="3">
      <t>ワリ</t>
    </rPh>
    <phoneticPr fontId="2"/>
  </si>
  <si>
    <t>右欄以外</t>
    <rPh sb="0" eb="1">
      <t>ウ</t>
    </rPh>
    <rPh sb="1" eb="2">
      <t>ラン</t>
    </rPh>
    <rPh sb="2" eb="4">
      <t>イガイ</t>
    </rPh>
    <phoneticPr fontId="2"/>
  </si>
  <si>
    <t>特定世帯</t>
    <rPh sb="0" eb="2">
      <t>トクテイ</t>
    </rPh>
    <rPh sb="2" eb="4">
      <t>セタイ</t>
    </rPh>
    <phoneticPr fontId="2"/>
  </si>
  <si>
    <t>（注）１</t>
    <rPh sb="1" eb="2">
      <t>チュウ</t>
    </rPh>
    <phoneticPr fontId="2"/>
  </si>
  <si>
    <t>国民健康保険料は、「課税」を「賦課」と読み替えてください。</t>
    <rPh sb="0" eb="2">
      <t>コクミン</t>
    </rPh>
    <rPh sb="2" eb="4">
      <t>ケンコウ</t>
    </rPh>
    <rPh sb="4" eb="7">
      <t>ホケンリョウ</t>
    </rPh>
    <rPh sb="10" eb="12">
      <t>カゼイ</t>
    </rPh>
    <rPh sb="15" eb="17">
      <t>フカ</t>
    </rPh>
    <rPh sb="19" eb="20">
      <t>ヨ</t>
    </rPh>
    <rPh sb="21" eb="22">
      <t>カ</t>
    </rPh>
    <phoneticPr fontId="2"/>
  </si>
  <si>
    <t>基礎課税額に係る分</t>
    <rPh sb="0" eb="2">
      <t>キソ</t>
    </rPh>
    <rPh sb="2" eb="4">
      <t>カゼイ</t>
    </rPh>
    <rPh sb="4" eb="5">
      <t>ガク</t>
    </rPh>
    <rPh sb="6" eb="7">
      <t>カカ</t>
    </rPh>
    <rPh sb="8" eb="9">
      <t>ブン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</si>
  <si>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</si>
  <si>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</si>
  <si>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</si>
  <si>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被保険
者数</t>
    <rPh sb="0" eb="1">
      <t>ヒ</t>
    </rPh>
    <rPh sb="1" eb="3">
      <t>ホケン</t>
    </rPh>
    <rPh sb="4" eb="5">
      <t>シャ</t>
    </rPh>
    <rPh sb="5" eb="6">
      <t>スウ</t>
    </rPh>
    <phoneticPr fontId="2"/>
  </si>
  <si>
    <t>課税
限度額</t>
    <rPh sb="0" eb="2">
      <t>カゼイ</t>
    </rPh>
    <rPh sb="3" eb="5">
      <t>ゲンド</t>
    </rPh>
    <rPh sb="5" eb="6">
      <t>ガク</t>
    </rPh>
    <phoneticPr fontId="2"/>
  </si>
  <si>
    <t>千円</t>
    <rPh sb="0" eb="2">
      <t>センエン</t>
    </rPh>
    <phoneticPr fontId="2"/>
  </si>
  <si>
    <t>後期高齢者支援金等課税額に係る分</t>
    <rPh sb="0" eb="2">
      <t>コウキ</t>
    </rPh>
    <rPh sb="2" eb="4">
      <t>コウレイ</t>
    </rPh>
    <rPh sb="4" eb="5">
      <t>シャ</t>
    </rPh>
    <rPh sb="5" eb="7">
      <t>シエン</t>
    </rPh>
    <rPh sb="7" eb="8">
      <t>キン</t>
    </rPh>
    <rPh sb="8" eb="9">
      <t>トウ</t>
    </rPh>
    <rPh sb="9" eb="12">
      <t>カゼイガク</t>
    </rPh>
    <rPh sb="13" eb="14">
      <t>カカ</t>
    </rPh>
    <rPh sb="15" eb="16">
      <t>ブン</t>
    </rPh>
    <phoneticPr fontId="2"/>
  </si>
  <si>
    <t>介護納付金課税額に係る分</t>
    <rPh sb="0" eb="2">
      <t>カイゴ</t>
    </rPh>
    <rPh sb="2" eb="4">
      <t>ノウフ</t>
    </rPh>
    <rPh sb="4" eb="5">
      <t>キン</t>
    </rPh>
    <rPh sb="5" eb="7">
      <t>カゼイ</t>
    </rPh>
    <rPh sb="7" eb="8">
      <t>ガク</t>
    </rPh>
    <rPh sb="9" eb="10">
      <t>カカ</t>
    </rPh>
    <rPh sb="11" eb="12">
      <t>ブン</t>
    </rPh>
    <phoneticPr fontId="2"/>
  </si>
  <si>
    <t>被保険者の状況</t>
    <rPh sb="0" eb="4">
      <t>ヒホケンシャ</t>
    </rPh>
    <rPh sb="5" eb="7">
      <t>ジョウキョウ</t>
    </rPh>
    <phoneticPr fontId="2"/>
  </si>
  <si>
    <t>「資産割」の「方式（あん分基礎）」は、１．固定資産税額、２．固定資産税額のうち土地及び家屋に係る税額、３．資産割を課税していない。</t>
    <rPh sb="1" eb="3">
      <t>シサン</t>
    </rPh>
    <rPh sb="3" eb="4">
      <t>ワリ</t>
    </rPh>
    <rPh sb="7" eb="9">
      <t>ホウシキ</t>
    </rPh>
    <rPh sb="12" eb="13">
      <t>ブン</t>
    </rPh>
    <rPh sb="13" eb="15">
      <t>キソ</t>
    </rPh>
    <rPh sb="21" eb="23">
      <t>コテイ</t>
    </rPh>
    <rPh sb="23" eb="25">
      <t>シサン</t>
    </rPh>
    <rPh sb="25" eb="27">
      <t>ゼイガク</t>
    </rPh>
    <rPh sb="30" eb="32">
      <t>コテイ</t>
    </rPh>
    <rPh sb="32" eb="34">
      <t>シサン</t>
    </rPh>
    <rPh sb="34" eb="36">
      <t>ゼイガク</t>
    </rPh>
    <rPh sb="39" eb="41">
      <t>トチ</t>
    </rPh>
    <rPh sb="41" eb="42">
      <t>オヨ</t>
    </rPh>
    <rPh sb="43" eb="45">
      <t>カオク</t>
    </rPh>
    <rPh sb="46" eb="47">
      <t>カカ</t>
    </rPh>
    <rPh sb="48" eb="50">
      <t>ゼイガク</t>
    </rPh>
    <rPh sb="53" eb="55">
      <t>シサン</t>
    </rPh>
    <rPh sb="55" eb="56">
      <t>ワリ</t>
    </rPh>
    <rPh sb="57" eb="59">
      <t>カゼイ</t>
    </rPh>
    <phoneticPr fontId="2"/>
  </si>
  <si>
    <t>「所得割」の「方式（あん分基礎）」は、１．旧ただし書方式、２．本文方式、３．所得割方式。</t>
    <rPh sb="1" eb="3">
      <t>ショトク</t>
    </rPh>
    <rPh sb="3" eb="4">
      <t>ワリ</t>
    </rPh>
    <rPh sb="7" eb="9">
      <t>ホウシキ</t>
    </rPh>
    <rPh sb="12" eb="13">
      <t>ブン</t>
    </rPh>
    <rPh sb="13" eb="15">
      <t>キソ</t>
    </rPh>
    <rPh sb="21" eb="22">
      <t>キュウ</t>
    </rPh>
    <rPh sb="25" eb="26">
      <t>ガ</t>
    </rPh>
    <rPh sb="26" eb="28">
      <t>ホウシキ</t>
    </rPh>
    <rPh sb="31" eb="33">
      <t>ホンブン</t>
    </rPh>
    <rPh sb="33" eb="35">
      <t>ホウシキ</t>
    </rPh>
    <rPh sb="38" eb="40">
      <t>ショトク</t>
    </rPh>
    <rPh sb="40" eb="41">
      <t>ワリ</t>
    </rPh>
    <rPh sb="41" eb="43">
      <t>ホウシキ</t>
    </rPh>
    <phoneticPr fontId="2"/>
  </si>
  <si>
    <t>「あん分額（率）」の計欄は、平均値です。</t>
    <rPh sb="3" eb="4">
      <t>ブン</t>
    </rPh>
    <rPh sb="4" eb="5">
      <t>ガク</t>
    </rPh>
    <rPh sb="6" eb="7">
      <t>リツ</t>
    </rPh>
    <rPh sb="10" eb="11">
      <t>ケイ</t>
    </rPh>
    <rPh sb="11" eb="12">
      <t>ラン</t>
    </rPh>
    <rPh sb="14" eb="16">
      <t>ヘイキン</t>
    </rPh>
    <rPh sb="16" eb="17">
      <t>チ</t>
    </rPh>
    <phoneticPr fontId="2"/>
  </si>
  <si>
    <t>課税の実績額</t>
    <rPh sb="0" eb="2">
      <t>カゼイ</t>
    </rPh>
    <rPh sb="3" eb="5">
      <t>ジッセキ</t>
    </rPh>
    <rPh sb="5" eb="6">
      <t>ガク</t>
    </rPh>
    <phoneticPr fontId="2"/>
  </si>
  <si>
    <t>所得割総額</t>
    <rPh sb="0" eb="2">
      <t>ショトク</t>
    </rPh>
    <rPh sb="2" eb="3">
      <t>ワリ</t>
    </rPh>
    <rPh sb="3" eb="5">
      <t>ソウガク</t>
    </rPh>
    <phoneticPr fontId="2"/>
  </si>
  <si>
    <t>資産割総額</t>
    <rPh sb="0" eb="2">
      <t>シサン</t>
    </rPh>
    <rPh sb="2" eb="3">
      <t>ワリ</t>
    </rPh>
    <rPh sb="3" eb="5">
      <t>ソウガク</t>
    </rPh>
    <phoneticPr fontId="2"/>
  </si>
  <si>
    <t>均等割総額</t>
    <rPh sb="0" eb="3">
      <t>キントウワリ</t>
    </rPh>
    <rPh sb="3" eb="5">
      <t>ソウガク</t>
    </rPh>
    <phoneticPr fontId="2"/>
  </si>
  <si>
    <t>平等割総額</t>
    <rPh sb="0" eb="2">
      <t>ビョウドウ</t>
    </rPh>
    <rPh sb="2" eb="3">
      <t>ワリ</t>
    </rPh>
    <rPh sb="3" eb="5">
      <t>ソウガク</t>
    </rPh>
    <phoneticPr fontId="2"/>
  </si>
  <si>
    <t>課税総額</t>
    <rPh sb="0" eb="2">
      <t>カゼイ</t>
    </rPh>
    <rPh sb="2" eb="4">
      <t>ソウガク</t>
    </rPh>
    <phoneticPr fontId="2"/>
  </si>
  <si>
    <t>課税限度額で課税された世帯数</t>
    <rPh sb="0" eb="2">
      <t>カゼイ</t>
    </rPh>
    <rPh sb="2" eb="4">
      <t>ゲンド</t>
    </rPh>
    <rPh sb="4" eb="5">
      <t>ガク</t>
    </rPh>
    <rPh sb="6" eb="8">
      <t>カゼイ</t>
    </rPh>
    <rPh sb="11" eb="14">
      <t>セタイスウ</t>
    </rPh>
    <phoneticPr fontId="2"/>
  </si>
  <si>
    <t>課税限度額を超える金額</t>
    <rPh sb="0" eb="2">
      <t>カゼイ</t>
    </rPh>
    <rPh sb="2" eb="4">
      <t>ゲンド</t>
    </rPh>
    <rPh sb="4" eb="5">
      <t>ガク</t>
    </rPh>
    <rPh sb="6" eb="7">
      <t>コ</t>
    </rPh>
    <rPh sb="9" eb="11">
      <t>キンガク</t>
    </rPh>
    <phoneticPr fontId="2"/>
  </si>
  <si>
    <t>被保険者数</t>
    <rPh sb="0" eb="4">
      <t>ヒホケンシャ</t>
    </rPh>
    <rPh sb="4" eb="5">
      <t>スウ</t>
    </rPh>
    <phoneticPr fontId="2"/>
  </si>
  <si>
    <t>均等割額</t>
    <rPh sb="0" eb="3">
      <t>キントウワリ</t>
    </rPh>
    <rPh sb="3" eb="4">
      <t>ガク</t>
    </rPh>
    <phoneticPr fontId="2"/>
  </si>
  <si>
    <t>平等割額</t>
    <rPh sb="0" eb="2">
      <t>ビョウドウ</t>
    </rPh>
    <rPh sb="2" eb="3">
      <t>ワリ</t>
    </rPh>
    <rPh sb="3" eb="4">
      <t>ガク</t>
    </rPh>
    <phoneticPr fontId="2"/>
  </si>
  <si>
    <t>（その３　：　介護納付金課税分）</t>
    <rPh sb="7" eb="9">
      <t>カイゴ</t>
    </rPh>
    <rPh sb="9" eb="12">
      <t>ノウフキン</t>
    </rPh>
    <rPh sb="12" eb="14">
      <t>カゼイ</t>
    </rPh>
    <rPh sb="14" eb="15">
      <t>ブン</t>
    </rPh>
    <phoneticPr fontId="7"/>
  </si>
  <si>
    <t>特定継続世帯</t>
    <rPh sb="0" eb="2">
      <t>トクテイ</t>
    </rPh>
    <rPh sb="2" eb="4">
      <t>ケイゾク</t>
    </rPh>
    <rPh sb="4" eb="6">
      <t>セタイ</t>
    </rPh>
    <phoneticPr fontId="2"/>
  </si>
  <si>
    <t>（その２　：　後期高齢者支援金等課税分）</t>
  </si>
  <si>
    <t>（単位：千円）</t>
    <rPh sb="1" eb="3">
      <t>タンイ</t>
    </rPh>
    <rPh sb="4" eb="6">
      <t>センエン</t>
    </rPh>
    <phoneticPr fontId="7"/>
  </si>
  <si>
    <t>市町村名</t>
    <rPh sb="0" eb="3">
      <t>シチョウソン</t>
    </rPh>
    <rPh sb="3" eb="4">
      <t>メイ</t>
    </rPh>
    <phoneticPr fontId="7"/>
  </si>
  <si>
    <t>滞納繰越分</t>
    <rPh sb="0" eb="1">
      <t>タイ</t>
    </rPh>
    <rPh sb="1" eb="2">
      <t>オサム</t>
    </rPh>
    <rPh sb="2" eb="3">
      <t>クリ</t>
    </rPh>
    <rPh sb="3" eb="4">
      <t>コシ</t>
    </rPh>
    <rPh sb="4" eb="5">
      <t>ブン</t>
    </rPh>
    <phoneticPr fontId="7"/>
  </si>
  <si>
    <t>保有分</t>
    <rPh sb="0" eb="1">
      <t>タモツ</t>
    </rPh>
    <rPh sb="1" eb="2">
      <t>ユウ</t>
    </rPh>
    <rPh sb="2" eb="3">
      <t>ブン</t>
    </rPh>
    <phoneticPr fontId="7"/>
  </si>
  <si>
    <t>取得分</t>
    <rPh sb="0" eb="1">
      <t>トリ</t>
    </rPh>
    <rPh sb="1" eb="2">
      <t>エ</t>
    </rPh>
    <rPh sb="2" eb="3">
      <t>ブン</t>
    </rPh>
    <phoneticPr fontId="7"/>
  </si>
  <si>
    <t>調定</t>
    <rPh sb="0" eb="2">
      <t>チョウテイ</t>
    </rPh>
    <phoneticPr fontId="7"/>
  </si>
  <si>
    <t>徴収猶予</t>
    <rPh sb="0" eb="2">
      <t>チョウシュウ</t>
    </rPh>
    <rPh sb="2" eb="4">
      <t>ユウヨ</t>
    </rPh>
    <phoneticPr fontId="7"/>
  </si>
  <si>
    <t>免　除</t>
    <rPh sb="0" eb="1">
      <t>メン</t>
    </rPh>
    <rPh sb="2" eb="3">
      <t>ジョ</t>
    </rPh>
    <phoneticPr fontId="7"/>
  </si>
  <si>
    <t>申告納付</t>
    <rPh sb="0" eb="2">
      <t>シンコク</t>
    </rPh>
    <rPh sb="2" eb="4">
      <t>ノウフ</t>
    </rPh>
    <phoneticPr fontId="7"/>
  </si>
  <si>
    <t>収　入</t>
    <rPh sb="0" eb="1">
      <t>シュウ</t>
    </rPh>
    <rPh sb="2" eb="3">
      <t>イ</t>
    </rPh>
    <phoneticPr fontId="7"/>
  </si>
  <si>
    <t>宇陀市</t>
    <rPh sb="0" eb="2">
      <t>ウダ</t>
    </rPh>
    <rPh sb="2" eb="3">
      <t>シ</t>
    </rPh>
    <phoneticPr fontId="7"/>
  </si>
  <si>
    <t>曽爾村</t>
    <rPh sb="0" eb="1">
      <t>ソ</t>
    </rPh>
    <phoneticPr fontId="7"/>
  </si>
  <si>
    <t>市計</t>
    <rPh sb="0" eb="1">
      <t>シ</t>
    </rPh>
    <rPh sb="1" eb="2">
      <t>ケイ</t>
    </rPh>
    <phoneticPr fontId="7"/>
  </si>
  <si>
    <t>※特別土地保有税は、地方税法附則第３１条の規定により、平成１５年度分から課税が停止されています。</t>
    <rPh sb="1" eb="3">
      <t>トクベツ</t>
    </rPh>
    <rPh sb="3" eb="5">
      <t>トチ</t>
    </rPh>
    <rPh sb="5" eb="8">
      <t>ホユウゼイ</t>
    </rPh>
    <rPh sb="10" eb="13">
      <t>チホウゼイ</t>
    </rPh>
    <rPh sb="13" eb="14">
      <t>ホウ</t>
    </rPh>
    <rPh sb="14" eb="16">
      <t>フソク</t>
    </rPh>
    <rPh sb="16" eb="17">
      <t>ダイ</t>
    </rPh>
    <rPh sb="19" eb="20">
      <t>ジョウ</t>
    </rPh>
    <rPh sb="21" eb="23">
      <t>キテイ</t>
    </rPh>
    <rPh sb="27" eb="29">
      <t>ヘイセイ</t>
    </rPh>
    <rPh sb="31" eb="34">
      <t>ネンドブン</t>
    </rPh>
    <rPh sb="36" eb="38">
      <t>カゼイ</t>
    </rPh>
    <rPh sb="39" eb="41">
      <t>テイシ</t>
    </rPh>
    <phoneticPr fontId="7"/>
  </si>
  <si>
    <t>（単位：千㎡、人）</t>
    <rPh sb="1" eb="3">
      <t>タンイ</t>
    </rPh>
    <rPh sb="4" eb="5">
      <t>セン</t>
    </rPh>
    <rPh sb="7" eb="8">
      <t>ニン</t>
    </rPh>
    <phoneticPr fontId="7"/>
  </si>
  <si>
    <t>都市計画区域
の指定の有無</t>
    <rPh sb="0" eb="2">
      <t>トシ</t>
    </rPh>
    <rPh sb="2" eb="4">
      <t>ケイカク</t>
    </rPh>
    <rPh sb="4" eb="6">
      <t>クイキ</t>
    </rPh>
    <rPh sb="8" eb="10">
      <t>シテイ</t>
    </rPh>
    <rPh sb="11" eb="13">
      <t>ウム</t>
    </rPh>
    <phoneticPr fontId="7"/>
  </si>
  <si>
    <t>市街化区域等
の設定の有無</t>
    <rPh sb="0" eb="3">
      <t>シガイカ</t>
    </rPh>
    <rPh sb="3" eb="5">
      <t>クイキ</t>
    </rPh>
    <rPh sb="5" eb="6">
      <t>トウ</t>
    </rPh>
    <rPh sb="8" eb="10">
      <t>セッテイ</t>
    </rPh>
    <rPh sb="11" eb="13">
      <t>ウム</t>
    </rPh>
    <phoneticPr fontId="7"/>
  </si>
  <si>
    <t>都市計画税の
課税の有無</t>
    <rPh sb="0" eb="2">
      <t>トシ</t>
    </rPh>
    <rPh sb="2" eb="4">
      <t>ケイカク</t>
    </rPh>
    <rPh sb="4" eb="5">
      <t>ゼイ</t>
    </rPh>
    <rPh sb="7" eb="9">
      <t>カゼイ</t>
    </rPh>
    <rPh sb="10" eb="12">
      <t>ウム</t>
    </rPh>
    <phoneticPr fontId="7"/>
  </si>
  <si>
    <t>都市計画事業
の認可の有無</t>
    <rPh sb="0" eb="2">
      <t>トシ</t>
    </rPh>
    <rPh sb="2" eb="4">
      <t>ケイカク</t>
    </rPh>
    <rPh sb="4" eb="6">
      <t>ジギョウ</t>
    </rPh>
    <rPh sb="8" eb="10">
      <t>ニンカ</t>
    </rPh>
    <rPh sb="11" eb="13">
      <t>ウム</t>
    </rPh>
    <phoneticPr fontId="7"/>
  </si>
  <si>
    <t>市町村の
面積</t>
    <rPh sb="0" eb="3">
      <t>シチョウソン</t>
    </rPh>
    <rPh sb="5" eb="7">
      <t>メンセキ</t>
    </rPh>
    <phoneticPr fontId="7"/>
  </si>
  <si>
    <t>都市計画区域の面積</t>
    <rPh sb="0" eb="2">
      <t>トシ</t>
    </rPh>
    <rPh sb="2" eb="4">
      <t>ケイカク</t>
    </rPh>
    <rPh sb="4" eb="6">
      <t>クイキ</t>
    </rPh>
    <rPh sb="7" eb="9">
      <t>メンセキ</t>
    </rPh>
    <phoneticPr fontId="7"/>
  </si>
  <si>
    <t>課税区域の面積</t>
    <rPh sb="0" eb="2">
      <t>カゼイ</t>
    </rPh>
    <rPh sb="2" eb="4">
      <t>クイキ</t>
    </rPh>
    <rPh sb="5" eb="7">
      <t>メンセキ</t>
    </rPh>
    <phoneticPr fontId="7"/>
  </si>
  <si>
    <t>納税義務者数
（法定免税点以上のもの）</t>
    <rPh sb="0" eb="2">
      <t>ノウゼイ</t>
    </rPh>
    <rPh sb="2" eb="4">
      <t>ギム</t>
    </rPh>
    <rPh sb="4" eb="5">
      <t>シャ</t>
    </rPh>
    <rPh sb="5" eb="6">
      <t>スウ</t>
    </rPh>
    <rPh sb="8" eb="10">
      <t>ホウテイ</t>
    </rPh>
    <rPh sb="10" eb="12">
      <t>メンゼイ</t>
    </rPh>
    <rPh sb="12" eb="13">
      <t>テン</t>
    </rPh>
    <rPh sb="13" eb="15">
      <t>イジョウ</t>
    </rPh>
    <phoneticPr fontId="7"/>
  </si>
  <si>
    <t>市街化区域</t>
    <rPh sb="0" eb="3">
      <t>シガイカ</t>
    </rPh>
    <rPh sb="3" eb="5">
      <t>クイキ</t>
    </rPh>
    <phoneticPr fontId="7"/>
  </si>
  <si>
    <t>市街化調整区域</t>
    <rPh sb="0" eb="3">
      <t>シガイカ</t>
    </rPh>
    <rPh sb="3" eb="5">
      <t>チョウセイ</t>
    </rPh>
    <rPh sb="5" eb="7">
      <t>クイキ</t>
    </rPh>
    <phoneticPr fontId="7"/>
  </si>
  <si>
    <t>その他</t>
    <rPh sb="2" eb="3">
      <t>タ</t>
    </rPh>
    <phoneticPr fontId="7"/>
  </si>
  <si>
    <t>計</t>
    <rPh sb="0" eb="1">
      <t>ケイ</t>
    </rPh>
    <phoneticPr fontId="7"/>
  </si>
  <si>
    <t>土地</t>
    <rPh sb="0" eb="2">
      <t>トチ</t>
    </rPh>
    <phoneticPr fontId="7"/>
  </si>
  <si>
    <t>家屋</t>
    <rPh sb="0" eb="2">
      <t>カオク</t>
    </rPh>
    <phoneticPr fontId="7"/>
  </si>
  <si>
    <t>実数</t>
    <rPh sb="0" eb="2">
      <t>ジッスウ</t>
    </rPh>
    <phoneticPr fontId="7"/>
  </si>
  <si>
    <t>指定有＝１
指定無＝２</t>
    <rPh sb="0" eb="2">
      <t>シテイ</t>
    </rPh>
    <rPh sb="2" eb="3">
      <t>アリ</t>
    </rPh>
    <rPh sb="6" eb="8">
      <t>シテイ</t>
    </rPh>
    <rPh sb="8" eb="9">
      <t>ナ</t>
    </rPh>
    <phoneticPr fontId="7"/>
  </si>
  <si>
    <t>設定有＝１
設定無＝２</t>
    <rPh sb="0" eb="2">
      <t>セッテイ</t>
    </rPh>
    <rPh sb="2" eb="3">
      <t>アリ</t>
    </rPh>
    <rPh sb="6" eb="8">
      <t>セッテイ</t>
    </rPh>
    <rPh sb="8" eb="9">
      <t>ナ</t>
    </rPh>
    <phoneticPr fontId="7"/>
  </si>
  <si>
    <t>課税有＝１
課税無＝２</t>
    <rPh sb="0" eb="2">
      <t>カゼイ</t>
    </rPh>
    <rPh sb="2" eb="3">
      <t>アリ</t>
    </rPh>
    <rPh sb="6" eb="8">
      <t>カゼイ</t>
    </rPh>
    <rPh sb="8" eb="9">
      <t>ナ</t>
    </rPh>
    <phoneticPr fontId="7"/>
  </si>
  <si>
    <t>認可有＝１
認可無＝２</t>
    <rPh sb="0" eb="2">
      <t>ニンカ</t>
    </rPh>
    <rPh sb="2" eb="3">
      <t>アリ</t>
    </rPh>
    <rPh sb="6" eb="8">
      <t>ニンカ</t>
    </rPh>
    <rPh sb="8" eb="9">
      <t>ナ</t>
    </rPh>
    <phoneticPr fontId="7"/>
  </si>
  <si>
    <t>土　　地　　の　　地　　積　　（千㎡）</t>
    <rPh sb="0" eb="1">
      <t>ツチ</t>
    </rPh>
    <rPh sb="3" eb="4">
      <t>チ</t>
    </rPh>
    <rPh sb="9" eb="10">
      <t>チ</t>
    </rPh>
    <rPh sb="12" eb="13">
      <t>セキ</t>
    </rPh>
    <rPh sb="16" eb="17">
      <t>セン</t>
    </rPh>
    <phoneticPr fontId="7"/>
  </si>
  <si>
    <t>家　屋　の　床　面　積　（㎡）</t>
    <rPh sb="0" eb="1">
      <t>イエ</t>
    </rPh>
    <rPh sb="2" eb="3">
      <t>ヤ</t>
    </rPh>
    <rPh sb="6" eb="7">
      <t>ユカ</t>
    </rPh>
    <rPh sb="8" eb="9">
      <t>メン</t>
    </rPh>
    <rPh sb="10" eb="11">
      <t>セキ</t>
    </rPh>
    <phoneticPr fontId="7"/>
  </si>
  <si>
    <t>土　　地　　の　　筆　　数　　（筆）</t>
    <rPh sb="0" eb="1">
      <t>ツチ</t>
    </rPh>
    <rPh sb="3" eb="4">
      <t>チ</t>
    </rPh>
    <rPh sb="9" eb="10">
      <t>フデ</t>
    </rPh>
    <rPh sb="12" eb="13">
      <t>カズ</t>
    </rPh>
    <rPh sb="16" eb="17">
      <t>フデ</t>
    </rPh>
    <phoneticPr fontId="7"/>
  </si>
  <si>
    <t>家　屋　の　棟　数　（棟）</t>
    <rPh sb="0" eb="1">
      <t>イエ</t>
    </rPh>
    <rPh sb="2" eb="3">
      <t>ヤ</t>
    </rPh>
    <rPh sb="6" eb="7">
      <t>ムネ</t>
    </rPh>
    <rPh sb="8" eb="9">
      <t>スウ</t>
    </rPh>
    <rPh sb="11" eb="12">
      <t>ムネ</t>
    </rPh>
    <phoneticPr fontId="7"/>
  </si>
  <si>
    <t>宅　　　　　地　　　　　等</t>
    <rPh sb="0" eb="1">
      <t>タク</t>
    </rPh>
    <rPh sb="6" eb="7">
      <t>チ</t>
    </rPh>
    <rPh sb="12" eb="13">
      <t>ナド</t>
    </rPh>
    <phoneticPr fontId="7"/>
  </si>
  <si>
    <t>農地</t>
    <rPh sb="0" eb="1">
      <t>ノウ</t>
    </rPh>
    <rPh sb="1" eb="2">
      <t>チ</t>
    </rPh>
    <phoneticPr fontId="7"/>
  </si>
  <si>
    <t>木造家屋</t>
    <rPh sb="0" eb="1">
      <t>キ</t>
    </rPh>
    <rPh sb="1" eb="2">
      <t>ヅクリ</t>
    </rPh>
    <rPh sb="2" eb="3">
      <t>イエ</t>
    </rPh>
    <rPh sb="3" eb="4">
      <t>ヤ</t>
    </rPh>
    <phoneticPr fontId="7"/>
  </si>
  <si>
    <t>非木造家屋</t>
    <rPh sb="0" eb="1">
      <t>ヒ</t>
    </rPh>
    <rPh sb="1" eb="3">
      <t>モクゾウ</t>
    </rPh>
    <rPh sb="3" eb="5">
      <t>カオク</t>
    </rPh>
    <phoneticPr fontId="7"/>
  </si>
  <si>
    <t>宅地　　　　　</t>
    <rPh sb="0" eb="1">
      <t>タク</t>
    </rPh>
    <rPh sb="1" eb="2">
      <t>チ</t>
    </rPh>
    <phoneticPr fontId="7"/>
  </si>
  <si>
    <t>その他</t>
    <rPh sb="2" eb="3">
      <t>ホカ</t>
    </rPh>
    <phoneticPr fontId="7"/>
  </si>
  <si>
    <t>小計</t>
    <rPh sb="0" eb="1">
      <t>ショウ</t>
    </rPh>
    <rPh sb="1" eb="2">
      <t>ケイ</t>
    </rPh>
    <phoneticPr fontId="7"/>
  </si>
  <si>
    <t>決定価格</t>
    <rPh sb="0" eb="2">
      <t>ケッテイ</t>
    </rPh>
    <rPh sb="2" eb="4">
      <t>カカク</t>
    </rPh>
    <phoneticPr fontId="7"/>
  </si>
  <si>
    <t>課税標準額</t>
    <rPh sb="0" eb="2">
      <t>カゼイ</t>
    </rPh>
    <rPh sb="2" eb="4">
      <t>ヒョウジュン</t>
    </rPh>
    <rPh sb="4" eb="5">
      <t>ガク</t>
    </rPh>
    <phoneticPr fontId="7"/>
  </si>
  <si>
    <t>合計</t>
    <rPh sb="0" eb="2">
      <t>ゴウケイ</t>
    </rPh>
    <phoneticPr fontId="7"/>
  </si>
  <si>
    <t>農地</t>
    <rPh sb="0" eb="2">
      <t>ノウチ</t>
    </rPh>
    <phoneticPr fontId="7"/>
  </si>
  <si>
    <t>四輪車・乗用
(新税率適用分)</t>
    <rPh sb="0" eb="1">
      <t>ヨン</t>
    </rPh>
    <rPh sb="1" eb="2">
      <t>ワ</t>
    </rPh>
    <rPh sb="2" eb="3">
      <t>シャ</t>
    </rPh>
    <rPh sb="4" eb="5">
      <t>ジョウ</t>
    </rPh>
    <rPh sb="5" eb="6">
      <t>ヨウ</t>
    </rPh>
    <rPh sb="8" eb="11">
      <t>シンゼイリツ</t>
    </rPh>
    <rPh sb="11" eb="13">
      <t>テキヨウ</t>
    </rPh>
    <rPh sb="13" eb="14">
      <t>ブン</t>
    </rPh>
    <phoneticPr fontId="7"/>
  </si>
  <si>
    <t>四輪車・貨物用
(新税率適用分)</t>
    <rPh sb="0" eb="1">
      <t>ヨン</t>
    </rPh>
    <rPh sb="1" eb="2">
      <t>ワ</t>
    </rPh>
    <rPh sb="2" eb="3">
      <t>シャ</t>
    </rPh>
    <rPh sb="4" eb="5">
      <t>カ</t>
    </rPh>
    <rPh sb="5" eb="6">
      <t>ブツ</t>
    </rPh>
    <rPh sb="6" eb="7">
      <t>ヨウ</t>
    </rPh>
    <phoneticPr fontId="7"/>
  </si>
  <si>
    <t>三輪車
(重課適用分)</t>
    <rPh sb="5" eb="7">
      <t>ジュウカ</t>
    </rPh>
    <phoneticPr fontId="2"/>
  </si>
  <si>
    <t>三輪車
(75％軽課
適用分)</t>
    <rPh sb="8" eb="10">
      <t>ケイカ</t>
    </rPh>
    <rPh sb="11" eb="13">
      <t>テキヨウ</t>
    </rPh>
    <rPh sb="13" eb="14">
      <t>ブン</t>
    </rPh>
    <phoneticPr fontId="2"/>
  </si>
  <si>
    <t>三輪車
(50％軽課
適用分)</t>
    <rPh sb="8" eb="10">
      <t>ケイカ</t>
    </rPh>
    <rPh sb="11" eb="13">
      <t>テキヨウ</t>
    </rPh>
    <rPh sb="13" eb="14">
      <t>ブン</t>
    </rPh>
    <phoneticPr fontId="2"/>
  </si>
  <si>
    <t>三輪車
(25％軽課
適用分)</t>
    <rPh sb="8" eb="10">
      <t>ケイカ</t>
    </rPh>
    <rPh sb="11" eb="13">
      <t>テキヨウ</t>
    </rPh>
    <rPh sb="13" eb="14">
      <t>ブン</t>
    </rPh>
    <phoneticPr fontId="2"/>
  </si>
  <si>
    <t>四輪車・乗用
(重課適用分)</t>
    <rPh sb="0" eb="1">
      <t>ヨン</t>
    </rPh>
    <rPh sb="1" eb="2">
      <t>ワ</t>
    </rPh>
    <rPh sb="2" eb="3">
      <t>シャ</t>
    </rPh>
    <rPh sb="4" eb="5">
      <t>ジョウ</t>
    </rPh>
    <rPh sb="5" eb="6">
      <t>ヨウ</t>
    </rPh>
    <rPh sb="8" eb="10">
      <t>ジュウカ</t>
    </rPh>
    <rPh sb="10" eb="12">
      <t>テキヨウ</t>
    </rPh>
    <rPh sb="12" eb="13">
      <t>ブン</t>
    </rPh>
    <phoneticPr fontId="7"/>
  </si>
  <si>
    <t>四輪車・貨物用
(重課適用分)</t>
    <rPh sb="0" eb="1">
      <t>ヨン</t>
    </rPh>
    <rPh sb="1" eb="2">
      <t>ワ</t>
    </rPh>
    <rPh sb="2" eb="3">
      <t>シャ</t>
    </rPh>
    <rPh sb="4" eb="5">
      <t>カ</t>
    </rPh>
    <rPh sb="5" eb="6">
      <t>ブツ</t>
    </rPh>
    <rPh sb="6" eb="7">
      <t>ヨウ</t>
    </rPh>
    <rPh sb="9" eb="11">
      <t>ジュウカ</t>
    </rPh>
    <rPh sb="11" eb="13">
      <t>テキヨウ</t>
    </rPh>
    <phoneticPr fontId="7"/>
  </si>
  <si>
    <t>町村計</t>
    <phoneticPr fontId="7"/>
  </si>
  <si>
    <t>合　計</t>
    <phoneticPr fontId="7"/>
  </si>
  <si>
    <t>三輪車
(新税率適用分)</t>
    <phoneticPr fontId="2"/>
  </si>
  <si>
    <t>市計</t>
    <phoneticPr fontId="7"/>
  </si>
  <si>
    <t>％</t>
    <phoneticPr fontId="2"/>
  </si>
  <si>
    <t>２</t>
    <phoneticPr fontId="2"/>
  </si>
  <si>
    <t>３</t>
    <phoneticPr fontId="2"/>
  </si>
  <si>
    <t>４</t>
    <phoneticPr fontId="2"/>
  </si>
  <si>
    <t>（その１　：　基礎課税分）</t>
    <phoneticPr fontId="2"/>
  </si>
  <si>
    <t>※国民健康保険料は、「課税」を「賦課」と読み替えてください。</t>
    <phoneticPr fontId="2"/>
  </si>
  <si>
    <t>四輪車・貨物用
(75％軽課適用分)</t>
    <rPh sb="0" eb="1">
      <t>ヨン</t>
    </rPh>
    <rPh sb="1" eb="2">
      <t>ワ</t>
    </rPh>
    <rPh sb="2" eb="3">
      <t>シャ</t>
    </rPh>
    <rPh sb="4" eb="6">
      <t>カモツ</t>
    </rPh>
    <rPh sb="6" eb="7">
      <t>ヨウ</t>
    </rPh>
    <rPh sb="12" eb="13">
      <t>ケイ</t>
    </rPh>
    <rPh sb="13" eb="14">
      <t>カ</t>
    </rPh>
    <rPh sb="14" eb="16">
      <t>テキヨウ</t>
    </rPh>
    <phoneticPr fontId="7"/>
  </si>
  <si>
    <t>四輪車・貨物用
(50％軽課適用分)</t>
    <rPh sb="0" eb="1">
      <t>ヨン</t>
    </rPh>
    <rPh sb="1" eb="2">
      <t>ワ</t>
    </rPh>
    <rPh sb="2" eb="3">
      <t>シャ</t>
    </rPh>
    <rPh sb="4" eb="6">
      <t>カモツ</t>
    </rPh>
    <rPh sb="6" eb="7">
      <t>ヨウ</t>
    </rPh>
    <rPh sb="12" eb="13">
      <t>ケイ</t>
    </rPh>
    <rPh sb="13" eb="14">
      <t>カ</t>
    </rPh>
    <rPh sb="14" eb="16">
      <t>テキヨウ</t>
    </rPh>
    <phoneticPr fontId="7"/>
  </si>
  <si>
    <t>四輪車・貨物用
(25％軽課適用分)</t>
    <rPh sb="0" eb="1">
      <t>ヨン</t>
    </rPh>
    <rPh sb="1" eb="2">
      <t>ワ</t>
    </rPh>
    <rPh sb="2" eb="3">
      <t>シャ</t>
    </rPh>
    <rPh sb="4" eb="6">
      <t>カモツ</t>
    </rPh>
    <rPh sb="6" eb="7">
      <t>ヨウ</t>
    </rPh>
    <rPh sb="12" eb="13">
      <t>ケイ</t>
    </rPh>
    <rPh sb="13" eb="14">
      <t>カ</t>
    </rPh>
    <rPh sb="14" eb="16">
      <t>テキヨウ</t>
    </rPh>
    <phoneticPr fontId="7"/>
  </si>
  <si>
    <t>-</t>
  </si>
  <si>
    <t>第703条の5第2項により減額対象となった世帯数等</t>
    <rPh sb="0" eb="1">
      <t>ダイ</t>
    </rPh>
    <rPh sb="4" eb="5">
      <t>ジョウ</t>
    </rPh>
    <rPh sb="7" eb="8">
      <t>ダイ</t>
    </rPh>
    <rPh sb="9" eb="10">
      <t>コウ</t>
    </rPh>
    <rPh sb="13" eb="15">
      <t>ゲンガク</t>
    </rPh>
    <rPh sb="15" eb="17">
      <t>タイショウ</t>
    </rPh>
    <rPh sb="21" eb="24">
      <t>セタイスウ</t>
    </rPh>
    <rPh sb="24" eb="25">
      <t>トウ</t>
    </rPh>
    <phoneticPr fontId="2"/>
  </si>
  <si>
    <t>未就学児数</t>
    <rPh sb="0" eb="4">
      <t>ミシュウガクジ</t>
    </rPh>
    <rPh sb="4" eb="5">
      <t>スウ</t>
    </rPh>
    <phoneticPr fontId="2"/>
  </si>
  <si>
    <t>第703条の5第1項により減額対象となった世帯数等</t>
    <rPh sb="0" eb="1">
      <t>ダイ</t>
    </rPh>
    <rPh sb="4" eb="5">
      <t>ジョウ</t>
    </rPh>
    <rPh sb="7" eb="8">
      <t>ダイ</t>
    </rPh>
    <rPh sb="9" eb="10">
      <t>コウ</t>
    </rPh>
    <rPh sb="13" eb="15">
      <t>ゲンガク</t>
    </rPh>
    <rPh sb="15" eb="17">
      <t>タイショウ</t>
    </rPh>
    <rPh sb="21" eb="24">
      <t>セタイスウ</t>
    </rPh>
    <rPh sb="24" eb="25">
      <t>トウ</t>
    </rPh>
    <phoneticPr fontId="2"/>
  </si>
  <si>
    <t>令和６年度　軽自動車の種類別課税台数</t>
    <rPh sb="0" eb="2">
      <t>レイワ</t>
    </rPh>
    <phoneticPr fontId="2"/>
  </si>
  <si>
    <t>特定小型</t>
    <rPh sb="0" eb="2">
      <t>トクテイ</t>
    </rPh>
    <rPh sb="2" eb="4">
      <t>コガタ</t>
    </rPh>
    <phoneticPr fontId="7"/>
  </si>
  <si>
    <t>四輪車・乗用
(75％軽課適用分)</t>
    <rPh sb="0" eb="1">
      <t>ヨン</t>
    </rPh>
    <rPh sb="1" eb="2">
      <t>ワ</t>
    </rPh>
    <rPh sb="2" eb="3">
      <t>シャ</t>
    </rPh>
    <rPh sb="4" eb="5">
      <t>ジョウ</t>
    </rPh>
    <rPh sb="5" eb="6">
      <t>ヨウ</t>
    </rPh>
    <rPh sb="11" eb="12">
      <t>ケイ</t>
    </rPh>
    <rPh sb="12" eb="13">
      <t>カ</t>
    </rPh>
    <rPh sb="13" eb="15">
      <t>テキヨウ</t>
    </rPh>
    <phoneticPr fontId="7"/>
  </si>
  <si>
    <t>四輪車・乗用
(50％軽課適用分)</t>
    <rPh sb="0" eb="1">
      <t>ヨン</t>
    </rPh>
    <rPh sb="1" eb="2">
      <t>ワ</t>
    </rPh>
    <rPh sb="2" eb="3">
      <t>シャ</t>
    </rPh>
    <rPh sb="4" eb="5">
      <t>ジョウ</t>
    </rPh>
    <rPh sb="5" eb="6">
      <t>ヨウ</t>
    </rPh>
    <rPh sb="11" eb="12">
      <t>ケイ</t>
    </rPh>
    <rPh sb="12" eb="13">
      <t>カ</t>
    </rPh>
    <rPh sb="13" eb="15">
      <t>テキヨウ</t>
    </rPh>
    <phoneticPr fontId="7"/>
  </si>
  <si>
    <t>四輪車・乗用
(25％軽課適用分)</t>
    <rPh sb="0" eb="1">
      <t>ヨン</t>
    </rPh>
    <rPh sb="1" eb="2">
      <t>ワ</t>
    </rPh>
    <rPh sb="2" eb="3">
      <t>シャ</t>
    </rPh>
    <rPh sb="4" eb="5">
      <t>ジョウ</t>
    </rPh>
    <rPh sb="5" eb="6">
      <t>ヨウ</t>
    </rPh>
    <rPh sb="11" eb="12">
      <t>ケイ</t>
    </rPh>
    <rPh sb="12" eb="13">
      <t>カ</t>
    </rPh>
    <rPh sb="13" eb="15">
      <t>テキヨウ</t>
    </rPh>
    <phoneticPr fontId="7"/>
  </si>
  <si>
    <t>突合</t>
    <rPh sb="0" eb="2">
      <t>トツゴウ</t>
    </rPh>
    <phoneticPr fontId="2"/>
  </si>
  <si>
    <t>合計</t>
    <rPh sb="0" eb="2">
      <t>ゴウケイ</t>
    </rPh>
    <phoneticPr fontId="2"/>
  </si>
  <si>
    <t>統計課転記用</t>
    <rPh sb="0" eb="2">
      <t>トウケイ</t>
    </rPh>
    <rPh sb="2" eb="3">
      <t>カ</t>
    </rPh>
    <rPh sb="3" eb="5">
      <t>テンキ</t>
    </rPh>
    <rPh sb="5" eb="6">
      <t>ヨウ</t>
    </rPh>
    <phoneticPr fontId="7"/>
  </si>
  <si>
    <t>総数</t>
    <rPh sb="0" eb="2">
      <t>ソウスウ</t>
    </rPh>
    <phoneticPr fontId="7"/>
  </si>
  <si>
    <t>原付</t>
    <rPh sb="0" eb="2">
      <t>ゲンツキ</t>
    </rPh>
    <phoneticPr fontId="7"/>
  </si>
  <si>
    <t>二輪</t>
    <rPh sb="0" eb="2">
      <t>ニリン</t>
    </rPh>
    <phoneticPr fontId="7"/>
  </si>
  <si>
    <t>三輪</t>
    <rPh sb="0" eb="2">
      <t>サンリン</t>
    </rPh>
    <phoneticPr fontId="7"/>
  </si>
  <si>
    <t>四輪乗用</t>
    <rPh sb="0" eb="2">
      <t>ヨンリン</t>
    </rPh>
    <rPh sb="2" eb="4">
      <t>ジョウヨウ</t>
    </rPh>
    <phoneticPr fontId="7"/>
  </si>
  <si>
    <t>四輪貨物</t>
    <rPh sb="0" eb="2">
      <t>ヨンリン</t>
    </rPh>
    <rPh sb="2" eb="4">
      <t>カモツ</t>
    </rPh>
    <phoneticPr fontId="7"/>
  </si>
  <si>
    <t>小型特殊</t>
    <rPh sb="0" eb="2">
      <t>コガタ</t>
    </rPh>
    <rPh sb="2" eb="4">
      <t>トクシュ</t>
    </rPh>
    <phoneticPr fontId="7"/>
  </si>
  <si>
    <t>二輪小型</t>
    <rPh sb="0" eb="2">
      <t>ニリン</t>
    </rPh>
    <rPh sb="2" eb="4">
      <t>コガタ</t>
    </rPh>
    <phoneticPr fontId="7"/>
  </si>
  <si>
    <t>ｴﾗｰﾁｪｯｸ</t>
    <phoneticPr fontId="7"/>
  </si>
  <si>
    <t>奈　　 良　 　市</t>
    <phoneticPr fontId="7"/>
  </si>
  <si>
    <t>大 和 高 田 市</t>
    <phoneticPr fontId="7"/>
  </si>
  <si>
    <t>大 和 郡 山 市</t>
    <phoneticPr fontId="7"/>
  </si>
  <si>
    <t>天　   理   　市</t>
    <phoneticPr fontId="7"/>
  </si>
  <si>
    <t>橿　   原   　市</t>
    <phoneticPr fontId="7"/>
  </si>
  <si>
    <t>桜　   井   　市</t>
    <phoneticPr fontId="7"/>
  </si>
  <si>
    <t>五　   條   　市</t>
    <phoneticPr fontId="7"/>
  </si>
  <si>
    <t>御　   所   　市</t>
    <phoneticPr fontId="7"/>
  </si>
  <si>
    <t>生　   駒   　市</t>
    <phoneticPr fontId="7"/>
  </si>
  <si>
    <t>香　   芝  　 市</t>
    <phoneticPr fontId="7"/>
  </si>
  <si>
    <t>城市</t>
  </si>
  <si>
    <t>葛　 　城 　　市</t>
    <rPh sb="0" eb="1">
      <t>クズ</t>
    </rPh>
    <rPh sb="4" eb="5">
      <t>シロ</t>
    </rPh>
    <rPh sb="8" eb="9">
      <t>シ</t>
    </rPh>
    <phoneticPr fontId="7"/>
  </si>
  <si>
    <t>宇　　 陀　　 市</t>
    <rPh sb="0" eb="1">
      <t>タカ</t>
    </rPh>
    <rPh sb="4" eb="5">
      <t>ダ</t>
    </rPh>
    <rPh sb="8" eb="9">
      <t>シ</t>
    </rPh>
    <phoneticPr fontId="7"/>
  </si>
  <si>
    <t>山辺郡</t>
    <rPh sb="0" eb="3">
      <t>ヤマベグン</t>
    </rPh>
    <phoneticPr fontId="7"/>
  </si>
  <si>
    <t>山　添　村</t>
  </si>
  <si>
    <t>生駒郡</t>
    <rPh sb="0" eb="3">
      <t>イコマグン</t>
    </rPh>
    <phoneticPr fontId="7"/>
  </si>
  <si>
    <t>平　群　町</t>
  </si>
  <si>
    <t>三　郷　町</t>
  </si>
  <si>
    <t>斑　鳩　町</t>
  </si>
  <si>
    <t>安　堵　町</t>
  </si>
  <si>
    <t>磯城郡</t>
    <rPh sb="0" eb="3">
      <t>シキグン</t>
    </rPh>
    <phoneticPr fontId="7"/>
  </si>
  <si>
    <t>川　西  町</t>
  </si>
  <si>
    <t>三　宅　町</t>
  </si>
  <si>
    <t>田原本　町</t>
  </si>
  <si>
    <t>宇陀郡</t>
    <rPh sb="0" eb="3">
      <t>ウダグン</t>
    </rPh>
    <phoneticPr fontId="7"/>
  </si>
  <si>
    <t>曽　爾　村</t>
  </si>
  <si>
    <t>御　杖　村</t>
  </si>
  <si>
    <t>高市郡</t>
    <rPh sb="0" eb="3">
      <t>タカイチグン</t>
    </rPh>
    <phoneticPr fontId="7"/>
  </si>
  <si>
    <t>高　取　町</t>
  </si>
  <si>
    <t>明日香　村</t>
  </si>
  <si>
    <t>北葛城郡</t>
    <rPh sb="0" eb="4">
      <t>キタカツラギグン</t>
    </rPh>
    <phoneticPr fontId="7"/>
  </si>
  <si>
    <t>上　牧　町</t>
  </si>
  <si>
    <t>王　寺　町</t>
  </si>
  <si>
    <t>広　陵　町</t>
  </si>
  <si>
    <t>河　合　町</t>
  </si>
  <si>
    <t>吉野郡</t>
    <rPh sb="0" eb="3">
      <t>ヨシノグン</t>
    </rPh>
    <phoneticPr fontId="7"/>
  </si>
  <si>
    <t>吉　野　町</t>
  </si>
  <si>
    <t>大　淀　町</t>
  </si>
  <si>
    <t>下　市　町</t>
  </si>
  <si>
    <t>黒　滝　村</t>
  </si>
  <si>
    <t>天　川　村</t>
  </si>
  <si>
    <t>野迫川　村</t>
  </si>
  <si>
    <t>十津川　村</t>
  </si>
  <si>
    <t>下北山　村</t>
  </si>
  <si>
    <t>上北山　村</t>
  </si>
  <si>
    <t>川　上　村</t>
  </si>
  <si>
    <t>東吉野　村</t>
  </si>
  <si>
    <t>市　   　  　 　計</t>
    <phoneticPr fontId="7"/>
  </si>
  <si>
    <t>町 　　村    　計</t>
    <rPh sb="0" eb="1">
      <t>マチ</t>
    </rPh>
    <rPh sb="4" eb="5">
      <t>ムラ</t>
    </rPh>
    <rPh sb="10" eb="11">
      <t>ケイ</t>
    </rPh>
    <phoneticPr fontId="7"/>
  </si>
  <si>
    <t>合　 　　　     計</t>
    <rPh sb="0" eb="1">
      <t>ゴウ</t>
    </rPh>
    <rPh sb="11" eb="12">
      <t>ケイ</t>
    </rPh>
    <phoneticPr fontId="7"/>
  </si>
  <si>
    <t>【出典：令和６年度課税状況等調（令和６年４月１日現在）】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カゼイ</t>
    </rPh>
    <rPh sb="11" eb="13">
      <t>ジョウキョウ</t>
    </rPh>
    <rPh sb="13" eb="14">
      <t>トウ</t>
    </rPh>
    <rPh sb="14" eb="15">
      <t>シラ</t>
    </rPh>
    <rPh sb="16" eb="18">
      <t>レイワ</t>
    </rPh>
    <rPh sb="19" eb="20">
      <t>ネン</t>
    </rPh>
    <rPh sb="21" eb="22">
      <t>ガツ</t>
    </rPh>
    <rPh sb="23" eb="26">
      <t>ニチゲンザイ</t>
    </rPh>
    <rPh sb="24" eb="26">
      <t>ゲンザイ</t>
    </rPh>
    <phoneticPr fontId="5"/>
  </si>
  <si>
    <t>３３表</t>
    <rPh sb="2" eb="3">
      <t>ヒョウ</t>
    </rPh>
    <phoneticPr fontId="2"/>
  </si>
  <si>
    <t>差引課税台数_計（１２）
010</t>
    <phoneticPr fontId="7"/>
  </si>
  <si>
    <t>差引課税台数_計（１２）
020</t>
    <phoneticPr fontId="7"/>
  </si>
  <si>
    <t>差引課税台数_計（１２）
030</t>
    <phoneticPr fontId="7"/>
  </si>
  <si>
    <t>差引課税台数_計（１２）
040</t>
    <phoneticPr fontId="7"/>
  </si>
  <si>
    <t>差引課税台数_計（１２）
050</t>
    <phoneticPr fontId="7"/>
  </si>
  <si>
    <t>差引課税台数_計（１２）
070</t>
    <phoneticPr fontId="7"/>
  </si>
  <si>
    <t>差引課税台数_計（１２）
080</t>
    <phoneticPr fontId="7"/>
  </si>
  <si>
    <t>差引課税台数_計（１２）
090</t>
    <phoneticPr fontId="7"/>
  </si>
  <si>
    <t>差引課税台数_計（１２）
100</t>
    <phoneticPr fontId="7"/>
  </si>
  <si>
    <t>差引課税台数_計（１２）
110</t>
    <phoneticPr fontId="7"/>
  </si>
  <si>
    <t>差引課税台数_計（１２）
120</t>
    <phoneticPr fontId="7"/>
  </si>
  <si>
    <t>差引課税台数_計（１２）
130</t>
    <phoneticPr fontId="7"/>
  </si>
  <si>
    <t>差引課税台数_計（１２）
150</t>
    <phoneticPr fontId="7"/>
  </si>
  <si>
    <t>差引課税台数_計（１２）
160</t>
    <phoneticPr fontId="7"/>
  </si>
  <si>
    <t>差引課税台数_計（１２）
170</t>
    <phoneticPr fontId="7"/>
  </si>
  <si>
    <t>差引課税台数_計（１２）
180</t>
    <phoneticPr fontId="7"/>
  </si>
  <si>
    <t>差引課税台数_計（１２）
200</t>
    <phoneticPr fontId="7"/>
  </si>
  <si>
    <t>差引課税台数_計（１２）
210</t>
    <phoneticPr fontId="7"/>
  </si>
  <si>
    <t>差引課税台数_計（１２）
220</t>
    <phoneticPr fontId="7"/>
  </si>
  <si>
    <t>差引課税台数_計（１２）
230</t>
    <phoneticPr fontId="7"/>
  </si>
  <si>
    <t>差引課税台数_計（１２）
250</t>
    <phoneticPr fontId="7"/>
  </si>
  <si>
    <t>差引課税台数_計（１２）
260</t>
    <phoneticPr fontId="7"/>
  </si>
  <si>
    <t>差引課税台数_計（１２）
270</t>
    <phoneticPr fontId="7"/>
  </si>
  <si>
    <t>差引課税台数_計（１２）
280</t>
    <phoneticPr fontId="7"/>
  </si>
  <si>
    <t>差引課税台数_計（１２）
300</t>
    <phoneticPr fontId="7"/>
  </si>
  <si>
    <t>差引課税台数_計（１２）
310</t>
    <phoneticPr fontId="7"/>
  </si>
  <si>
    <t>差引課税台数_計（１２）
320</t>
    <phoneticPr fontId="7"/>
  </si>
  <si>
    <t>差引課税台数_計（１２）
330</t>
    <phoneticPr fontId="7"/>
  </si>
  <si>
    <t>差引課税台数_計（１２）
350</t>
    <phoneticPr fontId="7"/>
  </si>
  <si>
    <t>差引課税台数_計（１２）
360</t>
    <phoneticPr fontId="7"/>
  </si>
  <si>
    <t>差引課税台数_計（１２）
370</t>
    <phoneticPr fontId="7"/>
  </si>
  <si>
    <t>差引課税台数_計（１２）
380</t>
    <phoneticPr fontId="7"/>
  </si>
  <si>
    <t>差引課税台数_計（１２）
400</t>
    <phoneticPr fontId="7"/>
  </si>
  <si>
    <t>差引課税台数_計（１２）
410</t>
    <phoneticPr fontId="7"/>
  </si>
  <si>
    <t>差引課税台数_計（１２）
420</t>
    <phoneticPr fontId="7"/>
  </si>
  <si>
    <t>差引課税台数_計（１２）
430</t>
    <phoneticPr fontId="7"/>
  </si>
  <si>
    <t>差引課税台数_計（１２）
460</t>
    <phoneticPr fontId="7"/>
  </si>
  <si>
    <t>差引課税台数_計（１２）
470</t>
    <phoneticPr fontId="7"/>
  </si>
  <si>
    <t>差引課税台数_計（１２）
480</t>
    <phoneticPr fontId="7"/>
  </si>
  <si>
    <t>差引課税台数_計（１２）
500</t>
    <phoneticPr fontId="7"/>
  </si>
  <si>
    <t>差引課税台数_計（１２）
520</t>
    <phoneticPr fontId="7"/>
  </si>
  <si>
    <t>葛城市</t>
    <rPh sb="0" eb="3">
      <t>カツラギシシロイチシ</t>
    </rPh>
    <phoneticPr fontId="7"/>
  </si>
  <si>
    <t>令和５年度　特別土地保有税の徴収実績等</t>
    <rPh sb="0" eb="2">
      <t>レイワ</t>
    </rPh>
    <phoneticPr fontId="7"/>
  </si>
  <si>
    <t>【出典：令和５年度特別土地保有税の徴収実績等に関する調（令和５年３月３１日現在）】</t>
    <rPh sb="1" eb="3">
      <t>シュッテン</t>
    </rPh>
    <rPh sb="4" eb="6">
      <t>レイワ</t>
    </rPh>
    <rPh sb="7" eb="9">
      <t>ネンド</t>
    </rPh>
    <rPh sb="8" eb="9">
      <t>ガンネン</t>
    </rPh>
    <rPh sb="9" eb="11">
      <t>トクベツ</t>
    </rPh>
    <rPh sb="11" eb="13">
      <t>トチ</t>
    </rPh>
    <rPh sb="13" eb="16">
      <t>ホユウゼイ</t>
    </rPh>
    <rPh sb="17" eb="19">
      <t>チョウシュウ</t>
    </rPh>
    <rPh sb="19" eb="21">
      <t>ジッセキ</t>
    </rPh>
    <rPh sb="21" eb="22">
      <t>トウ</t>
    </rPh>
    <rPh sb="23" eb="24">
      <t>カン</t>
    </rPh>
    <rPh sb="26" eb="27">
      <t>チョウ</t>
    </rPh>
    <rPh sb="28" eb="30">
      <t>レイワ</t>
    </rPh>
    <rPh sb="31" eb="32">
      <t>ネン</t>
    </rPh>
    <rPh sb="33" eb="34">
      <t>ガツ</t>
    </rPh>
    <rPh sb="36" eb="39">
      <t>ニチゲンザイ</t>
    </rPh>
    <rPh sb="37" eb="39">
      <t>ゲンザイ</t>
    </rPh>
    <phoneticPr fontId="5"/>
  </si>
  <si>
    <t>団体名</t>
  </si>
  <si>
    <t>滞納繰越分（５）</t>
  </si>
  <si>
    <t>令和６年度　都市計画税の状況</t>
    <rPh sb="0" eb="2">
      <t>レイワ</t>
    </rPh>
    <phoneticPr fontId="7"/>
  </si>
  <si>
    <t>都計区域</t>
    <rPh sb="0" eb="2">
      <t>トケイ</t>
    </rPh>
    <rPh sb="2" eb="4">
      <t>クイキ</t>
    </rPh>
    <phoneticPr fontId="7"/>
  </si>
  <si>
    <t>課税区域</t>
    <rPh sb="0" eb="2">
      <t>カゼイ</t>
    </rPh>
    <rPh sb="2" eb="4">
      <t>クイキ</t>
    </rPh>
    <phoneticPr fontId="7"/>
  </si>
  <si>
    <t>※「市町村の面積」は、国土交通省国土地理院が公表した令和５年１０月１日現在の面積</t>
    <rPh sb="2" eb="5">
      <t>シチョウソン</t>
    </rPh>
    <rPh sb="6" eb="8">
      <t>メンセキ</t>
    </rPh>
    <rPh sb="11" eb="13">
      <t>コクド</t>
    </rPh>
    <rPh sb="13" eb="16">
      <t>コウツウショウ</t>
    </rPh>
    <rPh sb="16" eb="18">
      <t>コクド</t>
    </rPh>
    <rPh sb="18" eb="20">
      <t>チリ</t>
    </rPh>
    <rPh sb="20" eb="21">
      <t>イン</t>
    </rPh>
    <rPh sb="22" eb="24">
      <t>コウヒョウ</t>
    </rPh>
    <rPh sb="26" eb="28">
      <t>レイワ</t>
    </rPh>
    <rPh sb="29" eb="30">
      <t>ネン</t>
    </rPh>
    <rPh sb="30" eb="31">
      <t>ガンネン</t>
    </rPh>
    <rPh sb="32" eb="33">
      <t>ガツ</t>
    </rPh>
    <rPh sb="34" eb="37">
      <t>ニチゲンザイ</t>
    </rPh>
    <rPh sb="35" eb="37">
      <t>ゲンザイ</t>
    </rPh>
    <rPh sb="38" eb="40">
      <t>メンセキ</t>
    </rPh>
    <phoneticPr fontId="7"/>
  </si>
  <si>
    <t>【出典：令和６年度都市計画税に関する調（令和６年４月１日現在）】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トシ</t>
    </rPh>
    <rPh sb="11" eb="13">
      <t>ケイカク</t>
    </rPh>
    <rPh sb="13" eb="14">
      <t>ゼイ</t>
    </rPh>
    <rPh sb="15" eb="16">
      <t>カン</t>
    </rPh>
    <rPh sb="18" eb="19">
      <t>シラ</t>
    </rPh>
    <rPh sb="20" eb="22">
      <t>レイワ</t>
    </rPh>
    <rPh sb="23" eb="24">
      <t>ネン</t>
    </rPh>
    <rPh sb="24" eb="25">
      <t>ヘイネン</t>
    </rPh>
    <rPh sb="25" eb="26">
      <t>ガツ</t>
    </rPh>
    <rPh sb="27" eb="30">
      <t>ニチゲンザイ</t>
    </rPh>
    <rPh sb="28" eb="30">
      <t>ゲンザイ</t>
    </rPh>
    <phoneticPr fontId="5"/>
  </si>
  <si>
    <t>５１表</t>
    <rPh sb="2" eb="3">
      <t>ヒョウ</t>
    </rPh>
    <phoneticPr fontId="7"/>
  </si>
  <si>
    <t>2行</t>
    <rPh sb="1" eb="2">
      <t>ギョウ</t>
    </rPh>
    <phoneticPr fontId="7"/>
  </si>
  <si>
    <t>1行</t>
    <rPh sb="1" eb="2">
      <t>ギョウ</t>
    </rPh>
    <phoneticPr fontId="7"/>
  </si>
  <si>
    <t>５２表   3行</t>
    <rPh sb="2" eb="3">
      <t>ヒョウ</t>
    </rPh>
    <rPh sb="7" eb="8">
      <t>ギョウ</t>
    </rPh>
    <phoneticPr fontId="7"/>
  </si>
  <si>
    <t>6行</t>
    <rPh sb="1" eb="2">
      <t>ギョウ</t>
    </rPh>
    <phoneticPr fontId="7"/>
  </si>
  <si>
    <t>9行</t>
    <rPh sb="1" eb="2">
      <t>ギョウ</t>
    </rPh>
    <phoneticPr fontId="2"/>
  </si>
  <si>
    <t>9行</t>
    <rPh sb="1" eb="2">
      <t>ギョウ</t>
    </rPh>
    <phoneticPr fontId="7"/>
  </si>
  <si>
    <t>都市計画区域の指定の有無（６）</t>
  </si>
  <si>
    <t>市街化区域等の設定の有無（７）</t>
  </si>
  <si>
    <t>都市計画税の課税の有無（８）</t>
  </si>
  <si>
    <t>都市計画事業の認可の有無（９）</t>
  </si>
  <si>
    <t>市町村の面積（１）</t>
  </si>
  <si>
    <t>市街化区域（２）</t>
  </si>
  <si>
    <t>市街化調整区域（３）</t>
  </si>
  <si>
    <t>その他（４）</t>
  </si>
  <si>
    <t>計（５）</t>
  </si>
  <si>
    <t>法定免税点以上のもの（３）</t>
  </si>
  <si>
    <t>令和６年度　都市計画税の地積等　（法定免税点以上のもの）</t>
    <rPh sb="0" eb="2">
      <t>レイワ</t>
    </rPh>
    <phoneticPr fontId="7"/>
  </si>
  <si>
    <t>【出典：令和６年度都市計画税に関する調（令和６年４月１日現在）】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トシ</t>
    </rPh>
    <rPh sb="11" eb="13">
      <t>ケイカク</t>
    </rPh>
    <rPh sb="13" eb="14">
      <t>ゼイ</t>
    </rPh>
    <rPh sb="15" eb="16">
      <t>カン</t>
    </rPh>
    <rPh sb="18" eb="19">
      <t>シラ</t>
    </rPh>
    <rPh sb="20" eb="22">
      <t>レイワ</t>
    </rPh>
    <rPh sb="23" eb="24">
      <t>ネン</t>
    </rPh>
    <rPh sb="25" eb="26">
      <t>ガツ</t>
    </rPh>
    <rPh sb="27" eb="30">
      <t>ニチゲンザイ</t>
    </rPh>
    <rPh sb="28" eb="30">
      <t>ゲンザイ</t>
    </rPh>
    <phoneticPr fontId="5"/>
  </si>
  <si>
    <t>５３表</t>
    <rPh sb="2" eb="3">
      <t>ヒョウ</t>
    </rPh>
    <phoneticPr fontId="7"/>
  </si>
  <si>
    <t>市街化区域（１）</t>
  </si>
  <si>
    <t>令和６年度　都市計画税の決定価格等　（法定免税点以上のもの）</t>
    <rPh sb="0" eb="2">
      <t>レイワ</t>
    </rPh>
    <phoneticPr fontId="7"/>
  </si>
  <si>
    <t>【出典：令和6年度都市計画税に関する調（令和6年４月１日現在）】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トシ</t>
    </rPh>
    <rPh sb="11" eb="13">
      <t>ケイカク</t>
    </rPh>
    <rPh sb="13" eb="14">
      <t>ゼイ</t>
    </rPh>
    <rPh sb="15" eb="16">
      <t>カン</t>
    </rPh>
    <rPh sb="18" eb="19">
      <t>シラ</t>
    </rPh>
    <rPh sb="20" eb="22">
      <t>レイワ</t>
    </rPh>
    <rPh sb="23" eb="24">
      <t>ネン</t>
    </rPh>
    <rPh sb="24" eb="25">
      <t>ヘイネン</t>
    </rPh>
    <rPh sb="25" eb="26">
      <t>ガツ</t>
    </rPh>
    <rPh sb="27" eb="30">
      <t>ニチゲンザイ</t>
    </rPh>
    <rPh sb="28" eb="30">
      <t>ゲンザイ</t>
    </rPh>
    <phoneticPr fontId="5"/>
  </si>
  <si>
    <t>５４表</t>
    <rPh sb="2" eb="3">
      <t>ヒョウ</t>
    </rPh>
    <phoneticPr fontId="7"/>
  </si>
  <si>
    <t>決定価格＿市街化区域（１）</t>
  </si>
  <si>
    <t>課税標準額＿市街化区域（５）</t>
  </si>
  <si>
    <t>令和５年度　国民健康保険税（料）の状況</t>
    <rPh sb="0" eb="2">
      <t>レイワ</t>
    </rPh>
    <rPh sb="3" eb="5">
      <t>ネンド</t>
    </rPh>
    <phoneticPr fontId="2"/>
  </si>
  <si>
    <t>【出典：令和６年度課税状況等調（令和６年３月３１日現在）】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カゼイ</t>
    </rPh>
    <rPh sb="11" eb="13">
      <t>ジョウキョウ</t>
    </rPh>
    <rPh sb="13" eb="14">
      <t>トウ</t>
    </rPh>
    <rPh sb="14" eb="15">
      <t>シラ</t>
    </rPh>
    <rPh sb="16" eb="18">
      <t>レイワ</t>
    </rPh>
    <rPh sb="19" eb="20">
      <t>ネン</t>
    </rPh>
    <rPh sb="21" eb="22">
      <t>ガツ</t>
    </rPh>
    <rPh sb="24" eb="27">
      <t>ニチゲンザイ</t>
    </rPh>
    <rPh sb="25" eb="27">
      <t>ゲンザイ</t>
    </rPh>
    <phoneticPr fontId="5"/>
  </si>
  <si>
    <t>１表</t>
    <rPh sb="1" eb="2">
      <t>ヒョウ</t>
    </rPh>
    <phoneticPr fontId="2"/>
  </si>
  <si>
    <t>７表</t>
    <rPh sb="1" eb="2">
      <t>ヒョウ</t>
    </rPh>
    <phoneticPr fontId="2"/>
  </si>
  <si>
    <t>5行</t>
    <rPh sb="1" eb="2">
      <t>ギョウ</t>
    </rPh>
    <phoneticPr fontId="2"/>
  </si>
  <si>
    <t>8行</t>
    <rPh sb="1" eb="2">
      <t>ギョウ</t>
    </rPh>
    <phoneticPr fontId="2"/>
  </si>
  <si>
    <t>１行</t>
    <rPh sb="1" eb="2">
      <t>ギョウ</t>
    </rPh>
    <phoneticPr fontId="2"/>
  </si>
  <si>
    <t>〃</t>
    <phoneticPr fontId="2"/>
  </si>
  <si>
    <t>180行</t>
    <rPh sb="3" eb="4">
      <t>ギョウ</t>
    </rPh>
    <phoneticPr fontId="2"/>
  </si>
  <si>
    <t>210行</t>
    <rPh sb="3" eb="4">
      <t>ギョウ</t>
    </rPh>
    <phoneticPr fontId="2"/>
  </si>
  <si>
    <t>２行</t>
    <rPh sb="1" eb="2">
      <t>ギョウ</t>
    </rPh>
    <phoneticPr fontId="2"/>
  </si>
  <si>
    <t>〃</t>
  </si>
  <si>
    <t>260行</t>
    <rPh sb="3" eb="4">
      <t>ギョウ</t>
    </rPh>
    <phoneticPr fontId="2"/>
  </si>
  <si>
    <t>290行</t>
    <rPh sb="3" eb="4">
      <t>ギョウ</t>
    </rPh>
    <phoneticPr fontId="2"/>
  </si>
  <si>
    <t>３行</t>
    <rPh sb="1" eb="2">
      <t>ギョウ</t>
    </rPh>
    <phoneticPr fontId="2"/>
  </si>
  <si>
    <t>税・料の区別</t>
  </si>
  <si>
    <t>令和６年３月３１日現在（１）</t>
    <phoneticPr fontId="2"/>
  </si>
  <si>
    <t>令和６年３月３１日現在（１）</t>
  </si>
  <si>
    <t>課税（賦課）限度額（２）</t>
  </si>
  <si>
    <t>所得割総額按分の基礎（１５）</t>
  </si>
  <si>
    <t>税（料）率_所得割（１７）</t>
  </si>
  <si>
    <t>資産割総額按分の基礎（１６）</t>
  </si>
  <si>
    <t>税（料）率_資産割（１８）</t>
  </si>
  <si>
    <t>税（料）率_均等割（１９）</t>
  </si>
  <si>
    <t>税（料）率_平等割_特定世帯・特定継続世帯以外（２０）</t>
  </si>
  <si>
    <t>税（料）率_平等割_特定世帯（２１）</t>
  </si>
  <si>
    <t>税（料）率_平等割_特定継続世帯（２２）</t>
  </si>
  <si>
    <t>17946</t>
  </si>
  <si>
    <t>20801</t>
  </si>
  <si>
    <t>4067</t>
  </si>
  <si>
    <t>4781</t>
  </si>
  <si>
    <t>4552</t>
  </si>
  <si>
    <t>5318</t>
  </si>
  <si>
    <t>3401</t>
  </si>
  <si>
    <t>4096</t>
  </si>
  <si>
    <t>6605</t>
  </si>
  <si>
    <t>7699</t>
  </si>
  <si>
    <t>3413</t>
  </si>
  <si>
    <t>4031</t>
  </si>
  <si>
    <t>1977</t>
  </si>
  <si>
    <t>2430</t>
  </si>
  <si>
    <t>1592</t>
  </si>
  <si>
    <t>1871</t>
  </si>
  <si>
    <t>5149</t>
  </si>
  <si>
    <t>5992</t>
  </si>
  <si>
    <t>3609</t>
  </si>
  <si>
    <t>4341</t>
  </si>
  <si>
    <t>1920</t>
  </si>
  <si>
    <t>2311</t>
  </si>
  <si>
    <t>1691</t>
  </si>
  <si>
    <t>2009</t>
  </si>
  <si>
    <t>172</t>
  </si>
  <si>
    <t>203</t>
  </si>
  <si>
    <t>1022</t>
  </si>
  <si>
    <t>1199</t>
  </si>
  <si>
    <t>1104</t>
  </si>
  <si>
    <t>1301</t>
  </si>
  <si>
    <t>1322</t>
  </si>
  <si>
    <t>1545</t>
  </si>
  <si>
    <t>474</t>
  </si>
  <si>
    <t>542</t>
  </si>
  <si>
    <t>448</t>
  </si>
  <si>
    <t>541</t>
  </si>
  <si>
    <t>397</t>
  </si>
  <si>
    <t>469</t>
  </si>
  <si>
    <t>1634</t>
  </si>
  <si>
    <t>1949</t>
  </si>
  <si>
    <t>94</t>
  </si>
  <si>
    <t>110</t>
  </si>
  <si>
    <t>78</t>
  </si>
  <si>
    <t>89</t>
  </si>
  <si>
    <t>363</t>
  </si>
  <si>
    <t>438</t>
  </si>
  <si>
    <t>318</t>
  </si>
  <si>
    <t>394</t>
  </si>
  <si>
    <t>1207</t>
  </si>
  <si>
    <t>1434</t>
  </si>
  <si>
    <t>1042</t>
  </si>
  <si>
    <t>1189</t>
  </si>
  <si>
    <t>1588</t>
  </si>
  <si>
    <t>1922</t>
  </si>
  <si>
    <t>928</t>
  </si>
  <si>
    <t>1071</t>
  </si>
  <si>
    <t>420</t>
  </si>
  <si>
    <t>500</t>
  </si>
  <si>
    <t>1008</t>
  </si>
  <si>
    <t>1231</t>
  </si>
  <si>
    <t>282</t>
  </si>
  <si>
    <t>340</t>
  </si>
  <si>
    <t>38</t>
  </si>
  <si>
    <t>44</t>
  </si>
  <si>
    <t>51</t>
  </si>
  <si>
    <t>96</t>
  </si>
  <si>
    <t>117</t>
  </si>
  <si>
    <t>14</t>
  </si>
  <si>
    <t>18</t>
  </si>
  <si>
    <t>209</t>
  </si>
  <si>
    <t>251</t>
  </si>
  <si>
    <t>60</t>
  </si>
  <si>
    <t>26</t>
  </si>
  <si>
    <t>28</t>
  </si>
  <si>
    <t>83</t>
  </si>
  <si>
    <t>95</t>
  </si>
  <si>
    <t>115</t>
  </si>
  <si>
    <t>令和５年度　国民健康保険税（料）の実績等</t>
    <rPh sb="0" eb="2">
      <t>レイワ</t>
    </rPh>
    <rPh sb="3" eb="5">
      <t>ネンド</t>
    </rPh>
    <phoneticPr fontId="2"/>
  </si>
  <si>
    <t>【出典：令和５年度課税状況等調（令和５年３月３１日現在）】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カゼイ</t>
    </rPh>
    <rPh sb="11" eb="13">
      <t>ジョウキョウ</t>
    </rPh>
    <rPh sb="13" eb="14">
      <t>トウ</t>
    </rPh>
    <rPh sb="14" eb="15">
      <t>シラ</t>
    </rPh>
    <rPh sb="16" eb="18">
      <t>レイワ</t>
    </rPh>
    <rPh sb="19" eb="20">
      <t>ネン</t>
    </rPh>
    <rPh sb="20" eb="21">
      <t>ヘイネン</t>
    </rPh>
    <rPh sb="21" eb="22">
      <t>ガツ</t>
    </rPh>
    <rPh sb="24" eb="27">
      <t>ニチゲンザイ</t>
    </rPh>
    <rPh sb="25" eb="27">
      <t>ゲンザイ</t>
    </rPh>
    <phoneticPr fontId="5"/>
  </si>
  <si>
    <t>２表</t>
    <rPh sb="1" eb="2">
      <t>ヒョウ</t>
    </rPh>
    <phoneticPr fontId="2"/>
  </si>
  <si>
    <t>０１０行</t>
    <rPh sb="3" eb="4">
      <t>ギョウ</t>
    </rPh>
    <phoneticPr fontId="2"/>
  </si>
  <si>
    <t>０２０行</t>
    <rPh sb="3" eb="4">
      <t>ギョウ</t>
    </rPh>
    <phoneticPr fontId="2"/>
  </si>
  <si>
    <t>０３０行</t>
    <rPh sb="3" eb="4">
      <t>ギョウ</t>
    </rPh>
    <phoneticPr fontId="2"/>
  </si>
  <si>
    <t xml:space="preserve">所得割総額（１）
</t>
    <phoneticPr fontId="2"/>
  </si>
  <si>
    <t xml:space="preserve">資産割総額（２）
</t>
    <phoneticPr fontId="2"/>
  </si>
  <si>
    <t xml:space="preserve">均等割総額（３）
</t>
    <phoneticPr fontId="2"/>
  </si>
  <si>
    <t>平等割総額（４）</t>
    <phoneticPr fontId="2"/>
  </si>
  <si>
    <t>課税（賦課）総額（５）</t>
  </si>
  <si>
    <t>課税（賦課）限度額で課税（賦課）された世帯数（６）</t>
  </si>
  <si>
    <t>課税（賦課）限度額を超える金額（７）</t>
  </si>
  <si>
    <t>減額した世帯数等＿計＿世帯数（１７）</t>
  </si>
  <si>
    <t>減額した世帯数等＿計＿被保険者数（１８）</t>
  </si>
  <si>
    <t>減額した均等割額＿計（４２）</t>
    <phoneticPr fontId="2"/>
  </si>
  <si>
    <t>減額した平等割額＿計（５６）</t>
    <phoneticPr fontId="2"/>
  </si>
  <si>
    <t>減額した世帯数等＿計＿世帯数（２７）</t>
    <phoneticPr fontId="2"/>
  </si>
  <si>
    <t>減額した世帯数等＿計＿未就学児数（２８）</t>
    <rPh sb="11" eb="15">
      <t>ミシュウガクジ</t>
    </rPh>
    <phoneticPr fontId="2"/>
  </si>
  <si>
    <t>減額した均等割額＿計（４７）</t>
    <phoneticPr fontId="2"/>
  </si>
  <si>
    <t>所得割総額（１）</t>
  </si>
  <si>
    <t>資産割総額（２）</t>
  </si>
  <si>
    <t>均等割総額（３）</t>
  </si>
  <si>
    <t>平等割総額（４）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</si>
</sst>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;&quot;▲ &quot;#,##0.00"/>
    <numFmt numFmtId="178" formatCode="#,##0_ "/>
  </numFmts>
  <fonts count="2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9" tint="0.79998168889431442"/>
      <name val="ＭＳ Ｐゴシック"/>
      <family val="3"/>
      <charset val="128"/>
    </font>
    <font>
      <u/>
      <sz val="11"/>
      <color theme="9" tint="0.59999389629810485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</fills>
  <borders count="1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8"/>
      </top>
      <bottom style="thin">
        <color indexed="22"/>
      </bottom>
      <diagonal/>
    </border>
  </borders>
  <cellStyleXfs count="16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38" fontId="28" fillId="0" borderId="0" applyFont="0" applyFill="0" applyBorder="0" applyAlignment="0" applyProtection="0">
      <alignment vertical="center"/>
    </xf>
  </cellStyleXfs>
  <cellXfs count="529">
    <xf numFmtId="0" fontId="0" fillId="0" borderId="0" xfId="0">
      <alignment vertical="center"/>
    </xf>
    <xf numFmtId="38" fontId="6" fillId="0" borderId="27" xfId="4" applyFont="1" applyFill="1" applyBorder="1" applyAlignment="1">
      <alignment horizontal="right" vertical="center" wrapText="1"/>
    </xf>
    <xf numFmtId="38" fontId="6" fillId="0" borderId="10" xfId="4" applyFont="1" applyFill="1" applyBorder="1" applyAlignment="1">
      <alignment horizontal="right" vertical="center" wrapText="1"/>
    </xf>
    <xf numFmtId="38" fontId="6" fillId="0" borderId="3" xfId="4" applyFont="1" applyFill="1" applyBorder="1" applyAlignment="1">
      <alignment horizontal="right" vertical="center" wrapText="1"/>
    </xf>
    <xf numFmtId="38" fontId="6" fillId="0" borderId="2" xfId="4" applyFont="1" applyFill="1" applyBorder="1" applyAlignment="1">
      <alignment horizontal="right" vertical="center" wrapText="1"/>
    </xf>
    <xf numFmtId="38" fontId="6" fillId="0" borderId="38" xfId="4" applyFont="1" applyFill="1" applyBorder="1" applyAlignment="1">
      <alignment horizontal="right" vertical="center" wrapText="1"/>
    </xf>
    <xf numFmtId="40" fontId="6" fillId="0" borderId="27" xfId="4" applyNumberFormat="1" applyFont="1" applyFill="1" applyBorder="1" applyAlignment="1">
      <alignment horizontal="right" vertical="center" wrapText="1"/>
    </xf>
    <xf numFmtId="177" fontId="6" fillId="0" borderId="27" xfId="4" applyNumberFormat="1" applyFont="1" applyFill="1" applyBorder="1" applyAlignment="1">
      <alignment horizontal="right" vertical="center" wrapText="1"/>
    </xf>
    <xf numFmtId="40" fontId="6" fillId="0" borderId="10" xfId="4" applyNumberFormat="1" applyFont="1" applyFill="1" applyBorder="1" applyAlignment="1">
      <alignment horizontal="right" vertical="center" wrapText="1"/>
    </xf>
    <xf numFmtId="177" fontId="6" fillId="0" borderId="10" xfId="4" applyNumberFormat="1" applyFont="1" applyFill="1" applyBorder="1" applyAlignment="1">
      <alignment horizontal="right" vertical="center" wrapText="1"/>
    </xf>
    <xf numFmtId="38" fontId="6" fillId="0" borderId="27" xfId="4" applyFont="1" applyFill="1" applyBorder="1" applyAlignment="1">
      <alignment horizontal="center" vertical="center" wrapText="1"/>
    </xf>
    <xf numFmtId="38" fontId="6" fillId="0" borderId="10" xfId="4" applyFont="1" applyFill="1" applyBorder="1" applyAlignment="1">
      <alignment horizontal="center" vertical="center" wrapText="1"/>
    </xf>
    <xf numFmtId="178" fontId="13" fillId="0" borderId="37" xfId="4" applyNumberFormat="1" applyFont="1" applyFill="1" applyBorder="1" applyAlignment="1">
      <alignment vertical="center" wrapText="1"/>
    </xf>
    <xf numFmtId="178" fontId="13" fillId="0" borderId="27" xfId="4" applyNumberFormat="1" applyFont="1" applyFill="1" applyBorder="1" applyAlignment="1">
      <alignment vertical="center" wrapText="1"/>
    </xf>
    <xf numFmtId="178" fontId="13" fillId="0" borderId="10" xfId="4" applyNumberFormat="1" applyFont="1" applyFill="1" applyBorder="1" applyAlignment="1">
      <alignment vertical="center" wrapText="1"/>
    </xf>
    <xf numFmtId="178" fontId="13" fillId="0" borderId="33" xfId="4" applyNumberFormat="1" applyFont="1" applyFill="1" applyBorder="1" applyAlignment="1">
      <alignment vertical="center" wrapText="1"/>
    </xf>
    <xf numFmtId="178" fontId="13" fillId="0" borderId="52" xfId="4" applyNumberFormat="1" applyFont="1" applyFill="1" applyBorder="1" applyAlignment="1">
      <alignment vertical="center" wrapText="1"/>
    </xf>
    <xf numFmtId="178" fontId="13" fillId="0" borderId="47" xfId="4" applyNumberFormat="1" applyFont="1" applyFill="1" applyBorder="1" applyAlignment="1">
      <alignment vertical="center" wrapText="1"/>
    </xf>
    <xf numFmtId="178" fontId="13" fillId="0" borderId="48" xfId="4" applyNumberFormat="1" applyFont="1" applyFill="1" applyBorder="1" applyAlignment="1">
      <alignment vertical="center" wrapText="1"/>
    </xf>
    <xf numFmtId="38" fontId="6" fillId="0" borderId="44" xfId="4" applyFont="1" applyFill="1" applyBorder="1" applyAlignment="1">
      <alignment horizontal="right" vertical="center" wrapText="1"/>
    </xf>
    <xf numFmtId="40" fontId="6" fillId="0" borderId="3" xfId="4" applyNumberFormat="1" applyFont="1" applyFill="1" applyBorder="1" applyAlignment="1">
      <alignment horizontal="right" vertical="center" wrapText="1"/>
    </xf>
    <xf numFmtId="178" fontId="13" fillId="0" borderId="1" xfId="4" applyNumberFormat="1" applyFont="1" applyFill="1" applyBorder="1" applyAlignment="1">
      <alignment vertical="center" wrapText="1"/>
    </xf>
    <xf numFmtId="178" fontId="13" fillId="0" borderId="3" xfId="4" applyNumberFormat="1" applyFont="1" applyFill="1" applyBorder="1" applyAlignment="1">
      <alignment vertical="center" wrapText="1"/>
    </xf>
    <xf numFmtId="178" fontId="13" fillId="0" borderId="4" xfId="4" applyNumberFormat="1" applyFont="1" applyFill="1" applyBorder="1" applyAlignment="1">
      <alignment vertical="center" wrapText="1"/>
    </xf>
    <xf numFmtId="178" fontId="13" fillId="0" borderId="41" xfId="4" applyNumberFormat="1" applyFont="1" applyFill="1" applyBorder="1" applyAlignment="1">
      <alignment vertical="center" wrapText="1"/>
    </xf>
    <xf numFmtId="0" fontId="6" fillId="2" borderId="0" xfId="3" applyFont="1" applyFill="1">
      <alignment vertical="center"/>
    </xf>
    <xf numFmtId="38" fontId="6" fillId="0" borderId="37" xfId="4" applyFont="1" applyFill="1" applyBorder="1" applyAlignment="1">
      <alignment horizontal="right" vertical="center" wrapText="1"/>
    </xf>
    <xf numFmtId="38" fontId="6" fillId="0" borderId="4" xfId="4" applyFont="1" applyFill="1" applyBorder="1" applyAlignment="1">
      <alignment horizontal="right" vertical="center" wrapText="1"/>
    </xf>
    <xf numFmtId="176" fontId="6" fillId="2" borderId="30" xfId="3" applyNumberFormat="1" applyFont="1" applyFill="1" applyBorder="1" applyAlignment="1">
      <alignment horizontal="center" vertical="center" wrapText="1"/>
    </xf>
    <xf numFmtId="38" fontId="6" fillId="0" borderId="33" xfId="4" applyFont="1" applyFill="1" applyBorder="1" applyAlignment="1">
      <alignment horizontal="right" vertical="center" wrapText="1"/>
    </xf>
    <xf numFmtId="38" fontId="6" fillId="0" borderId="52" xfId="4" applyFont="1" applyFill="1" applyBorder="1" applyAlignment="1">
      <alignment horizontal="right" vertical="center" wrapText="1"/>
    </xf>
    <xf numFmtId="38" fontId="6" fillId="0" borderId="43" xfId="4" applyFont="1" applyFill="1" applyBorder="1" applyAlignment="1">
      <alignment horizontal="distributed" vertical="center" wrapText="1"/>
    </xf>
    <xf numFmtId="38" fontId="6" fillId="0" borderId="47" xfId="4" applyFont="1" applyFill="1" applyBorder="1" applyAlignment="1">
      <alignment horizontal="right" vertical="center" wrapText="1"/>
    </xf>
    <xf numFmtId="38" fontId="6" fillId="0" borderId="48" xfId="4" applyFont="1" applyFill="1" applyBorder="1" applyAlignment="1">
      <alignment horizontal="right" vertical="center" wrapText="1"/>
    </xf>
    <xf numFmtId="38" fontId="6" fillId="0" borderId="50" xfId="4" applyFont="1" applyFill="1" applyBorder="1" applyAlignment="1">
      <alignment horizontal="distributed" vertical="center" wrapText="1"/>
    </xf>
    <xf numFmtId="38" fontId="6" fillId="0" borderId="1" xfId="4" applyFont="1" applyFill="1" applyBorder="1" applyAlignment="1">
      <alignment horizontal="right" vertical="center" wrapText="1"/>
    </xf>
    <xf numFmtId="38" fontId="6" fillId="0" borderId="41" xfId="4" applyFont="1" applyFill="1" applyBorder="1" applyAlignment="1">
      <alignment horizontal="right" vertical="center" wrapText="1"/>
    </xf>
    <xf numFmtId="0" fontId="10" fillId="0" borderId="0" xfId="3" applyFont="1">
      <alignment vertical="center"/>
    </xf>
    <xf numFmtId="0" fontId="8" fillId="0" borderId="0" xfId="3" applyFont="1">
      <alignment vertical="center"/>
    </xf>
    <xf numFmtId="0" fontId="6" fillId="0" borderId="0" xfId="3" applyFont="1">
      <alignment vertical="center"/>
    </xf>
    <xf numFmtId="0" fontId="6" fillId="0" borderId="0" xfId="3" applyFont="1" applyAlignment="1">
      <alignment horizontal="right"/>
    </xf>
    <xf numFmtId="38" fontId="6" fillId="0" borderId="16" xfId="4" applyFont="1" applyFill="1" applyBorder="1" applyAlignment="1">
      <alignment horizontal="right" vertical="center" wrapText="1"/>
    </xf>
    <xf numFmtId="38" fontId="6" fillId="3" borderId="135" xfId="4" applyFont="1" applyFill="1" applyBorder="1" applyAlignment="1">
      <alignment horizontal="right" vertical="center" wrapText="1"/>
    </xf>
    <xf numFmtId="38" fontId="6" fillId="3" borderId="136" xfId="4" applyFont="1" applyFill="1" applyBorder="1" applyAlignment="1">
      <alignment horizontal="right" vertical="center" wrapText="1"/>
    </xf>
    <xf numFmtId="38" fontId="6" fillId="3" borderId="137" xfId="4" applyFont="1" applyFill="1" applyBorder="1" applyAlignment="1">
      <alignment horizontal="right" vertical="center" wrapText="1"/>
    </xf>
    <xf numFmtId="38" fontId="6" fillId="3" borderId="44" xfId="4" applyFont="1" applyFill="1" applyBorder="1" applyAlignment="1">
      <alignment horizontal="right" vertical="center" wrapText="1"/>
    </xf>
    <xf numFmtId="178" fontId="13" fillId="0" borderId="139" xfId="4" applyNumberFormat="1" applyFont="1" applyFill="1" applyBorder="1" applyAlignment="1">
      <alignment vertical="center" wrapText="1"/>
    </xf>
    <xf numFmtId="178" fontId="13" fillId="0" borderId="140" xfId="4" applyNumberFormat="1" applyFont="1" applyFill="1" applyBorder="1" applyAlignment="1">
      <alignment vertical="center" wrapText="1"/>
    </xf>
    <xf numFmtId="176" fontId="8" fillId="0" borderId="0" xfId="3" applyNumberFormat="1" applyFont="1" applyAlignment="1">
      <alignment horizontal="left" vertical="center"/>
    </xf>
    <xf numFmtId="176" fontId="1" fillId="0" borderId="0" xfId="3" applyNumberFormat="1" applyAlignment="1">
      <alignment horizontal="justify" vertical="center"/>
    </xf>
    <xf numFmtId="176" fontId="4" fillId="0" borderId="0" xfId="3" applyNumberFormat="1" applyFont="1" applyAlignment="1">
      <alignment horizontal="right" vertical="center"/>
    </xf>
    <xf numFmtId="0" fontId="6" fillId="2" borderId="7" xfId="3" applyFont="1" applyFill="1" applyBorder="1" applyAlignment="1">
      <alignment horizontal="distributed" vertical="center" indent="1"/>
    </xf>
    <xf numFmtId="0" fontId="6" fillId="2" borderId="7" xfId="3" applyFont="1" applyFill="1" applyBorder="1" applyAlignment="1">
      <alignment horizontal="center" vertical="center"/>
    </xf>
    <xf numFmtId="176" fontId="11" fillId="0" borderId="138" xfId="3" applyNumberFormat="1" applyFont="1" applyBorder="1" applyAlignment="1">
      <alignment horizontal="right" vertical="center" wrapText="1"/>
    </xf>
    <xf numFmtId="176" fontId="11" fillId="0" borderId="68" xfId="3" applyNumberFormat="1" applyFont="1" applyBorder="1" applyAlignment="1">
      <alignment horizontal="right" vertical="center"/>
    </xf>
    <xf numFmtId="176" fontId="11" fillId="0" borderId="67" xfId="3" applyNumberFormat="1" applyFont="1" applyBorder="1" applyAlignment="1">
      <alignment horizontal="right" vertical="center"/>
    </xf>
    <xf numFmtId="176" fontId="1" fillId="0" borderId="0" xfId="3" applyNumberFormat="1" applyAlignment="1">
      <alignment vertical="center" wrapText="1"/>
    </xf>
    <xf numFmtId="176" fontId="6" fillId="2" borderId="65" xfId="3" applyNumberFormat="1" applyFont="1" applyFill="1" applyBorder="1" applyAlignment="1">
      <alignment horizontal="center" vertical="center" wrapText="1"/>
    </xf>
    <xf numFmtId="176" fontId="6" fillId="2" borderId="13" xfId="3" applyNumberFormat="1" applyFont="1" applyFill="1" applyBorder="1" applyAlignment="1">
      <alignment horizontal="center" vertical="center" wrapText="1"/>
    </xf>
    <xf numFmtId="0" fontId="6" fillId="2" borderId="13" xfId="3" applyFont="1" applyFill="1" applyBorder="1" applyAlignment="1">
      <alignment horizontal="center" vertical="center"/>
    </xf>
    <xf numFmtId="0" fontId="6" fillId="2" borderId="25" xfId="3" applyFont="1" applyFill="1" applyBorder="1" applyAlignment="1">
      <alignment horizontal="center" vertical="center"/>
    </xf>
    <xf numFmtId="0" fontId="6" fillId="2" borderId="30" xfId="3" applyFont="1" applyFill="1" applyBorder="1" applyAlignment="1">
      <alignment horizontal="center" vertical="center"/>
    </xf>
    <xf numFmtId="176" fontId="6" fillId="2" borderId="7" xfId="3" applyNumberFormat="1" applyFont="1" applyFill="1" applyBorder="1" applyAlignment="1">
      <alignment horizontal="center" vertical="center"/>
    </xf>
    <xf numFmtId="176" fontId="6" fillId="2" borderId="14" xfId="3" applyNumberFormat="1" applyFont="1" applyFill="1" applyBorder="1" applyAlignment="1">
      <alignment horizontal="center" vertical="center"/>
    </xf>
    <xf numFmtId="176" fontId="6" fillId="2" borderId="7" xfId="3" applyNumberFormat="1" applyFont="1" applyFill="1" applyBorder="1" applyAlignment="1">
      <alignment horizontal="center" vertical="center" wrapText="1"/>
    </xf>
    <xf numFmtId="176" fontId="10" fillId="0" borderId="0" xfId="1" applyNumberFormat="1" applyFont="1" applyAlignment="1">
      <alignment horizontal="left" vertical="center"/>
    </xf>
    <xf numFmtId="176" fontId="1" fillId="0" borderId="0" xfId="3" applyNumberFormat="1">
      <alignment vertical="center"/>
    </xf>
    <xf numFmtId="176" fontId="8" fillId="0" borderId="0" xfId="1" applyNumberFormat="1" applyFont="1" applyAlignment="1">
      <alignment horizontal="left" vertical="center"/>
    </xf>
    <xf numFmtId="176" fontId="1" fillId="0" borderId="0" xfId="1" applyNumberFormat="1">
      <alignment vertical="center"/>
    </xf>
    <xf numFmtId="176" fontId="1" fillId="0" borderId="0" xfId="1" applyNumberFormat="1" applyAlignment="1">
      <alignment horizontal="right"/>
    </xf>
    <xf numFmtId="176" fontId="4" fillId="0" borderId="0" xfId="3" applyNumberFormat="1" applyFont="1">
      <alignment vertical="center"/>
    </xf>
    <xf numFmtId="176" fontId="1" fillId="0" borderId="0" xfId="3" applyNumberFormat="1" applyAlignment="1">
      <alignment horizontal="center" vertical="center" wrapText="1"/>
    </xf>
    <xf numFmtId="176" fontId="6" fillId="0" borderId="10" xfId="3" applyNumberFormat="1" applyFont="1" applyBorder="1" applyAlignment="1">
      <alignment horizontal="center" vertical="center" wrapText="1"/>
    </xf>
    <xf numFmtId="176" fontId="1" fillId="0" borderId="1" xfId="3" applyNumberFormat="1" applyBorder="1" applyAlignment="1">
      <alignment horizontal="center" vertical="center" wrapText="1"/>
    </xf>
    <xf numFmtId="176" fontId="1" fillId="0" borderId="3" xfId="3" applyNumberFormat="1" applyBorder="1" applyAlignment="1">
      <alignment horizontal="center" vertical="center" wrapText="1"/>
    </xf>
    <xf numFmtId="176" fontId="1" fillId="0" borderId="41" xfId="3" applyNumberFormat="1" applyBorder="1" applyAlignment="1">
      <alignment horizontal="center" vertical="center" wrapText="1"/>
    </xf>
    <xf numFmtId="176" fontId="6" fillId="0" borderId="11" xfId="1" applyNumberFormat="1" applyFont="1" applyBorder="1" applyAlignment="1">
      <alignment horizontal="distributed" vertical="center"/>
    </xf>
    <xf numFmtId="176" fontId="6" fillId="0" borderId="0" xfId="3" applyNumberFormat="1" applyFont="1" applyAlignment="1">
      <alignment vertical="center" wrapText="1"/>
    </xf>
    <xf numFmtId="176" fontId="6" fillId="0" borderId="10" xfId="3" applyNumberFormat="1" applyFont="1" applyBorder="1" applyAlignment="1">
      <alignment vertical="center" wrapText="1"/>
    </xf>
    <xf numFmtId="176" fontId="6" fillId="0" borderId="143" xfId="3" applyNumberFormat="1" applyFont="1" applyBorder="1" applyAlignment="1">
      <alignment vertical="center" wrapText="1"/>
    </xf>
    <xf numFmtId="176" fontId="6" fillId="0" borderId="144" xfId="3" applyNumberFormat="1" applyFont="1" applyBorder="1" applyAlignment="1">
      <alignment vertical="center" wrapText="1"/>
    </xf>
    <xf numFmtId="176" fontId="6" fillId="0" borderId="145" xfId="3" applyNumberFormat="1" applyFont="1" applyBorder="1" applyAlignment="1">
      <alignment vertical="center" wrapText="1"/>
    </xf>
    <xf numFmtId="176" fontId="6" fillId="0" borderId="9" xfId="1" applyNumberFormat="1" applyFont="1" applyBorder="1" applyAlignment="1">
      <alignment horizontal="distributed" vertical="center"/>
    </xf>
    <xf numFmtId="176" fontId="6" fillId="0" borderId="148" xfId="3" applyNumberFormat="1" applyFont="1" applyBorder="1" applyAlignment="1">
      <alignment vertical="center" wrapText="1"/>
    </xf>
    <xf numFmtId="176" fontId="6" fillId="0" borderId="149" xfId="3" applyNumberFormat="1" applyFont="1" applyBorder="1" applyAlignment="1">
      <alignment vertical="center" wrapText="1"/>
    </xf>
    <xf numFmtId="176" fontId="6" fillId="0" borderId="150" xfId="3" applyNumberFormat="1" applyFont="1" applyBorder="1" applyAlignment="1">
      <alignment vertical="center" wrapText="1"/>
    </xf>
    <xf numFmtId="176" fontId="6" fillId="0" borderId="153" xfId="3" applyNumberFormat="1" applyFont="1" applyBorder="1" applyAlignment="1">
      <alignment vertical="center" wrapText="1"/>
    </xf>
    <xf numFmtId="176" fontId="6" fillId="0" borderId="154" xfId="3" applyNumberFormat="1" applyFont="1" applyBorder="1" applyAlignment="1">
      <alignment vertical="center" wrapText="1"/>
    </xf>
    <xf numFmtId="176" fontId="6" fillId="0" borderId="155" xfId="3" applyNumberFormat="1" applyFont="1" applyBorder="1" applyAlignment="1">
      <alignment vertical="center" wrapText="1"/>
    </xf>
    <xf numFmtId="176" fontId="6" fillId="0" borderId="1" xfId="3" applyNumberFormat="1" applyFont="1" applyBorder="1" applyAlignment="1">
      <alignment horizontal="center" vertical="center" shrinkToFit="1"/>
    </xf>
    <xf numFmtId="176" fontId="6" fillId="0" borderId="2" xfId="3" applyNumberFormat="1" applyFont="1" applyBorder="1" applyAlignment="1">
      <alignment horizontal="center" vertical="center"/>
    </xf>
    <xf numFmtId="176" fontId="6" fillId="0" borderId="1" xfId="3" applyNumberFormat="1" applyFont="1" applyBorder="1" applyAlignment="1">
      <alignment vertical="center" wrapText="1"/>
    </xf>
    <xf numFmtId="176" fontId="6" fillId="0" borderId="3" xfId="3" applyNumberFormat="1" applyFont="1" applyBorder="1" applyAlignment="1">
      <alignment vertical="center" wrapText="1"/>
    </xf>
    <xf numFmtId="176" fontId="6" fillId="0" borderId="41" xfId="3" applyNumberFormat="1" applyFont="1" applyBorder="1" applyAlignment="1">
      <alignment vertical="center" wrapText="1"/>
    </xf>
    <xf numFmtId="176" fontId="6" fillId="0" borderId="156" xfId="3" applyNumberFormat="1" applyFont="1" applyBorder="1" applyAlignment="1">
      <alignment horizontal="center" vertical="center"/>
    </xf>
    <xf numFmtId="176" fontId="6" fillId="0" borderId="157" xfId="3" applyNumberFormat="1" applyFont="1" applyBorder="1" applyAlignment="1">
      <alignment horizontal="center" vertical="center"/>
    </xf>
    <xf numFmtId="176" fontId="6" fillId="0" borderId="158" xfId="3" applyNumberFormat="1" applyFont="1" applyBorder="1" applyAlignment="1">
      <alignment horizontal="center" vertical="center"/>
    </xf>
    <xf numFmtId="176" fontId="6" fillId="0" borderId="5" xfId="1" applyNumberFormat="1" applyFont="1" applyBorder="1" applyAlignment="1">
      <alignment horizontal="distributed" vertical="center"/>
    </xf>
    <xf numFmtId="38" fontId="6" fillId="3" borderId="159" xfId="4" applyFont="1" applyFill="1" applyBorder="1" applyAlignment="1">
      <alignment horizontal="right" vertical="center" wrapText="1"/>
    </xf>
    <xf numFmtId="176" fontId="6" fillId="0" borderId="20" xfId="1" applyNumberFormat="1" applyFont="1" applyBorder="1" applyAlignment="1">
      <alignment horizontal="distributed" vertical="center" indent="1"/>
    </xf>
    <xf numFmtId="176" fontId="6" fillId="0" borderId="40" xfId="1" applyNumberFormat="1" applyFont="1" applyBorder="1" applyAlignment="1">
      <alignment horizontal="distributed" vertical="center" indent="1"/>
    </xf>
    <xf numFmtId="176" fontId="9" fillId="0" borderId="20" xfId="1" applyNumberFormat="1" applyFont="1" applyBorder="1" applyAlignment="1">
      <alignment horizontal="distributed" vertical="center" indent="1"/>
    </xf>
    <xf numFmtId="176" fontId="16" fillId="0" borderId="1" xfId="3" applyNumberFormat="1" applyFont="1" applyBorder="1" applyAlignment="1">
      <alignment vertical="center" wrapText="1"/>
    </xf>
    <xf numFmtId="176" fontId="16" fillId="0" borderId="3" xfId="3" applyNumberFormat="1" applyFont="1" applyBorder="1" applyAlignment="1">
      <alignment vertical="center" wrapText="1"/>
    </xf>
    <xf numFmtId="176" fontId="16" fillId="0" borderId="41" xfId="3" applyNumberFormat="1" applyFont="1" applyBorder="1" applyAlignment="1">
      <alignment vertical="center" wrapText="1"/>
    </xf>
    <xf numFmtId="176" fontId="6" fillId="0" borderId="20" xfId="1" applyNumberFormat="1" applyFont="1" applyBorder="1" applyAlignment="1">
      <alignment horizontal="distributed" vertical="center" wrapText="1" indent="1"/>
    </xf>
    <xf numFmtId="176" fontId="6" fillId="0" borderId="40" xfId="1" applyNumberFormat="1" applyFont="1" applyBorder="1" applyAlignment="1">
      <alignment horizontal="distributed" vertical="center" wrapText="1" indent="1"/>
    </xf>
    <xf numFmtId="176" fontId="16" fillId="0" borderId="60" xfId="3" applyNumberFormat="1" applyFont="1" applyBorder="1" applyAlignment="1">
      <alignment vertical="center" wrapText="1"/>
    </xf>
    <xf numFmtId="176" fontId="16" fillId="0" borderId="61" xfId="3" applyNumberFormat="1" applyFont="1" applyBorder="1" applyAlignment="1">
      <alignment vertical="center" wrapText="1"/>
    </xf>
    <xf numFmtId="176" fontId="16" fillId="0" borderId="63" xfId="3" applyNumberFormat="1" applyFont="1" applyBorder="1" applyAlignment="1">
      <alignment vertical="center" wrapText="1"/>
    </xf>
    <xf numFmtId="38" fontId="6" fillId="4" borderId="41" xfId="4" applyFont="1" applyFill="1" applyBorder="1" applyAlignment="1">
      <alignment horizontal="right" vertical="center" wrapText="1"/>
    </xf>
    <xf numFmtId="176" fontId="16" fillId="0" borderId="8" xfId="3" applyNumberFormat="1" applyFont="1" applyBorder="1" applyAlignment="1">
      <alignment vertical="center" wrapText="1"/>
    </xf>
    <xf numFmtId="176" fontId="16" fillId="0" borderId="7" xfId="3" applyNumberFormat="1" applyFont="1" applyBorder="1" applyAlignment="1">
      <alignment vertical="center" wrapText="1"/>
    </xf>
    <xf numFmtId="176" fontId="16" fillId="0" borderId="6" xfId="3" applyNumberFormat="1" applyFont="1" applyBorder="1" applyAlignment="1">
      <alignment vertical="center" wrapText="1"/>
    </xf>
    <xf numFmtId="176" fontId="1" fillId="0" borderId="0" xfId="1" applyNumberFormat="1" applyAlignment="1">
      <alignment horizontal="center" vertical="center" wrapText="1"/>
    </xf>
    <xf numFmtId="0" fontId="4" fillId="0" borderId="0" xfId="2" applyFont="1" applyAlignment="1">
      <alignment horizontal="right" vertical="top"/>
    </xf>
    <xf numFmtId="176" fontId="6" fillId="0" borderId="0" xfId="1" applyNumberFormat="1" applyFont="1" applyAlignment="1">
      <alignment horizontal="center" vertical="center" wrapText="1"/>
    </xf>
    <xf numFmtId="0" fontId="6" fillId="5" borderId="82" xfId="7" applyFont="1" applyFill="1" applyBorder="1" applyAlignment="1">
      <alignment horizontal="center" vertical="top" wrapText="1"/>
    </xf>
    <xf numFmtId="0" fontId="17" fillId="0" borderId="0" xfId="0" applyFont="1" applyAlignment="1"/>
    <xf numFmtId="0" fontId="0" fillId="0" borderId="0" xfId="0" applyAlignment="1"/>
    <xf numFmtId="0" fontId="10" fillId="0" borderId="0" xfId="3" applyFont="1" applyAlignment="1">
      <alignment horizontal="left" vertical="center"/>
    </xf>
    <xf numFmtId="0" fontId="6" fillId="0" borderId="0" xfId="3" applyFont="1" applyAlignment="1">
      <alignment horizontal="right" vertical="center"/>
    </xf>
    <xf numFmtId="0" fontId="6" fillId="0" borderId="11" xfId="3" applyFont="1" applyBorder="1" applyAlignment="1">
      <alignment horizontal="distributed" vertical="center"/>
    </xf>
    <xf numFmtId="178" fontId="13" fillId="0" borderId="57" xfId="3" applyNumberFormat="1" applyFont="1" applyBorder="1">
      <alignment vertical="center"/>
    </xf>
    <xf numFmtId="178" fontId="13" fillId="0" borderId="49" xfId="3" applyNumberFormat="1" applyFont="1" applyBorder="1">
      <alignment vertical="center"/>
    </xf>
    <xf numFmtId="178" fontId="13" fillId="0" borderId="18" xfId="3" applyNumberFormat="1" applyFont="1" applyBorder="1">
      <alignment vertical="center"/>
    </xf>
    <xf numFmtId="178" fontId="13" fillId="0" borderId="58" xfId="3" applyNumberFormat="1" applyFont="1" applyBorder="1">
      <alignment vertical="center"/>
    </xf>
    <xf numFmtId="178" fontId="13" fillId="0" borderId="59" xfId="3" applyNumberFormat="1" applyFont="1" applyBorder="1">
      <alignment vertical="center"/>
    </xf>
    <xf numFmtId="0" fontId="1" fillId="0" borderId="0" xfId="3">
      <alignment vertical="center"/>
    </xf>
    <xf numFmtId="0" fontId="6" fillId="0" borderId="9" xfId="3" applyFont="1" applyBorder="1" applyAlignment="1">
      <alignment horizontal="distributed" vertical="center"/>
    </xf>
    <xf numFmtId="178" fontId="13" fillId="0" borderId="60" xfId="3" applyNumberFormat="1" applyFont="1" applyBorder="1">
      <alignment vertical="center"/>
    </xf>
    <xf numFmtId="178" fontId="13" fillId="0" borderId="61" xfId="3" applyNumberFormat="1" applyFont="1" applyBorder="1">
      <alignment vertical="center"/>
    </xf>
    <xf numFmtId="178" fontId="13" fillId="0" borderId="62" xfId="3" applyNumberFormat="1" applyFont="1" applyBorder="1">
      <alignment vertical="center"/>
    </xf>
    <xf numFmtId="178" fontId="13" fillId="0" borderId="63" xfId="3" applyNumberFormat="1" applyFont="1" applyBorder="1">
      <alignment vertical="center"/>
    </xf>
    <xf numFmtId="178" fontId="13" fillId="0" borderId="47" xfId="3" applyNumberFormat="1" applyFont="1" applyBorder="1">
      <alignment vertical="center"/>
    </xf>
    <xf numFmtId="178" fontId="13" fillId="0" borderId="10" xfId="3" applyNumberFormat="1" applyFont="1" applyBorder="1">
      <alignment vertical="center"/>
    </xf>
    <xf numFmtId="178" fontId="13" fillId="0" borderId="14" xfId="3" applyNumberFormat="1" applyFont="1" applyBorder="1">
      <alignment vertical="center"/>
    </xf>
    <xf numFmtId="178" fontId="13" fillId="0" borderId="48" xfId="3" applyNumberFormat="1" applyFont="1" applyBorder="1">
      <alignment vertical="center"/>
    </xf>
    <xf numFmtId="0" fontId="6" fillId="0" borderId="5" xfId="3" applyFont="1" applyBorder="1" applyAlignment="1">
      <alignment horizontal="distributed" vertical="center"/>
    </xf>
    <xf numFmtId="178" fontId="13" fillId="0" borderId="64" xfId="3" applyNumberFormat="1" applyFont="1" applyBorder="1">
      <alignment vertical="center"/>
    </xf>
    <xf numFmtId="178" fontId="13" fillId="0" borderId="15" xfId="3" applyNumberFormat="1" applyFont="1" applyBorder="1">
      <alignment vertical="center"/>
    </xf>
    <xf numFmtId="178" fontId="13" fillId="0" borderId="21" xfId="3" applyNumberFormat="1" applyFont="1" applyBorder="1">
      <alignment vertical="center"/>
    </xf>
    <xf numFmtId="178" fontId="13" fillId="0" borderId="23" xfId="3" applyNumberFormat="1" applyFont="1" applyBorder="1">
      <alignment vertical="center"/>
    </xf>
    <xf numFmtId="178" fontId="13" fillId="0" borderId="22" xfId="3" applyNumberFormat="1" applyFont="1" applyBorder="1">
      <alignment vertical="center"/>
    </xf>
    <xf numFmtId="178" fontId="13" fillId="0" borderId="16" xfId="3" applyNumberFormat="1" applyFont="1" applyBorder="1">
      <alignment vertical="center"/>
    </xf>
    <xf numFmtId="178" fontId="19" fillId="0" borderId="47" xfId="3" applyNumberFormat="1" applyFont="1" applyBorder="1">
      <alignment vertical="center"/>
    </xf>
    <xf numFmtId="178" fontId="19" fillId="0" borderId="10" xfId="3" applyNumberFormat="1" applyFont="1" applyBorder="1">
      <alignment vertical="center"/>
    </xf>
    <xf numFmtId="178" fontId="19" fillId="0" borderId="14" xfId="3" applyNumberFormat="1" applyFont="1" applyBorder="1">
      <alignment vertical="center"/>
    </xf>
    <xf numFmtId="0" fontId="6" fillId="0" borderId="20" xfId="3" applyFont="1" applyBorder="1" applyAlignment="1">
      <alignment horizontal="distributed" vertical="center" indent="1"/>
    </xf>
    <xf numFmtId="178" fontId="13" fillId="0" borderId="1" xfId="3" applyNumberFormat="1" applyFont="1" applyBorder="1">
      <alignment vertical="center"/>
    </xf>
    <xf numFmtId="178" fontId="13" fillId="0" borderId="3" xfId="3" applyNumberFormat="1" applyFont="1" applyBorder="1">
      <alignment vertical="center"/>
    </xf>
    <xf numFmtId="178" fontId="13" fillId="0" borderId="2" xfId="3" applyNumberFormat="1" applyFont="1" applyBorder="1">
      <alignment vertical="center"/>
    </xf>
    <xf numFmtId="178" fontId="13" fillId="0" borderId="41" xfId="3" applyNumberFormat="1" applyFont="1" applyBorder="1">
      <alignment vertical="center"/>
    </xf>
    <xf numFmtId="178" fontId="13" fillId="0" borderId="4" xfId="3" applyNumberFormat="1" applyFont="1" applyBorder="1">
      <alignment vertical="center"/>
    </xf>
    <xf numFmtId="0" fontId="6" fillId="0" borderId="55" xfId="3" applyFont="1" applyBorder="1" applyAlignment="1">
      <alignment horizontal="distributed" vertical="center" indent="1"/>
    </xf>
    <xf numFmtId="178" fontId="13" fillId="0" borderId="65" xfId="3" applyNumberFormat="1" applyFont="1" applyBorder="1">
      <alignment vertical="center"/>
    </xf>
    <xf numFmtId="178" fontId="13" fillId="0" borderId="13" xfId="3" applyNumberFormat="1" applyFont="1" applyBorder="1">
      <alignment vertical="center"/>
    </xf>
    <xf numFmtId="178" fontId="13" fillId="0" borderId="25" xfId="3" applyNumberFormat="1" applyFont="1" applyBorder="1">
      <alignment vertical="center"/>
    </xf>
    <xf numFmtId="178" fontId="13" fillId="0" borderId="30" xfId="3" applyNumberFormat="1" applyFont="1" applyBorder="1">
      <alignment vertical="center"/>
    </xf>
    <xf numFmtId="178" fontId="13" fillId="0" borderId="26" xfId="3" applyNumberFormat="1" applyFont="1" applyBorder="1">
      <alignment vertical="center"/>
    </xf>
    <xf numFmtId="0" fontId="1" fillId="0" borderId="0" xfId="3" applyAlignment="1">
      <alignment horizontal="left" vertical="center"/>
    </xf>
    <xf numFmtId="0" fontId="6" fillId="0" borderId="66" xfId="3" applyFont="1" applyBorder="1" applyAlignment="1">
      <alignment horizontal="left" vertical="center"/>
    </xf>
    <xf numFmtId="0" fontId="18" fillId="5" borderId="82" xfId="8" applyFill="1" applyBorder="1" applyAlignment="1">
      <alignment horizontal="center"/>
    </xf>
    <xf numFmtId="0" fontId="18" fillId="5" borderId="82" xfId="8" applyFill="1" applyBorder="1" applyAlignment="1">
      <alignment horizontal="center" vertical="top" wrapText="1"/>
    </xf>
    <xf numFmtId="0" fontId="18" fillId="0" borderId="160" xfId="8" applyBorder="1" applyAlignment="1">
      <alignment wrapText="1"/>
    </xf>
    <xf numFmtId="0" fontId="18" fillId="0" borderId="160" xfId="8" applyBorder="1" applyAlignment="1">
      <alignment horizontal="right" wrapText="1"/>
    </xf>
    <xf numFmtId="0" fontId="1" fillId="0" borderId="0" xfId="3" applyAlignment="1"/>
    <xf numFmtId="0" fontId="4" fillId="0" borderId="0" xfId="3" applyFont="1" applyAlignment="1">
      <alignment horizontal="right"/>
    </xf>
    <xf numFmtId="0" fontId="6" fillId="0" borderId="0" xfId="5" applyFont="1" applyAlignment="1">
      <alignment horizontal="right"/>
    </xf>
    <xf numFmtId="0" fontId="6" fillId="2" borderId="65" xfId="3" applyFont="1" applyFill="1" applyBorder="1" applyAlignment="1">
      <alignment horizontal="center" vertical="center"/>
    </xf>
    <xf numFmtId="0" fontId="6" fillId="2" borderId="26" xfId="3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178" fontId="13" fillId="0" borderId="60" xfId="3" quotePrefix="1" applyNumberFormat="1" applyFont="1" applyBorder="1" applyAlignment="1">
      <alignment horizontal="center" vertical="center"/>
    </xf>
    <xf numFmtId="178" fontId="13" fillId="0" borderId="61" xfId="3" quotePrefix="1" applyNumberFormat="1" applyFont="1" applyBorder="1" applyAlignment="1">
      <alignment horizontal="center" vertical="center"/>
    </xf>
    <xf numFmtId="178" fontId="13" fillId="0" borderId="63" xfId="3" quotePrefix="1" applyNumberFormat="1" applyFont="1" applyBorder="1" applyAlignment="1">
      <alignment horizontal="center" vertical="center"/>
    </xf>
    <xf numFmtId="178" fontId="13" fillId="0" borderId="11" xfId="3" quotePrefix="1" applyNumberFormat="1" applyFont="1" applyBorder="1">
      <alignment vertical="center"/>
    </xf>
    <xf numFmtId="178" fontId="13" fillId="0" borderId="60" xfId="3" quotePrefix="1" applyNumberFormat="1" applyFont="1" applyBorder="1">
      <alignment vertical="center"/>
    </xf>
    <xf numFmtId="178" fontId="13" fillId="0" borderId="61" xfId="3" quotePrefix="1" applyNumberFormat="1" applyFont="1" applyBorder="1">
      <alignment vertical="center"/>
    </xf>
    <xf numFmtId="178" fontId="13" fillId="0" borderId="63" xfId="3" quotePrefix="1" applyNumberFormat="1" applyFont="1" applyBorder="1">
      <alignment vertical="center"/>
    </xf>
    <xf numFmtId="178" fontId="13" fillId="0" borderId="59" xfId="3" quotePrefix="1" applyNumberFormat="1" applyFont="1" applyBorder="1">
      <alignment vertical="center"/>
    </xf>
    <xf numFmtId="176" fontId="1" fillId="0" borderId="0" xfId="3" applyNumberFormat="1" applyAlignment="1">
      <alignment horizontal="center" vertical="center"/>
    </xf>
    <xf numFmtId="178" fontId="13" fillId="0" borderId="47" xfId="3" quotePrefix="1" applyNumberFormat="1" applyFont="1" applyBorder="1" applyAlignment="1">
      <alignment horizontal="center" vertical="center"/>
    </xf>
    <xf numFmtId="178" fontId="13" fillId="0" borderId="10" xfId="3" quotePrefix="1" applyNumberFormat="1" applyFont="1" applyBorder="1" applyAlignment="1">
      <alignment horizontal="center" vertical="center"/>
    </xf>
    <xf numFmtId="178" fontId="13" fillId="0" borderId="48" xfId="3" quotePrefix="1" applyNumberFormat="1" applyFont="1" applyBorder="1" applyAlignment="1">
      <alignment horizontal="center" vertical="center"/>
    </xf>
    <xf numFmtId="178" fontId="13" fillId="0" borderId="9" xfId="3" quotePrefix="1" applyNumberFormat="1" applyFont="1" applyBorder="1">
      <alignment vertical="center"/>
    </xf>
    <xf numFmtId="178" fontId="13" fillId="0" borderId="47" xfId="3" quotePrefix="1" applyNumberFormat="1" applyFont="1" applyBorder="1">
      <alignment vertical="center"/>
    </xf>
    <xf numFmtId="178" fontId="13" fillId="0" borderId="10" xfId="3" quotePrefix="1" applyNumberFormat="1" applyFont="1" applyBorder="1">
      <alignment vertical="center"/>
    </xf>
    <xf numFmtId="178" fontId="13" fillId="0" borderId="48" xfId="3" quotePrefix="1" applyNumberFormat="1" applyFont="1" applyBorder="1">
      <alignment vertical="center"/>
    </xf>
    <xf numFmtId="178" fontId="13" fillId="0" borderId="16" xfId="3" quotePrefix="1" applyNumberFormat="1" applyFont="1" applyBorder="1">
      <alignment vertical="center"/>
    </xf>
    <xf numFmtId="178" fontId="13" fillId="0" borderId="64" xfId="3" quotePrefix="1" applyNumberFormat="1" applyFont="1" applyBorder="1" applyAlignment="1">
      <alignment horizontal="center" vertical="center"/>
    </xf>
    <xf numFmtId="178" fontId="13" fillId="0" borderId="15" xfId="3" quotePrefix="1" applyNumberFormat="1" applyFont="1" applyBorder="1" applyAlignment="1">
      <alignment horizontal="center" vertical="center"/>
    </xf>
    <xf numFmtId="178" fontId="13" fillId="0" borderId="23" xfId="3" quotePrefix="1" applyNumberFormat="1" applyFont="1" applyBorder="1" applyAlignment="1">
      <alignment horizontal="center" vertical="center"/>
    </xf>
    <xf numFmtId="178" fontId="13" fillId="0" borderId="5" xfId="3" quotePrefix="1" applyNumberFormat="1" applyFont="1" applyBorder="1">
      <alignment vertical="center"/>
    </xf>
    <xf numFmtId="178" fontId="13" fillId="0" borderId="64" xfId="3" quotePrefix="1" applyNumberFormat="1" applyFont="1" applyBorder="1">
      <alignment vertical="center"/>
    </xf>
    <xf numFmtId="178" fontId="13" fillId="0" borderId="15" xfId="3" quotePrefix="1" applyNumberFormat="1" applyFont="1" applyBorder="1">
      <alignment vertical="center"/>
    </xf>
    <xf numFmtId="178" fontId="13" fillId="0" borderId="23" xfId="3" quotePrefix="1" applyNumberFormat="1" applyFont="1" applyBorder="1">
      <alignment vertical="center"/>
    </xf>
    <xf numFmtId="178" fontId="13" fillId="0" borderId="22" xfId="3" quotePrefix="1" applyNumberFormat="1" applyFont="1" applyBorder="1">
      <alignment vertical="center"/>
    </xf>
    <xf numFmtId="178" fontId="13" fillId="0" borderId="20" xfId="3" applyNumberFormat="1" applyFont="1" applyBorder="1">
      <alignment vertical="center"/>
    </xf>
    <xf numFmtId="178" fontId="13" fillId="0" borderId="55" xfId="3" applyNumberFormat="1" applyFont="1" applyBorder="1">
      <alignment vertical="center"/>
    </xf>
    <xf numFmtId="178" fontId="13" fillId="4" borderId="30" xfId="3" applyNumberFormat="1" applyFont="1" applyFill="1" applyBorder="1">
      <alignment vertical="center"/>
    </xf>
    <xf numFmtId="178" fontId="13" fillId="4" borderId="26" xfId="3" applyNumberFormat="1" applyFont="1" applyFill="1" applyBorder="1">
      <alignment vertical="center"/>
    </xf>
    <xf numFmtId="178" fontId="13" fillId="4" borderId="25" xfId="3" applyNumberFormat="1" applyFont="1" applyFill="1" applyBorder="1">
      <alignment vertical="center"/>
    </xf>
    <xf numFmtId="0" fontId="1" fillId="0" borderId="0" xfId="3" applyAlignment="1">
      <alignment horizontal="left"/>
    </xf>
    <xf numFmtId="0" fontId="1" fillId="0" borderId="0" xfId="3" applyAlignment="1">
      <alignment horizontal="center"/>
    </xf>
    <xf numFmtId="0" fontId="18" fillId="5" borderId="82" xfId="9" applyFill="1" applyBorder="1" applyAlignment="1">
      <alignment horizontal="center" vertical="top" wrapText="1"/>
    </xf>
    <xf numFmtId="0" fontId="18" fillId="5" borderId="82" xfId="10" applyFill="1" applyBorder="1" applyAlignment="1">
      <alignment horizontal="center" vertical="top" wrapText="1"/>
    </xf>
    <xf numFmtId="0" fontId="20" fillId="0" borderId="160" xfId="9" applyFont="1" applyBorder="1" applyAlignment="1">
      <alignment horizontal="right" wrapText="1"/>
    </xf>
    <xf numFmtId="0" fontId="20" fillId="0" borderId="160" xfId="10" applyFont="1" applyBorder="1" applyAlignment="1">
      <alignment horizontal="right" wrapText="1"/>
    </xf>
    <xf numFmtId="0" fontId="10" fillId="0" borderId="0" xfId="6" applyFont="1" applyAlignment="1">
      <alignment horizontal="left" vertical="center"/>
    </xf>
    <xf numFmtId="0" fontId="14" fillId="0" borderId="0" xfId="6" applyFont="1" applyAlignment="1">
      <alignment horizontal="left" vertical="center"/>
    </xf>
    <xf numFmtId="0" fontId="6" fillId="0" borderId="0" xfId="6" applyAlignment="1">
      <alignment horizontal="right" vertical="center"/>
    </xf>
    <xf numFmtId="0" fontId="15" fillId="0" borderId="0" xfId="6" applyFont="1" applyAlignment="1">
      <alignment vertical="center"/>
    </xf>
    <xf numFmtId="0" fontId="6" fillId="0" borderId="0" xfId="6" applyAlignment="1">
      <alignment vertical="center"/>
    </xf>
    <xf numFmtId="0" fontId="6" fillId="0" borderId="0" xfId="6" applyAlignment="1">
      <alignment vertical="center" wrapText="1"/>
    </xf>
    <xf numFmtId="0" fontId="6" fillId="2" borderId="87" xfId="6" applyFill="1" applyBorder="1" applyAlignment="1">
      <alignment horizontal="distributed" vertical="center" indent="1"/>
    </xf>
    <xf numFmtId="0" fontId="6" fillId="2" borderId="88" xfId="6" applyFill="1" applyBorder="1" applyAlignment="1">
      <alignment horizontal="distributed" vertical="center" indent="1"/>
    </xf>
    <xf numFmtId="0" fontId="6" fillId="2" borderId="93" xfId="6" applyFill="1" applyBorder="1" applyAlignment="1">
      <alignment horizontal="distributed" vertical="center" indent="1"/>
    </xf>
    <xf numFmtId="178" fontId="13" fillId="0" borderId="95" xfId="6" applyNumberFormat="1" applyFont="1" applyBorder="1" applyAlignment="1">
      <alignment vertical="center"/>
    </xf>
    <xf numFmtId="178" fontId="13" fillId="0" borderId="96" xfId="6" applyNumberFormat="1" applyFont="1" applyBorder="1" applyAlignment="1">
      <alignment vertical="center"/>
    </xf>
    <xf numFmtId="178" fontId="13" fillId="0" borderId="97" xfId="6" applyNumberFormat="1" applyFont="1" applyBorder="1" applyAlignment="1">
      <alignment vertical="center"/>
    </xf>
    <xf numFmtId="178" fontId="13" fillId="0" borderId="98" xfId="6" applyNumberFormat="1" applyFont="1" applyBorder="1" applyAlignment="1">
      <alignment vertical="center"/>
    </xf>
    <xf numFmtId="178" fontId="13" fillId="0" borderId="99" xfId="6" applyNumberFormat="1" applyFont="1" applyBorder="1" applyAlignment="1">
      <alignment vertical="center"/>
    </xf>
    <xf numFmtId="178" fontId="13" fillId="0" borderId="100" xfId="6" applyNumberFormat="1" applyFont="1" applyBorder="1" applyAlignment="1">
      <alignment vertical="center"/>
    </xf>
    <xf numFmtId="178" fontId="13" fillId="0" borderId="101" xfId="6" applyNumberFormat="1" applyFont="1" applyBorder="1" applyAlignment="1">
      <alignment vertical="center"/>
    </xf>
    <xf numFmtId="0" fontId="6" fillId="0" borderId="0" xfId="6" applyAlignment="1">
      <alignment horizontal="center" vertical="center"/>
    </xf>
    <xf numFmtId="178" fontId="13" fillId="0" borderId="102" xfId="6" applyNumberFormat="1" applyFont="1" applyBorder="1" applyAlignment="1">
      <alignment vertical="center"/>
    </xf>
    <xf numFmtId="178" fontId="13" fillId="0" borderId="82" xfId="6" applyNumberFormat="1" applyFont="1" applyBorder="1" applyAlignment="1">
      <alignment vertical="center"/>
    </xf>
    <xf numFmtId="178" fontId="13" fillId="0" borderId="81" xfId="6" applyNumberFormat="1" applyFont="1" applyBorder="1" applyAlignment="1">
      <alignment vertical="center"/>
    </xf>
    <xf numFmtId="178" fontId="13" fillId="0" borderId="79" xfId="6" applyNumberFormat="1" applyFont="1" applyBorder="1" applyAlignment="1">
      <alignment vertical="center"/>
    </xf>
    <xf numFmtId="178" fontId="13" fillId="0" borderId="83" xfId="6" applyNumberFormat="1" applyFont="1" applyBorder="1" applyAlignment="1">
      <alignment vertical="center"/>
    </xf>
    <xf numFmtId="178" fontId="13" fillId="0" borderId="103" xfId="6" applyNumberFormat="1" applyFont="1" applyBorder="1" applyAlignment="1">
      <alignment vertical="center"/>
    </xf>
    <xf numFmtId="178" fontId="13" fillId="0" borderId="85" xfId="6" applyNumberFormat="1" applyFont="1" applyBorder="1" applyAlignment="1">
      <alignment vertical="center"/>
    </xf>
    <xf numFmtId="178" fontId="13" fillId="0" borderId="104" xfId="6" applyNumberFormat="1" applyFont="1" applyBorder="1" applyAlignment="1">
      <alignment vertical="center"/>
    </xf>
    <xf numFmtId="178" fontId="13" fillId="0" borderId="105" xfId="6" applyNumberFormat="1" applyFont="1" applyBorder="1" applyAlignment="1">
      <alignment vertical="center"/>
    </xf>
    <xf numFmtId="178" fontId="13" fillId="0" borderId="106" xfId="6" applyNumberFormat="1" applyFont="1" applyBorder="1" applyAlignment="1">
      <alignment vertical="center"/>
    </xf>
    <xf numFmtId="178" fontId="13" fillId="0" borderId="107" xfId="6" applyNumberFormat="1" applyFont="1" applyBorder="1" applyAlignment="1">
      <alignment vertical="center"/>
    </xf>
    <xf numFmtId="178" fontId="13" fillId="0" borderId="43" xfId="6" applyNumberFormat="1" applyFont="1" applyBorder="1" applyAlignment="1">
      <alignment vertical="center"/>
    </xf>
    <xf numFmtId="178" fontId="13" fillId="0" borderId="108" xfId="6" applyNumberFormat="1" applyFont="1" applyBorder="1" applyAlignment="1">
      <alignment vertical="center"/>
    </xf>
    <xf numFmtId="178" fontId="13" fillId="0" borderId="109" xfId="6" applyNumberFormat="1" applyFont="1" applyBorder="1" applyAlignment="1">
      <alignment vertical="center"/>
    </xf>
    <xf numFmtId="178" fontId="13" fillId="0" borderId="80" xfId="6" applyNumberFormat="1" applyFont="1" applyBorder="1" applyAlignment="1">
      <alignment vertical="center"/>
    </xf>
    <xf numFmtId="178" fontId="13" fillId="0" borderId="110" xfId="6" applyNumberFormat="1" applyFont="1" applyBorder="1" applyAlignment="1">
      <alignment vertical="center"/>
    </xf>
    <xf numFmtId="178" fontId="13" fillId="0" borderId="111" xfId="6" applyNumberFormat="1" applyFont="1" applyBorder="1" applyAlignment="1">
      <alignment vertical="center"/>
    </xf>
    <xf numFmtId="178" fontId="13" fillId="0" borderId="112" xfId="6" applyNumberFormat="1" applyFont="1" applyBorder="1" applyAlignment="1">
      <alignment vertical="center"/>
    </xf>
    <xf numFmtId="178" fontId="13" fillId="0" borderId="113" xfId="6" applyNumberFormat="1" applyFont="1" applyBorder="1" applyAlignment="1">
      <alignment vertical="center"/>
    </xf>
    <xf numFmtId="178" fontId="13" fillId="0" borderId="114" xfId="6" applyNumberFormat="1" applyFont="1" applyBorder="1" applyAlignment="1">
      <alignment vertical="center"/>
    </xf>
    <xf numFmtId="178" fontId="13" fillId="0" borderId="115" xfId="6" applyNumberFormat="1" applyFont="1" applyBorder="1" applyAlignment="1">
      <alignment vertical="center"/>
    </xf>
    <xf numFmtId="178" fontId="13" fillId="0" borderId="116" xfId="6" applyNumberFormat="1" applyFont="1" applyBorder="1" applyAlignment="1">
      <alignment vertical="center"/>
    </xf>
    <xf numFmtId="178" fontId="13" fillId="0" borderId="117" xfId="6" applyNumberFormat="1" applyFont="1" applyBorder="1" applyAlignment="1">
      <alignment vertical="center"/>
    </xf>
    <xf numFmtId="178" fontId="13" fillId="0" borderId="118" xfId="6" applyNumberFormat="1" applyFont="1" applyBorder="1" applyAlignment="1">
      <alignment vertical="center"/>
    </xf>
    <xf numFmtId="178" fontId="13" fillId="0" borderId="119" xfId="6" applyNumberFormat="1" applyFont="1" applyBorder="1" applyAlignment="1">
      <alignment vertical="center"/>
    </xf>
    <xf numFmtId="178" fontId="13" fillId="0" borderId="120" xfId="6" applyNumberFormat="1" applyFont="1" applyBorder="1" applyAlignment="1">
      <alignment vertical="center"/>
    </xf>
    <xf numFmtId="178" fontId="13" fillId="0" borderId="121" xfId="6" applyNumberFormat="1" applyFont="1" applyBorder="1" applyAlignment="1">
      <alignment vertical="center"/>
    </xf>
    <xf numFmtId="178" fontId="13" fillId="0" borderId="122" xfId="6" applyNumberFormat="1" applyFont="1" applyBorder="1" applyAlignment="1">
      <alignment vertical="center"/>
    </xf>
    <xf numFmtId="178" fontId="13" fillId="0" borderId="123" xfId="6" applyNumberFormat="1" applyFont="1" applyBorder="1" applyAlignment="1">
      <alignment vertical="center"/>
    </xf>
    <xf numFmtId="178" fontId="13" fillId="0" borderId="26" xfId="6" applyNumberFormat="1" applyFont="1" applyBorder="1" applyAlignment="1">
      <alignment vertical="center"/>
    </xf>
    <xf numFmtId="178" fontId="13" fillId="0" borderId="124" xfId="6" applyNumberFormat="1" applyFont="1" applyBorder="1" applyAlignment="1">
      <alignment vertical="center"/>
    </xf>
    <xf numFmtId="178" fontId="13" fillId="0" borderId="56" xfId="6" applyNumberFormat="1" applyFont="1" applyBorder="1" applyAlignment="1">
      <alignment vertical="center"/>
    </xf>
    <xf numFmtId="178" fontId="13" fillId="0" borderId="65" xfId="6" applyNumberFormat="1" applyFont="1" applyBorder="1" applyAlignment="1">
      <alignment vertical="center"/>
    </xf>
    <xf numFmtId="178" fontId="13" fillId="0" borderId="24" xfId="6" applyNumberFormat="1" applyFont="1" applyBorder="1" applyAlignment="1">
      <alignment vertical="center"/>
    </xf>
    <xf numFmtId="0" fontId="13" fillId="0" borderId="0" xfId="6" applyFont="1" applyAlignment="1">
      <alignment vertical="center"/>
    </xf>
    <xf numFmtId="0" fontId="6" fillId="0" borderId="0" xfId="3" applyFont="1" applyAlignment="1">
      <alignment horizontal="distributed" vertical="center" indent="1"/>
    </xf>
    <xf numFmtId="0" fontId="18" fillId="5" borderId="82" xfId="11" applyFill="1" applyBorder="1" applyAlignment="1">
      <alignment horizontal="center" vertical="top" wrapText="1"/>
    </xf>
    <xf numFmtId="0" fontId="1" fillId="5" borderId="82" xfId="11" applyFont="1" applyFill="1" applyBorder="1" applyAlignment="1">
      <alignment horizontal="center" vertical="top" wrapText="1"/>
    </xf>
    <xf numFmtId="0" fontId="20" fillId="0" borderId="160" xfId="11" applyFont="1" applyBorder="1" applyAlignment="1">
      <alignment horizontal="right" wrapText="1"/>
    </xf>
    <xf numFmtId="0" fontId="1" fillId="0" borderId="0" xfId="3" applyAlignment="1">
      <alignment horizontal="right"/>
    </xf>
    <xf numFmtId="0" fontId="6" fillId="2" borderId="0" xfId="6" applyFill="1" applyAlignment="1">
      <alignment vertical="center"/>
    </xf>
    <xf numFmtId="0" fontId="6" fillId="2" borderId="0" xfId="6" applyFill="1" applyAlignment="1">
      <alignment vertical="center" wrapText="1"/>
    </xf>
    <xf numFmtId="0" fontId="6" fillId="2" borderId="92" xfId="6" applyFill="1" applyBorder="1" applyAlignment="1">
      <alignment horizontal="center" vertical="center" wrapText="1"/>
    </xf>
    <xf numFmtId="0" fontId="6" fillId="2" borderId="127" xfId="6" applyFill="1" applyBorder="1" applyAlignment="1">
      <alignment horizontal="center" vertical="center" wrapText="1"/>
    </xf>
    <xf numFmtId="0" fontId="6" fillId="2" borderId="88" xfId="6" applyFill="1" applyBorder="1" applyAlignment="1">
      <alignment horizontal="center" vertical="center" wrapText="1"/>
    </xf>
    <xf numFmtId="178" fontId="13" fillId="0" borderId="129" xfId="6" applyNumberFormat="1" applyFont="1" applyBorder="1" applyAlignment="1">
      <alignment vertical="center"/>
    </xf>
    <xf numFmtId="178" fontId="13" fillId="0" borderId="130" xfId="6" applyNumberFormat="1" applyFont="1" applyBorder="1" applyAlignment="1">
      <alignment vertical="center"/>
    </xf>
    <xf numFmtId="178" fontId="13" fillId="0" borderId="131" xfId="6" applyNumberFormat="1" applyFont="1" applyBorder="1" applyAlignment="1">
      <alignment vertical="center"/>
    </xf>
    <xf numFmtId="178" fontId="13" fillId="0" borderId="38" xfId="6" applyNumberFormat="1" applyFont="1" applyBorder="1" applyAlignment="1">
      <alignment vertical="center"/>
    </xf>
    <xf numFmtId="178" fontId="13" fillId="0" borderId="132" xfId="6" applyNumberFormat="1" applyFont="1" applyBorder="1" applyAlignment="1">
      <alignment vertical="center"/>
    </xf>
    <xf numFmtId="178" fontId="13" fillId="0" borderId="13" xfId="6" applyNumberFormat="1" applyFont="1" applyBorder="1" applyAlignment="1">
      <alignment vertical="center"/>
    </xf>
    <xf numFmtId="178" fontId="13" fillId="4" borderId="26" xfId="6" applyNumberFormat="1" applyFont="1" applyFill="1" applyBorder="1" applyAlignment="1">
      <alignment vertical="center"/>
    </xf>
    <xf numFmtId="0" fontId="18" fillId="5" borderId="82" xfId="12" applyFill="1" applyBorder="1" applyAlignment="1">
      <alignment horizontal="center" vertical="top" wrapText="1"/>
    </xf>
    <xf numFmtId="0" fontId="1" fillId="5" borderId="82" xfId="12" applyFont="1" applyFill="1" applyBorder="1" applyAlignment="1">
      <alignment horizontal="center" vertical="top" wrapText="1"/>
    </xf>
    <xf numFmtId="0" fontId="21" fillId="0" borderId="160" xfId="12" applyFont="1" applyBorder="1" applyAlignment="1">
      <alignment horizontal="right" wrapText="1"/>
    </xf>
    <xf numFmtId="176" fontId="10" fillId="0" borderId="0" xfId="3" applyNumberFormat="1" applyFont="1">
      <alignment vertical="center"/>
    </xf>
    <xf numFmtId="176" fontId="11" fillId="2" borderId="7" xfId="3" applyNumberFormat="1" applyFont="1" applyFill="1" applyBorder="1" applyAlignment="1">
      <alignment horizontal="center" vertical="center"/>
    </xf>
    <xf numFmtId="176" fontId="6" fillId="0" borderId="0" xfId="3" applyNumberFormat="1" applyFont="1" applyAlignment="1">
      <alignment horizontal="center" vertical="center" wrapText="1"/>
    </xf>
    <xf numFmtId="176" fontId="11" fillId="0" borderId="32" xfId="1" applyNumberFormat="1" applyFont="1" applyBorder="1" applyAlignment="1">
      <alignment horizontal="right" vertical="center" wrapText="1"/>
    </xf>
    <xf numFmtId="176" fontId="11" fillId="0" borderId="0" xfId="3" applyNumberFormat="1" applyFont="1" applyAlignment="1">
      <alignment horizontal="right" vertical="center" textRotation="255"/>
    </xf>
    <xf numFmtId="176" fontId="11" fillId="0" borderId="27" xfId="3" applyNumberFormat="1" applyFont="1" applyBorder="1" applyAlignment="1">
      <alignment horizontal="right" vertical="center" wrapText="1"/>
    </xf>
    <xf numFmtId="176" fontId="11" fillId="0" borderId="38" xfId="3" applyNumberFormat="1" applyFont="1" applyBorder="1" applyAlignment="1">
      <alignment horizontal="right" vertical="center"/>
    </xf>
    <xf numFmtId="176" fontId="11" fillId="0" borderId="27" xfId="3" applyNumberFormat="1" applyFont="1" applyBorder="1" applyAlignment="1">
      <alignment horizontal="right" vertical="center"/>
    </xf>
    <xf numFmtId="177" fontId="11" fillId="0" borderId="27" xfId="3" applyNumberFormat="1" applyFont="1" applyBorder="1" applyAlignment="1">
      <alignment horizontal="right" vertical="center"/>
    </xf>
    <xf numFmtId="176" fontId="11" fillId="0" borderId="0" xfId="3" applyNumberFormat="1" applyFont="1" applyAlignment="1">
      <alignment horizontal="right" vertical="center" wrapText="1"/>
    </xf>
    <xf numFmtId="38" fontId="6" fillId="0" borderId="37" xfId="4" applyFont="1" applyFill="1" applyBorder="1" applyAlignment="1">
      <alignment horizontal="center" vertical="center" wrapText="1"/>
    </xf>
    <xf numFmtId="38" fontId="6" fillId="0" borderId="16" xfId="4" applyFont="1" applyFill="1" applyBorder="1" applyAlignment="1">
      <alignment horizontal="center" vertical="center" wrapText="1"/>
    </xf>
    <xf numFmtId="176" fontId="12" fillId="0" borderId="0" xfId="3" applyNumberFormat="1" applyFont="1" applyAlignment="1">
      <alignment vertical="center" wrapText="1"/>
    </xf>
    <xf numFmtId="38" fontId="6" fillId="4" borderId="3" xfId="4" applyFont="1" applyFill="1" applyBorder="1" applyAlignment="1">
      <alignment horizontal="right" vertical="center" wrapText="1"/>
    </xf>
    <xf numFmtId="176" fontId="6" fillId="0" borderId="0" xfId="1" applyNumberFormat="1" applyFont="1" applyAlignment="1">
      <alignment horizontal="right" vertical="center" wrapText="1"/>
    </xf>
    <xf numFmtId="176" fontId="6" fillId="0" borderId="0" xfId="3" applyNumberFormat="1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176" fontId="6" fillId="0" borderId="0" xfId="1" quotePrefix="1" applyNumberFormat="1" applyFont="1" applyAlignment="1">
      <alignment horizontal="right" vertical="center" wrapText="1"/>
    </xf>
    <xf numFmtId="176" fontId="4" fillId="0" borderId="0" xfId="1" applyNumberFormat="1" applyFont="1" applyAlignment="1">
      <alignment horizontal="center" vertical="center" wrapText="1"/>
    </xf>
    <xf numFmtId="0" fontId="22" fillId="5" borderId="82" xfId="13" applyFont="1" applyFill="1" applyBorder="1" applyAlignment="1">
      <alignment horizontal="center" vertical="top" wrapText="1"/>
    </xf>
    <xf numFmtId="0" fontId="4" fillId="5" borderId="82" xfId="13" applyFont="1" applyFill="1" applyBorder="1" applyAlignment="1">
      <alignment horizontal="center" vertical="top" wrapText="1"/>
    </xf>
    <xf numFmtId="176" fontId="4" fillId="0" borderId="0" xfId="3" applyNumberFormat="1" applyFont="1" applyAlignment="1">
      <alignment vertical="center" wrapText="1"/>
    </xf>
    <xf numFmtId="0" fontId="23" fillId="0" borderId="0" xfId="0" applyFont="1" applyAlignment="1"/>
    <xf numFmtId="0" fontId="24" fillId="0" borderId="163" xfId="0" applyFont="1" applyBorder="1" applyAlignment="1">
      <alignment horizontal="right" vertical="center" wrapText="1"/>
    </xf>
    <xf numFmtId="0" fontId="25" fillId="0" borderId="160" xfId="13" applyFont="1" applyBorder="1" applyAlignment="1">
      <alignment horizontal="right" vertical="center" wrapText="1"/>
    </xf>
    <xf numFmtId="0" fontId="25" fillId="0" borderId="160" xfId="13" applyFont="1" applyBorder="1" applyAlignment="1">
      <alignment horizontal="right" wrapText="1"/>
    </xf>
    <xf numFmtId="0" fontId="6" fillId="2" borderId="8" xfId="3" applyFont="1" applyFill="1" applyBorder="1" applyAlignment="1">
      <alignment horizontal="center" vertical="center"/>
    </xf>
    <xf numFmtId="0" fontId="6" fillId="2" borderId="6" xfId="3" applyFont="1" applyFill="1" applyBorder="1" applyAlignment="1">
      <alignment horizontal="distributed" vertical="center" indent="1"/>
    </xf>
    <xf numFmtId="176" fontId="11" fillId="0" borderId="43" xfId="1" applyNumberFormat="1" applyFont="1" applyBorder="1" applyAlignment="1">
      <alignment horizontal="right" vertical="center" wrapText="1"/>
    </xf>
    <xf numFmtId="176" fontId="11" fillId="0" borderId="43" xfId="3" applyNumberFormat="1" applyFont="1" applyBorder="1" applyAlignment="1">
      <alignment horizontal="right" vertical="center"/>
    </xf>
    <xf numFmtId="176" fontId="11" fillId="0" borderId="52" xfId="3" applyNumberFormat="1" applyFont="1" applyBorder="1" applyAlignment="1">
      <alignment horizontal="right" vertical="center" wrapText="1"/>
    </xf>
    <xf numFmtId="176" fontId="11" fillId="0" borderId="37" xfId="3" applyNumberFormat="1" applyFont="1" applyBorder="1" applyAlignment="1">
      <alignment horizontal="right" vertical="center" wrapText="1"/>
    </xf>
    <xf numFmtId="176" fontId="6" fillId="0" borderId="46" xfId="1" applyNumberFormat="1" applyFont="1" applyBorder="1" applyAlignment="1">
      <alignment horizontal="distributed" vertical="center"/>
    </xf>
    <xf numFmtId="176" fontId="6" fillId="0" borderId="165" xfId="1" applyNumberFormat="1" applyFont="1" applyBorder="1" applyAlignment="1">
      <alignment horizontal="distributed" vertical="center"/>
    </xf>
    <xf numFmtId="178" fontId="13" fillId="0" borderId="38" xfId="4" applyNumberFormat="1" applyFont="1" applyFill="1" applyBorder="1" applyAlignment="1">
      <alignment vertical="center" wrapText="1"/>
    </xf>
    <xf numFmtId="176" fontId="6" fillId="0" borderId="50" xfId="1" applyNumberFormat="1" applyFont="1" applyBorder="1" applyAlignment="1">
      <alignment horizontal="distributed" vertical="center"/>
    </xf>
    <xf numFmtId="176" fontId="6" fillId="0" borderId="45" xfId="1" applyNumberFormat="1" applyFont="1" applyBorder="1" applyAlignment="1">
      <alignment horizontal="distributed" vertical="center"/>
    </xf>
    <xf numFmtId="176" fontId="6" fillId="0" borderId="51" xfId="1" applyNumberFormat="1" applyFont="1" applyBorder="1" applyAlignment="1">
      <alignment horizontal="distributed" vertical="center"/>
    </xf>
    <xf numFmtId="176" fontId="6" fillId="0" borderId="166" xfId="1" applyNumberFormat="1" applyFont="1" applyBorder="1" applyAlignment="1">
      <alignment horizontal="distributed" vertical="center"/>
    </xf>
    <xf numFmtId="176" fontId="9" fillId="0" borderId="40" xfId="1" applyNumberFormat="1" applyFont="1" applyBorder="1" applyAlignment="1">
      <alignment horizontal="distributed" vertical="center" indent="1"/>
    </xf>
    <xf numFmtId="176" fontId="9" fillId="0" borderId="140" xfId="1" applyNumberFormat="1" applyFont="1" applyBorder="1" applyAlignment="1">
      <alignment horizontal="distributed" vertical="center" indent="1"/>
    </xf>
    <xf numFmtId="178" fontId="13" fillId="0" borderId="2" xfId="4" applyNumberFormat="1" applyFont="1" applyFill="1" applyBorder="1" applyAlignment="1">
      <alignment vertical="center" wrapText="1"/>
    </xf>
    <xf numFmtId="176" fontId="6" fillId="0" borderId="140" xfId="1" applyNumberFormat="1" applyFont="1" applyBorder="1" applyAlignment="1">
      <alignment horizontal="distributed" vertical="center" wrapText="1" indent="1"/>
    </xf>
    <xf numFmtId="178" fontId="13" fillId="4" borderId="1" xfId="4" applyNumberFormat="1" applyFont="1" applyFill="1" applyBorder="1" applyAlignment="1">
      <alignment vertical="center" wrapText="1"/>
    </xf>
    <xf numFmtId="178" fontId="13" fillId="4" borderId="2" xfId="4" applyNumberFormat="1" applyFont="1" applyFill="1" applyBorder="1" applyAlignment="1">
      <alignment vertical="center" wrapText="1"/>
    </xf>
    <xf numFmtId="176" fontId="6" fillId="0" borderId="0" xfId="1" applyNumberFormat="1" applyFont="1" applyAlignment="1">
      <alignment horizontal="left" vertical="center"/>
    </xf>
    <xf numFmtId="176" fontId="26" fillId="0" borderId="0" xfId="3" applyNumberFormat="1" applyFont="1" applyAlignment="1">
      <alignment horizontal="center" vertical="center" wrapText="1"/>
    </xf>
    <xf numFmtId="0" fontId="1" fillId="5" borderId="82" xfId="14" applyFont="1" applyFill="1" applyBorder="1" applyAlignment="1">
      <alignment horizontal="center" vertical="top" wrapText="1"/>
    </xf>
    <xf numFmtId="0" fontId="1" fillId="0" borderId="160" xfId="14" applyFont="1" applyBorder="1" applyAlignment="1">
      <alignment horizontal="right" wrapText="1"/>
    </xf>
    <xf numFmtId="0" fontId="17" fillId="0" borderId="167" xfId="0" applyFont="1" applyBorder="1" applyAlignment="1"/>
    <xf numFmtId="0" fontId="17" fillId="0" borderId="160" xfId="0" applyFont="1" applyBorder="1" applyAlignment="1"/>
    <xf numFmtId="176" fontId="16" fillId="0" borderId="40" xfId="3" applyNumberFormat="1" applyFont="1" applyBorder="1" applyAlignment="1">
      <alignment horizontal="center" vertical="center"/>
    </xf>
    <xf numFmtId="176" fontId="16" fillId="0" borderId="134" xfId="3" applyNumberFormat="1" applyFont="1" applyBorder="1" applyAlignment="1">
      <alignment horizontal="center" vertical="center"/>
    </xf>
    <xf numFmtId="176" fontId="16" fillId="0" borderId="29" xfId="3" applyNumberFormat="1" applyFont="1" applyBorder="1" applyAlignment="1">
      <alignment horizontal="center" vertical="center" wrapText="1"/>
    </xf>
    <xf numFmtId="176" fontId="16" fillId="0" borderId="31" xfId="3" applyNumberFormat="1" applyFont="1" applyBorder="1" applyAlignment="1">
      <alignment horizontal="center" vertical="center" wrapText="1"/>
    </xf>
    <xf numFmtId="176" fontId="16" fillId="0" borderId="39" xfId="3" applyNumberFormat="1" applyFont="1" applyBorder="1" applyAlignment="1">
      <alignment horizontal="center" vertical="center" wrapText="1"/>
    </xf>
    <xf numFmtId="176" fontId="16" fillId="0" borderId="24" xfId="3" applyNumberFormat="1" applyFont="1" applyBorder="1" applyAlignment="1">
      <alignment horizontal="center" vertical="center" wrapText="1"/>
    </xf>
    <xf numFmtId="176" fontId="6" fillId="0" borderId="138" xfId="3" applyNumberFormat="1" applyFont="1" applyBorder="1" applyAlignment="1">
      <alignment horizontal="center" vertical="center" wrapText="1"/>
    </xf>
    <xf numFmtId="176" fontId="6" fillId="0" borderId="33" xfId="3" applyNumberFormat="1" applyFont="1" applyBorder="1" applyAlignment="1">
      <alignment horizontal="center" vertical="center" wrapText="1"/>
    </xf>
    <xf numFmtId="176" fontId="6" fillId="0" borderId="65" xfId="3" applyNumberFormat="1" applyFont="1" applyBorder="1" applyAlignment="1">
      <alignment horizontal="center" vertical="center" wrapText="1"/>
    </xf>
    <xf numFmtId="0" fontId="1" fillId="0" borderId="33" xfId="3" applyBorder="1">
      <alignment vertical="center"/>
    </xf>
    <xf numFmtId="0" fontId="1" fillId="0" borderId="65" xfId="3" applyBorder="1">
      <alignment vertical="center"/>
    </xf>
    <xf numFmtId="176" fontId="6" fillId="0" borderId="138" xfId="3" applyNumberFormat="1" applyFont="1" applyBorder="1" applyAlignment="1">
      <alignment horizontal="center" vertical="center" textRotation="255" wrapText="1"/>
    </xf>
    <xf numFmtId="176" fontId="6" fillId="0" borderId="33" xfId="3" applyNumberFormat="1" applyFont="1" applyBorder="1" applyAlignment="1">
      <alignment horizontal="center" vertical="center" textRotation="255" wrapText="1"/>
    </xf>
    <xf numFmtId="176" fontId="6" fillId="0" borderId="65" xfId="3" applyNumberFormat="1" applyFont="1" applyBorder="1" applyAlignment="1">
      <alignment horizontal="center" vertical="center" textRotation="255" wrapText="1"/>
    </xf>
    <xf numFmtId="176" fontId="6" fillId="0" borderId="146" xfId="3" applyNumberFormat="1" applyFont="1" applyBorder="1" applyAlignment="1">
      <alignment horizontal="center" vertical="center"/>
    </xf>
    <xf numFmtId="176" fontId="6" fillId="0" borderId="147" xfId="3" applyNumberFormat="1" applyFont="1" applyBorder="1" applyAlignment="1">
      <alignment horizontal="center" vertical="center"/>
    </xf>
    <xf numFmtId="176" fontId="6" fillId="0" borderId="151" xfId="3" applyNumberFormat="1" applyFont="1" applyBorder="1" applyAlignment="1">
      <alignment horizontal="center" vertical="center"/>
    </xf>
    <xf numFmtId="176" fontId="6" fillId="0" borderId="152" xfId="3" applyNumberFormat="1" applyFont="1" applyBorder="1" applyAlignment="1">
      <alignment horizontal="center" vertical="center"/>
    </xf>
    <xf numFmtId="176" fontId="6" fillId="0" borderId="39" xfId="3" applyNumberFormat="1" applyFont="1" applyBorder="1" applyAlignment="1">
      <alignment horizontal="center" vertical="center"/>
    </xf>
    <xf numFmtId="176" fontId="6" fillId="0" borderId="56" xfId="3" applyNumberFormat="1" applyFont="1" applyBorder="1" applyAlignment="1">
      <alignment horizontal="center" vertical="center"/>
    </xf>
    <xf numFmtId="176" fontId="6" fillId="0" borderId="141" xfId="3" applyNumberFormat="1" applyFont="1" applyBorder="1" applyAlignment="1">
      <alignment horizontal="center" vertical="center"/>
    </xf>
    <xf numFmtId="176" fontId="6" fillId="0" borderId="142" xfId="3" applyNumberFormat="1" applyFont="1" applyBorder="1" applyAlignment="1">
      <alignment horizontal="center" vertical="center"/>
    </xf>
    <xf numFmtId="176" fontId="6" fillId="2" borderId="10" xfId="3" applyNumberFormat="1" applyFont="1" applyFill="1" applyBorder="1" applyAlignment="1">
      <alignment horizontal="center" vertical="center" wrapText="1"/>
    </xf>
    <xf numFmtId="176" fontId="6" fillId="2" borderId="10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 wrapText="1"/>
    </xf>
    <xf numFmtId="176" fontId="4" fillId="2" borderId="13" xfId="3" applyNumberFormat="1" applyFont="1" applyFill="1" applyBorder="1" applyAlignment="1">
      <alignment horizontal="center" vertical="center" wrapText="1"/>
    </xf>
    <xf numFmtId="176" fontId="6" fillId="2" borderId="15" xfId="3" applyNumberFormat="1" applyFont="1" applyFill="1" applyBorder="1" applyAlignment="1">
      <alignment horizontal="center" vertical="center"/>
    </xf>
    <xf numFmtId="176" fontId="6" fillId="2" borderId="13" xfId="3" applyNumberFormat="1" applyFont="1" applyFill="1" applyBorder="1" applyAlignment="1">
      <alignment horizontal="center" vertical="center"/>
    </xf>
    <xf numFmtId="176" fontId="10" fillId="0" borderId="40" xfId="3" applyNumberFormat="1" applyFont="1" applyBorder="1" applyAlignment="1">
      <alignment horizontal="center" vertical="center" wrapText="1"/>
    </xf>
    <xf numFmtId="0" fontId="10" fillId="0" borderId="140" xfId="3" applyFont="1" applyBorder="1" applyAlignment="1">
      <alignment horizontal="center" vertical="center" wrapText="1"/>
    </xf>
    <xf numFmtId="176" fontId="6" fillId="2" borderId="48" xfId="3" applyNumberFormat="1" applyFont="1" applyFill="1" applyBorder="1" applyAlignment="1">
      <alignment horizontal="center" vertical="center"/>
    </xf>
    <xf numFmtId="176" fontId="6" fillId="2" borderId="47" xfId="3" applyNumberFormat="1" applyFont="1" applyFill="1" applyBorder="1" applyAlignment="1">
      <alignment horizontal="center" vertical="center" wrapText="1"/>
    </xf>
    <xf numFmtId="176" fontId="6" fillId="2" borderId="15" xfId="3" applyNumberFormat="1" applyFont="1" applyFill="1" applyBorder="1" applyAlignment="1">
      <alignment horizontal="center" vertical="center" wrapText="1"/>
    </xf>
    <xf numFmtId="176" fontId="6" fillId="2" borderId="47" xfId="3" applyNumberFormat="1" applyFont="1" applyFill="1" applyBorder="1" applyAlignment="1">
      <alignment horizontal="center" vertical="center"/>
    </xf>
    <xf numFmtId="176" fontId="6" fillId="2" borderId="29" xfId="3" applyNumberFormat="1" applyFont="1" applyFill="1" applyBorder="1" applyAlignment="1">
      <alignment horizontal="distributed" vertical="center" indent="5"/>
    </xf>
    <xf numFmtId="0" fontId="17" fillId="0" borderId="28" xfId="0" applyFont="1" applyBorder="1" applyAlignment="1">
      <alignment horizontal="distributed" vertical="center" indent="5"/>
    </xf>
    <xf numFmtId="0" fontId="17" fillId="0" borderId="19" xfId="0" applyFont="1" applyBorder="1" applyAlignment="1">
      <alignment horizontal="distributed" vertical="center" indent="5"/>
    </xf>
    <xf numFmtId="176" fontId="6" fillId="2" borderId="35" xfId="3" applyNumberFormat="1" applyFont="1" applyFill="1" applyBorder="1" applyAlignment="1">
      <alignment horizontal="center" vertical="center" wrapText="1"/>
    </xf>
    <xf numFmtId="176" fontId="6" fillId="2" borderId="37" xfId="3" applyNumberFormat="1" applyFont="1" applyFill="1" applyBorder="1" applyAlignment="1">
      <alignment horizontal="center" vertical="center" wrapText="1"/>
    </xf>
    <xf numFmtId="176" fontId="6" fillId="2" borderId="26" xfId="3" applyNumberFormat="1" applyFont="1" applyFill="1" applyBorder="1" applyAlignment="1">
      <alignment horizontal="center" vertical="center" wrapText="1"/>
    </xf>
    <xf numFmtId="176" fontId="6" fillId="2" borderId="67" xfId="3" applyNumberFormat="1" applyFont="1" applyFill="1" applyBorder="1" applyAlignment="1">
      <alignment horizontal="center" vertical="center"/>
    </xf>
    <xf numFmtId="176" fontId="6" fillId="2" borderId="52" xfId="3" applyNumberFormat="1" applyFont="1" applyFill="1" applyBorder="1" applyAlignment="1">
      <alignment horizontal="center" vertical="center"/>
    </xf>
    <xf numFmtId="176" fontId="6" fillId="2" borderId="30" xfId="3" applyNumberFormat="1" applyFont="1" applyFill="1" applyBorder="1" applyAlignment="1">
      <alignment horizontal="center" vertical="center"/>
    </xf>
    <xf numFmtId="176" fontId="6" fillId="2" borderId="53" xfId="1" applyNumberFormat="1" applyFont="1" applyFill="1" applyBorder="1" applyAlignment="1">
      <alignment horizontal="center" vertical="center" wrapText="1"/>
    </xf>
    <xf numFmtId="176" fontId="6" fillId="2" borderId="32" xfId="1" applyNumberFormat="1" applyFont="1" applyFill="1" applyBorder="1" applyAlignment="1">
      <alignment horizontal="center" vertical="center" wrapText="1"/>
    </xf>
    <xf numFmtId="176" fontId="6" fillId="2" borderId="55" xfId="1" applyNumberFormat="1" applyFont="1" applyFill="1" applyBorder="1" applyAlignment="1">
      <alignment horizontal="center" vertical="center" wrapText="1"/>
    </xf>
    <xf numFmtId="176" fontId="6" fillId="2" borderId="64" xfId="3" applyNumberFormat="1" applyFont="1" applyFill="1" applyBorder="1" applyAlignment="1">
      <alignment horizontal="center" vertical="center" wrapText="1"/>
    </xf>
    <xf numFmtId="176" fontId="6" fillId="2" borderId="65" xfId="3" applyNumberFormat="1" applyFont="1" applyFill="1" applyBorder="1" applyAlignment="1">
      <alignment horizontal="center" vertical="center" wrapText="1"/>
    </xf>
    <xf numFmtId="176" fontId="6" fillId="2" borderId="13" xfId="3" applyNumberFormat="1" applyFont="1" applyFill="1" applyBorder="1" applyAlignment="1">
      <alignment horizontal="center" vertical="center" wrapText="1"/>
    </xf>
    <xf numFmtId="176" fontId="6" fillId="2" borderId="21" xfId="3" applyNumberFormat="1" applyFont="1" applyFill="1" applyBorder="1" applyAlignment="1">
      <alignment horizontal="center" vertical="center"/>
    </xf>
    <xf numFmtId="176" fontId="6" fillId="2" borderId="25" xfId="3" applyNumberFormat="1" applyFont="1" applyFill="1" applyBorder="1" applyAlignment="1">
      <alignment horizontal="center" vertical="center"/>
    </xf>
    <xf numFmtId="176" fontId="6" fillId="2" borderId="17" xfId="1" applyNumberFormat="1" applyFont="1" applyFill="1" applyBorder="1" applyAlignment="1">
      <alignment horizontal="center" vertical="center" wrapText="1"/>
    </xf>
    <xf numFmtId="176" fontId="6" fillId="2" borderId="9" xfId="1" applyNumberFormat="1" applyFont="1" applyFill="1" applyBorder="1" applyAlignment="1">
      <alignment horizontal="center" vertical="center" wrapText="1"/>
    </xf>
    <xf numFmtId="176" fontId="6" fillId="2" borderId="12" xfId="1" applyNumberFormat="1" applyFont="1" applyFill="1" applyBorder="1" applyAlignment="1">
      <alignment horizontal="center" vertical="center" wrapText="1"/>
    </xf>
    <xf numFmtId="176" fontId="6" fillId="2" borderId="29" xfId="3" applyNumberFormat="1" applyFont="1" applyFill="1" applyBorder="1" applyAlignment="1">
      <alignment horizontal="distributed" vertical="center" indent="3"/>
    </xf>
    <xf numFmtId="176" fontId="6" fillId="2" borderId="28" xfId="3" applyNumberFormat="1" applyFont="1" applyFill="1" applyBorder="1" applyAlignment="1">
      <alignment horizontal="distributed" vertical="center" indent="3"/>
    </xf>
    <xf numFmtId="176" fontId="6" fillId="2" borderId="19" xfId="3" applyNumberFormat="1" applyFont="1" applyFill="1" applyBorder="1" applyAlignment="1">
      <alignment horizontal="distributed" vertical="center" indent="3"/>
    </xf>
    <xf numFmtId="176" fontId="6" fillId="2" borderId="18" xfId="3" applyNumberFormat="1" applyFont="1" applyFill="1" applyBorder="1" applyAlignment="1">
      <alignment horizontal="distributed" vertical="center" indent="5"/>
    </xf>
    <xf numFmtId="0" fontId="17" fillId="0" borderId="31" xfId="0" applyFont="1" applyBorder="1" applyAlignment="1">
      <alignment horizontal="distributed" vertical="center" indent="5"/>
    </xf>
    <xf numFmtId="176" fontId="6" fillId="2" borderId="29" xfId="1" applyNumberFormat="1" applyFont="1" applyFill="1" applyBorder="1" applyAlignment="1">
      <alignment horizontal="center" vertical="center" wrapText="1"/>
    </xf>
    <xf numFmtId="176" fontId="6" fillId="2" borderId="50" xfId="1" applyNumberFormat="1" applyFont="1" applyFill="1" applyBorder="1" applyAlignment="1">
      <alignment horizontal="center" vertical="center" wrapText="1"/>
    </xf>
    <xf numFmtId="176" fontId="6" fillId="2" borderId="133" xfId="1" applyNumberFormat="1" applyFont="1" applyFill="1" applyBorder="1" applyAlignment="1">
      <alignment horizontal="center" vertical="center" wrapText="1"/>
    </xf>
    <xf numFmtId="0" fontId="6" fillId="2" borderId="54" xfId="3" applyFont="1" applyFill="1" applyBorder="1" applyAlignment="1">
      <alignment horizontal="distributed" vertical="center" indent="1"/>
    </xf>
    <xf numFmtId="0" fontId="6" fillId="2" borderId="56" xfId="3" applyFont="1" applyFill="1" applyBorder="1" applyAlignment="1">
      <alignment horizontal="distributed" vertical="center" indent="1"/>
    </xf>
    <xf numFmtId="0" fontId="6" fillId="2" borderId="21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6" fillId="2" borderId="15" xfId="3" applyFont="1" applyFill="1" applyBorder="1" applyAlignment="1">
      <alignment horizontal="center" vertical="center"/>
    </xf>
    <xf numFmtId="0" fontId="6" fillId="2" borderId="25" xfId="3" applyFont="1" applyFill="1" applyBorder="1" applyAlignment="1">
      <alignment horizontal="center" vertical="center"/>
    </xf>
    <xf numFmtId="0" fontId="6" fillId="2" borderId="51" xfId="3" applyFont="1" applyFill="1" applyBorder="1" applyAlignment="1">
      <alignment horizontal="distributed" vertical="center" indent="1"/>
    </xf>
    <xf numFmtId="0" fontId="6" fillId="2" borderId="39" xfId="3" applyFont="1" applyFill="1" applyBorder="1" applyAlignment="1">
      <alignment horizontal="distributed" vertical="center" indent="1"/>
    </xf>
    <xf numFmtId="0" fontId="6" fillId="2" borderId="23" xfId="3" applyFont="1" applyFill="1" applyBorder="1" applyAlignment="1">
      <alignment horizontal="center" vertical="center"/>
    </xf>
    <xf numFmtId="0" fontId="6" fillId="2" borderId="30" xfId="3" applyFont="1" applyFill="1" applyBorder="1" applyAlignment="1">
      <alignment horizontal="center" vertical="center"/>
    </xf>
    <xf numFmtId="0" fontId="6" fillId="2" borderId="53" xfId="3" applyFont="1" applyFill="1" applyBorder="1" applyAlignment="1">
      <alignment horizontal="center" vertical="center"/>
    </xf>
    <xf numFmtId="0" fontId="6" fillId="2" borderId="32" xfId="3" applyFont="1" applyFill="1" applyBorder="1" applyAlignment="1">
      <alignment horizontal="center" vertical="center"/>
    </xf>
    <xf numFmtId="0" fontId="6" fillId="2" borderId="55" xfId="3" applyFont="1" applyFill="1" applyBorder="1" applyAlignment="1">
      <alignment horizontal="center" vertical="center"/>
    </xf>
    <xf numFmtId="0" fontId="6" fillId="2" borderId="29" xfId="3" applyFont="1" applyFill="1" applyBorder="1" applyAlignment="1">
      <alignment horizontal="distributed" vertical="center" indent="24"/>
    </xf>
    <xf numFmtId="0" fontId="6" fillId="2" borderId="28" xfId="3" applyFont="1" applyFill="1" applyBorder="1" applyAlignment="1">
      <alignment horizontal="distributed" vertical="center" indent="24"/>
    </xf>
    <xf numFmtId="0" fontId="6" fillId="2" borderId="31" xfId="3" applyFont="1" applyFill="1" applyBorder="1" applyAlignment="1">
      <alignment horizontal="distributed" vertical="center" indent="24"/>
    </xf>
    <xf numFmtId="0" fontId="6" fillId="2" borderId="50" xfId="3" applyFont="1" applyFill="1" applyBorder="1" applyAlignment="1">
      <alignment horizontal="distributed" vertical="center" indent="6"/>
    </xf>
    <xf numFmtId="0" fontId="6" fillId="2" borderId="34" xfId="3" applyFont="1" applyFill="1" applyBorder="1" applyAlignment="1">
      <alignment horizontal="distributed" vertical="center" indent="6"/>
    </xf>
    <xf numFmtId="0" fontId="6" fillId="2" borderId="45" xfId="3" applyFont="1" applyFill="1" applyBorder="1" applyAlignment="1">
      <alignment horizontal="distributed" vertical="center" indent="6"/>
    </xf>
    <xf numFmtId="0" fontId="6" fillId="2" borderId="21" xfId="3" applyFont="1" applyFill="1" applyBorder="1" applyAlignment="1">
      <alignment horizontal="distributed" vertical="center" indent="1"/>
    </xf>
    <xf numFmtId="0" fontId="6" fillId="2" borderId="25" xfId="3" applyFont="1" applyFill="1" applyBorder="1" applyAlignment="1">
      <alignment horizontal="distributed" vertical="center" indent="1"/>
    </xf>
    <xf numFmtId="0" fontId="6" fillId="2" borderId="29" xfId="3" applyFont="1" applyFill="1" applyBorder="1" applyAlignment="1">
      <alignment horizontal="distributed" vertical="center" indent="5"/>
    </xf>
    <xf numFmtId="0" fontId="6" fillId="2" borderId="28" xfId="3" applyFont="1" applyFill="1" applyBorder="1" applyAlignment="1">
      <alignment horizontal="distributed" vertical="center" indent="5"/>
    </xf>
    <xf numFmtId="0" fontId="6" fillId="2" borderId="31" xfId="3" applyFont="1" applyFill="1" applyBorder="1" applyAlignment="1">
      <alignment horizontal="distributed" vertical="center" indent="5"/>
    </xf>
    <xf numFmtId="0" fontId="6" fillId="2" borderId="29" xfId="3" applyFont="1" applyFill="1" applyBorder="1" applyAlignment="1">
      <alignment horizontal="distributed" vertical="center" wrapText="1" indent="3"/>
    </xf>
    <xf numFmtId="0" fontId="6" fillId="2" borderId="28" xfId="3" applyFont="1" applyFill="1" applyBorder="1" applyAlignment="1">
      <alignment horizontal="distributed" vertical="center" indent="3"/>
    </xf>
    <xf numFmtId="0" fontId="6" fillId="2" borderId="31" xfId="3" applyFont="1" applyFill="1" applyBorder="1" applyAlignment="1">
      <alignment horizontal="distributed" vertical="center" indent="3"/>
    </xf>
    <xf numFmtId="178" fontId="6" fillId="0" borderId="42" xfId="3" applyNumberFormat="1" applyFont="1" applyBorder="1" applyAlignment="1">
      <alignment horizontal="center" vertical="center" wrapText="1"/>
    </xf>
    <xf numFmtId="178" fontId="6" fillId="0" borderId="43" xfId="3" applyNumberFormat="1" applyFont="1" applyBorder="1" applyAlignment="1">
      <alignment horizontal="center" vertical="center"/>
    </xf>
    <xf numFmtId="178" fontId="6" fillId="0" borderId="39" xfId="3" applyNumberFormat="1" applyFont="1" applyBorder="1" applyAlignment="1">
      <alignment horizontal="center" vertical="center"/>
    </xf>
    <xf numFmtId="178" fontId="6" fillId="0" borderId="68" xfId="3" applyNumberFormat="1" applyFont="1" applyBorder="1" applyAlignment="1">
      <alignment horizontal="center" vertical="center" wrapText="1"/>
    </xf>
    <xf numFmtId="178" fontId="6" fillId="0" borderId="27" xfId="3" applyNumberFormat="1" applyFont="1" applyBorder="1" applyAlignment="1">
      <alignment horizontal="center" vertical="center"/>
    </xf>
    <xf numFmtId="178" fontId="6" fillId="0" borderId="13" xfId="3" applyNumberFormat="1" applyFont="1" applyBorder="1" applyAlignment="1">
      <alignment horizontal="center" vertical="center"/>
    </xf>
    <xf numFmtId="178" fontId="6" fillId="0" borderId="35" xfId="3" applyNumberFormat="1" applyFont="1" applyBorder="1" applyAlignment="1">
      <alignment horizontal="center" vertical="center" wrapText="1"/>
    </xf>
    <xf numFmtId="178" fontId="6" fillId="0" borderId="37" xfId="3" applyNumberFormat="1" applyFont="1" applyBorder="1" applyAlignment="1">
      <alignment horizontal="center" vertical="center"/>
    </xf>
    <xf numFmtId="178" fontId="6" fillId="0" borderId="26" xfId="3" applyNumberFormat="1" applyFont="1" applyBorder="1" applyAlignment="1">
      <alignment horizontal="center" vertical="center"/>
    </xf>
    <xf numFmtId="0" fontId="6" fillId="2" borderId="42" xfId="3" applyFont="1" applyFill="1" applyBorder="1" applyAlignment="1">
      <alignment horizontal="center" vertical="center" wrapText="1"/>
    </xf>
    <xf numFmtId="0" fontId="6" fillId="2" borderId="39" xfId="3" applyFont="1" applyFill="1" applyBorder="1" applyAlignment="1">
      <alignment horizontal="center" vertical="center"/>
    </xf>
    <xf numFmtId="0" fontId="6" fillId="2" borderId="36" xfId="3" applyFont="1" applyFill="1" applyBorder="1" applyAlignment="1">
      <alignment horizontal="center" vertical="center" wrapText="1"/>
    </xf>
    <xf numFmtId="0" fontId="6" fillId="2" borderId="67" xfId="3" applyFont="1" applyFill="1" applyBorder="1" applyAlignment="1">
      <alignment horizontal="center" vertical="center" wrapText="1"/>
    </xf>
    <xf numFmtId="0" fontId="6" fillId="2" borderId="53" xfId="3" applyFont="1" applyFill="1" applyBorder="1" applyAlignment="1">
      <alignment horizontal="distributed" vertical="center" wrapText="1" indent="1"/>
    </xf>
    <xf numFmtId="0" fontId="6" fillId="2" borderId="55" xfId="3" applyFont="1" applyFill="1" applyBorder="1" applyAlignment="1">
      <alignment horizontal="distributed" vertical="center" wrapText="1" indent="1"/>
    </xf>
    <xf numFmtId="0" fontId="6" fillId="2" borderId="79" xfId="6" applyFill="1" applyBorder="1" applyAlignment="1">
      <alignment horizontal="center" vertical="center" wrapText="1"/>
    </xf>
    <xf numFmtId="0" fontId="6" fillId="2" borderId="91" xfId="6" applyFill="1" applyBorder="1" applyAlignment="1">
      <alignment horizontal="center" vertical="center" wrapText="1"/>
    </xf>
    <xf numFmtId="0" fontId="6" fillId="2" borderId="82" xfId="6" applyFill="1" applyBorder="1" applyAlignment="1">
      <alignment horizontal="center" vertical="center" wrapText="1"/>
    </xf>
    <xf numFmtId="0" fontId="6" fillId="2" borderId="88" xfId="6" applyFill="1" applyBorder="1" applyAlignment="1">
      <alignment horizontal="center" vertical="center" wrapText="1"/>
    </xf>
    <xf numFmtId="0" fontId="6" fillId="2" borderId="85" xfId="6" applyFill="1" applyBorder="1" applyAlignment="1">
      <alignment horizontal="center" vertical="center" wrapText="1"/>
    </xf>
    <xf numFmtId="0" fontId="6" fillId="2" borderId="94" xfId="6" applyFill="1" applyBorder="1" applyAlignment="1">
      <alignment horizontal="center" vertical="center" wrapText="1"/>
    </xf>
    <xf numFmtId="0" fontId="6" fillId="2" borderId="83" xfId="6" applyFill="1" applyBorder="1" applyAlignment="1">
      <alignment horizontal="center" vertical="center" wrapText="1"/>
    </xf>
    <xf numFmtId="0" fontId="6" fillId="2" borderId="92" xfId="6" applyFill="1" applyBorder="1" applyAlignment="1">
      <alignment horizontal="center" vertical="center" wrapText="1"/>
    </xf>
    <xf numFmtId="0" fontId="6" fillId="2" borderId="84" xfId="6" applyFill="1" applyBorder="1" applyAlignment="1">
      <alignment horizontal="center" vertical="center" wrapText="1"/>
    </xf>
    <xf numFmtId="0" fontId="6" fillId="2" borderId="78" xfId="6" applyFill="1" applyBorder="1" applyAlignment="1">
      <alignment horizontal="center" vertical="center" wrapText="1"/>
    </xf>
    <xf numFmtId="0" fontId="6" fillId="2" borderId="79" xfId="6" applyFill="1" applyBorder="1" applyAlignment="1">
      <alignment vertical="center"/>
    </xf>
    <xf numFmtId="0" fontId="6" fillId="2" borderId="80" xfId="6" applyFill="1" applyBorder="1" applyAlignment="1">
      <alignment horizontal="distributed" vertical="center" indent="1"/>
    </xf>
    <xf numFmtId="0" fontId="6" fillId="2" borderId="89" xfId="6" applyFill="1" applyBorder="1" applyAlignment="1">
      <alignment horizontal="distributed" vertical="center" indent="1"/>
    </xf>
    <xf numFmtId="0" fontId="6" fillId="2" borderId="81" xfId="6" applyFill="1" applyBorder="1" applyAlignment="1">
      <alignment horizontal="center" vertical="center" wrapText="1"/>
    </xf>
    <xf numFmtId="0" fontId="6" fillId="2" borderId="90" xfId="6" applyFill="1" applyBorder="1" applyAlignment="1">
      <alignment horizontal="center" vertical="center" wrapText="1"/>
    </xf>
    <xf numFmtId="0" fontId="6" fillId="2" borderId="69" xfId="3" applyFont="1" applyFill="1" applyBorder="1" applyAlignment="1">
      <alignment horizontal="center" vertical="center"/>
    </xf>
    <xf numFmtId="0" fontId="6" fillId="2" borderId="71" xfId="3" applyFont="1" applyFill="1" applyBorder="1" applyAlignment="1">
      <alignment horizontal="center" vertical="center"/>
    </xf>
    <xf numFmtId="0" fontId="6" fillId="2" borderId="86" xfId="3" applyFont="1" applyFill="1" applyBorder="1" applyAlignment="1">
      <alignment horizontal="center" vertical="center"/>
    </xf>
    <xf numFmtId="0" fontId="6" fillId="2" borderId="70" xfId="6" applyFill="1" applyBorder="1" applyAlignment="1">
      <alignment horizontal="distributed" vertical="center" wrapText="1" indent="36"/>
    </xf>
    <xf numFmtId="0" fontId="6" fillId="2" borderId="28" xfId="6" applyFill="1" applyBorder="1" applyAlignment="1">
      <alignment horizontal="distributed" vertical="center" wrapText="1" indent="36"/>
    </xf>
    <xf numFmtId="0" fontId="6" fillId="2" borderId="31" xfId="6" applyFill="1" applyBorder="1" applyAlignment="1">
      <alignment horizontal="distributed" vertical="center" wrapText="1" indent="36"/>
    </xf>
    <xf numFmtId="0" fontId="6" fillId="2" borderId="72" xfId="6" applyFill="1" applyBorder="1" applyAlignment="1">
      <alignment horizontal="center" vertical="center" wrapText="1"/>
    </xf>
    <xf numFmtId="0" fontId="6" fillId="2" borderId="73" xfId="6" applyFill="1" applyBorder="1" applyAlignment="1">
      <alignment horizontal="center" vertical="center" wrapText="1"/>
    </xf>
    <xf numFmtId="0" fontId="6" fillId="2" borderId="74" xfId="6" applyFill="1" applyBorder="1" applyAlignment="1">
      <alignment horizontal="center" vertical="center" wrapText="1"/>
    </xf>
    <xf numFmtId="0" fontId="6" fillId="2" borderId="75" xfId="6" applyFill="1" applyBorder="1" applyAlignment="1">
      <alignment horizontal="center" vertical="center" wrapText="1"/>
    </xf>
    <xf numFmtId="0" fontId="6" fillId="2" borderId="76" xfId="6" applyFill="1" applyBorder="1" applyAlignment="1">
      <alignment horizontal="center" vertical="center" wrapText="1"/>
    </xf>
    <xf numFmtId="0" fontId="6" fillId="2" borderId="77" xfId="6" applyFill="1" applyBorder="1" applyAlignment="1">
      <alignment horizontal="center" vertical="center" wrapText="1"/>
    </xf>
    <xf numFmtId="0" fontId="6" fillId="2" borderId="114" xfId="6" applyFill="1" applyBorder="1" applyAlignment="1">
      <alignment horizontal="distributed" vertical="center" wrapText="1" indent="1"/>
    </xf>
    <xf numFmtId="0" fontId="6" fillId="2" borderId="128" xfId="6" applyFill="1" applyBorder="1" applyAlignment="1">
      <alignment horizontal="distributed" vertical="center" wrapText="1" indent="1"/>
    </xf>
    <xf numFmtId="0" fontId="6" fillId="2" borderId="161" xfId="6" applyFill="1" applyBorder="1" applyAlignment="1">
      <alignment horizontal="distributed" vertical="center" wrapText="1" indent="13"/>
    </xf>
    <xf numFmtId="0" fontId="6" fillId="2" borderId="125" xfId="6" applyFill="1" applyBorder="1" applyAlignment="1">
      <alignment horizontal="distributed" vertical="center" wrapText="1" indent="13"/>
    </xf>
    <xf numFmtId="0" fontId="6" fillId="2" borderId="126" xfId="6" applyFill="1" applyBorder="1" applyAlignment="1">
      <alignment horizontal="distributed" vertical="center" wrapText="1" indent="13"/>
    </xf>
    <xf numFmtId="0" fontId="6" fillId="2" borderId="77" xfId="6" applyFill="1" applyBorder="1" applyAlignment="1">
      <alignment horizontal="distributed" vertical="center" wrapText="1" indent="7"/>
    </xf>
    <xf numFmtId="0" fontId="6" fillId="2" borderId="78" xfId="6" applyFill="1" applyBorder="1" applyAlignment="1">
      <alignment horizontal="distributed" vertical="center" wrapText="1" indent="7"/>
    </xf>
    <xf numFmtId="0" fontId="6" fillId="2" borderId="79" xfId="6" applyFill="1" applyBorder="1" applyAlignment="1">
      <alignment horizontal="distributed" vertical="center" wrapText="1" indent="7"/>
    </xf>
    <xf numFmtId="0" fontId="6" fillId="2" borderId="83" xfId="6" applyFill="1" applyBorder="1" applyAlignment="1">
      <alignment horizontal="distributed" vertical="center" wrapText="1" indent="5"/>
    </xf>
    <xf numFmtId="0" fontId="6" fillId="2" borderId="78" xfId="6" applyFill="1" applyBorder="1" applyAlignment="1">
      <alignment horizontal="distributed" vertical="center" wrapText="1" indent="5"/>
    </xf>
    <xf numFmtId="0" fontId="6" fillId="2" borderId="79" xfId="6" applyFill="1" applyBorder="1" applyAlignment="1">
      <alignment horizontal="distributed" vertical="center" wrapText="1" indent="5"/>
    </xf>
    <xf numFmtId="0" fontId="6" fillId="2" borderId="110" xfId="6" applyFill="1" applyBorder="1" applyAlignment="1">
      <alignment horizontal="distributed" vertical="center" wrapText="1" indent="1"/>
    </xf>
    <xf numFmtId="0" fontId="6" fillId="2" borderId="162" xfId="6" applyFill="1" applyBorder="1" applyAlignment="1">
      <alignment horizontal="distributed" vertical="center" wrapText="1" indent="1"/>
    </xf>
    <xf numFmtId="176" fontId="6" fillId="2" borderId="23" xfId="3" applyNumberFormat="1" applyFont="1" applyFill="1" applyBorder="1" applyAlignment="1">
      <alignment horizontal="center" vertical="center"/>
    </xf>
    <xf numFmtId="176" fontId="6" fillId="2" borderId="14" xfId="3" applyNumberFormat="1" applyFont="1" applyFill="1" applyBorder="1" applyAlignment="1">
      <alignment horizontal="center" vertical="center"/>
    </xf>
    <xf numFmtId="176" fontId="6" fillId="2" borderId="34" xfId="3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6" fillId="2" borderId="7" xfId="3" applyNumberFormat="1" applyFont="1" applyFill="1" applyBorder="1" applyAlignment="1">
      <alignment horizontal="center" vertical="center" wrapText="1"/>
    </xf>
    <xf numFmtId="176" fontId="6" fillId="2" borderId="7" xfId="3" applyNumberFormat="1" applyFont="1" applyFill="1" applyBorder="1" applyAlignment="1">
      <alignment horizontal="center" vertical="center"/>
    </xf>
    <xf numFmtId="176" fontId="6" fillId="2" borderId="22" xfId="3" applyNumberFormat="1" applyFont="1" applyFill="1" applyBorder="1" applyAlignment="1">
      <alignment horizontal="center" vertical="center"/>
    </xf>
    <xf numFmtId="176" fontId="6" fillId="2" borderId="27" xfId="3" applyNumberFormat="1" applyFont="1" applyFill="1" applyBorder="1" applyAlignment="1">
      <alignment horizontal="center" vertical="center" wrapText="1"/>
    </xf>
    <xf numFmtId="176" fontId="6" fillId="2" borderId="14" xfId="3" applyNumberFormat="1" applyFont="1" applyFill="1" applyBorder="1" applyAlignment="1">
      <alignment horizontal="distributed" vertical="center" indent="4"/>
    </xf>
    <xf numFmtId="176" fontId="6" fillId="2" borderId="34" xfId="3" applyNumberFormat="1" applyFont="1" applyFill="1" applyBorder="1" applyAlignment="1">
      <alignment horizontal="distributed" vertical="center" indent="4"/>
    </xf>
    <xf numFmtId="0" fontId="0" fillId="0" borderId="16" xfId="0" applyBorder="1" applyAlignment="1">
      <alignment horizontal="distributed" vertical="center" indent="4"/>
    </xf>
    <xf numFmtId="176" fontId="6" fillId="2" borderId="14" xfId="3" applyNumberFormat="1" applyFont="1" applyFill="1" applyBorder="1" applyAlignment="1">
      <alignment horizontal="center" vertical="center" shrinkToFit="1"/>
    </xf>
    <xf numFmtId="176" fontId="6" fillId="2" borderId="16" xfId="3" applyNumberFormat="1" applyFont="1" applyFill="1" applyBorder="1" applyAlignment="1">
      <alignment horizontal="center" vertical="center" shrinkToFit="1"/>
    </xf>
    <xf numFmtId="176" fontId="6" fillId="2" borderId="14" xfId="3" applyNumberFormat="1" applyFont="1" applyFill="1" applyBorder="1" applyAlignment="1">
      <alignment horizontal="distributed" vertical="center" indent="3"/>
    </xf>
    <xf numFmtId="176" fontId="6" fillId="2" borderId="34" xfId="3" applyNumberFormat="1" applyFont="1" applyFill="1" applyBorder="1" applyAlignment="1">
      <alignment horizontal="distributed" vertical="center" indent="3"/>
    </xf>
    <xf numFmtId="176" fontId="6" fillId="2" borderId="45" xfId="3" applyNumberFormat="1" applyFont="1" applyFill="1" applyBorder="1" applyAlignment="1">
      <alignment horizontal="distributed" vertical="center" indent="3"/>
    </xf>
    <xf numFmtId="176" fontId="6" fillId="2" borderId="5" xfId="1" applyNumberFormat="1" applyFont="1" applyFill="1" applyBorder="1" applyAlignment="1">
      <alignment horizontal="center" vertical="center" wrapText="1"/>
    </xf>
    <xf numFmtId="176" fontId="6" fillId="2" borderId="42" xfId="3" applyNumberFormat="1" applyFont="1" applyFill="1" applyBorder="1" applyAlignment="1">
      <alignment horizontal="center" vertical="center" textRotation="255"/>
    </xf>
    <xf numFmtId="176" fontId="6" fillId="2" borderId="43" xfId="3" applyNumberFormat="1" applyFont="1" applyFill="1" applyBorder="1" applyAlignment="1">
      <alignment horizontal="center" vertical="center" textRotation="255"/>
    </xf>
    <xf numFmtId="176" fontId="6" fillId="2" borderId="39" xfId="3" applyNumberFormat="1" applyFont="1" applyFill="1" applyBorder="1" applyAlignment="1">
      <alignment horizontal="center" vertical="center" textRotation="255"/>
    </xf>
    <xf numFmtId="176" fontId="6" fillId="2" borderId="18" xfId="3" applyNumberFormat="1" applyFont="1" applyFill="1" applyBorder="1" applyAlignment="1">
      <alignment horizontal="distributed" vertical="center" indent="6"/>
    </xf>
    <xf numFmtId="176" fontId="6" fillId="2" borderId="28" xfId="3" applyNumberFormat="1" applyFont="1" applyFill="1" applyBorder="1" applyAlignment="1">
      <alignment horizontal="distributed" vertical="center" indent="6"/>
    </xf>
    <xf numFmtId="0" fontId="0" fillId="0" borderId="19" xfId="0" applyBorder="1" applyAlignment="1">
      <alignment horizontal="distributed" vertical="center" indent="6"/>
    </xf>
    <xf numFmtId="176" fontId="6" fillId="2" borderId="18" xfId="3" applyNumberFormat="1" applyFont="1" applyFill="1" applyBorder="1" applyAlignment="1">
      <alignment horizontal="distributed" vertical="center" indent="4"/>
    </xf>
    <xf numFmtId="176" fontId="6" fillId="2" borderId="28" xfId="3" applyNumberFormat="1" applyFont="1" applyFill="1" applyBorder="1" applyAlignment="1">
      <alignment horizontal="distributed" vertical="center" indent="4"/>
    </xf>
    <xf numFmtId="0" fontId="0" fillId="0" borderId="19" xfId="0" applyBorder="1" applyAlignment="1">
      <alignment horizontal="distributed" vertical="center" indent="4"/>
    </xf>
    <xf numFmtId="176" fontId="6" fillId="2" borderId="31" xfId="3" applyNumberFormat="1" applyFont="1" applyFill="1" applyBorder="1" applyAlignment="1">
      <alignment horizontal="distributed" vertical="center" indent="4"/>
    </xf>
    <xf numFmtId="176" fontId="6" fillId="2" borderId="14" xfId="3" applyNumberFormat="1" applyFont="1" applyFill="1" applyBorder="1" applyAlignment="1">
      <alignment horizontal="distributed" vertical="center" wrapText="1" indent="2"/>
    </xf>
    <xf numFmtId="176" fontId="6" fillId="2" borderId="34" xfId="3" applyNumberFormat="1" applyFont="1" applyFill="1" applyBorder="1" applyAlignment="1">
      <alignment horizontal="distributed" vertical="center" wrapText="1" indent="2"/>
    </xf>
    <xf numFmtId="176" fontId="6" fillId="2" borderId="16" xfId="3" applyNumberFormat="1" applyFont="1" applyFill="1" applyBorder="1" applyAlignment="1">
      <alignment horizontal="distributed" vertical="center" wrapText="1" indent="2"/>
    </xf>
    <xf numFmtId="0" fontId="6" fillId="2" borderId="49" xfId="3" applyFont="1" applyFill="1" applyBorder="1" applyAlignment="1">
      <alignment horizontal="distributed" vertical="center" indent="4"/>
    </xf>
    <xf numFmtId="176" fontId="6" fillId="2" borderId="164" xfId="1" applyNumberFormat="1" applyFont="1" applyFill="1" applyBorder="1" applyAlignment="1">
      <alignment horizontal="center" vertical="center" wrapText="1"/>
    </xf>
    <xf numFmtId="176" fontId="6" fillId="2" borderId="24" xfId="1" applyNumberFormat="1" applyFont="1" applyFill="1" applyBorder="1" applyAlignment="1">
      <alignment horizontal="center" vertical="center" wrapText="1"/>
    </xf>
    <xf numFmtId="176" fontId="27" fillId="0" borderId="0" xfId="3" applyNumberFormat="1" applyFont="1" applyAlignment="1">
      <alignment horizontal="center" vertical="center" wrapText="1"/>
    </xf>
    <xf numFmtId="0" fontId="6" fillId="2" borderId="49" xfId="3" applyFont="1" applyFill="1" applyBorder="1" applyAlignment="1">
      <alignment horizontal="center" vertical="center"/>
    </xf>
    <xf numFmtId="176" fontId="6" fillId="2" borderId="42" xfId="1" applyNumberFormat="1" applyFont="1" applyFill="1" applyBorder="1" applyAlignment="1">
      <alignment horizontal="center" vertical="center" wrapText="1"/>
    </xf>
    <xf numFmtId="176" fontId="6" fillId="2" borderId="39" xfId="1" applyNumberFormat="1" applyFont="1" applyFill="1" applyBorder="1" applyAlignment="1">
      <alignment horizontal="center" vertical="center" wrapText="1"/>
    </xf>
    <xf numFmtId="0" fontId="6" fillId="2" borderId="29" xfId="3" applyFont="1" applyFill="1" applyBorder="1" applyAlignment="1">
      <alignment horizontal="distributed" vertical="center" indent="7"/>
    </xf>
    <xf numFmtId="0" fontId="6" fillId="2" borderId="28" xfId="3" applyFont="1" applyFill="1" applyBorder="1" applyAlignment="1">
      <alignment horizontal="distributed" vertical="center" indent="7"/>
    </xf>
    <xf numFmtId="0" fontId="6" fillId="2" borderId="19" xfId="3" applyFont="1" applyFill="1" applyBorder="1" applyAlignment="1">
      <alignment horizontal="distributed" vertical="center" indent="7"/>
    </xf>
    <xf numFmtId="0" fontId="6" fillId="2" borderId="49" xfId="3" applyFont="1" applyFill="1" applyBorder="1" applyAlignment="1">
      <alignment horizontal="left" vertical="center" wrapText="1"/>
    </xf>
    <xf numFmtId="0" fontId="6" fillId="2" borderId="7" xfId="3" applyFont="1" applyFill="1" applyBorder="1" applyAlignment="1">
      <alignment horizontal="left" vertical="center" wrapText="1"/>
    </xf>
    <xf numFmtId="176" fontId="6" fillId="2" borderId="58" xfId="1" applyNumberFormat="1" applyFont="1" applyFill="1" applyBorder="1" applyAlignment="1">
      <alignment horizontal="center" vertical="center" wrapText="1"/>
    </xf>
    <xf numFmtId="176" fontId="6" fillId="2" borderId="6" xfId="1" applyNumberFormat="1" applyFont="1" applyFill="1" applyBorder="1" applyAlignment="1">
      <alignment horizontal="center" vertical="center" wrapText="1"/>
    </xf>
    <xf numFmtId="176" fontId="6" fillId="2" borderId="66" xfId="1" applyNumberFormat="1" applyFont="1" applyFill="1" applyBorder="1" applyAlignment="1">
      <alignment horizontal="center" vertical="center" wrapText="1"/>
    </xf>
    <xf numFmtId="176" fontId="6" fillId="2" borderId="56" xfId="1" applyNumberFormat="1" applyFont="1" applyFill="1" applyBorder="1" applyAlignment="1">
      <alignment horizontal="center" vertical="center" wrapText="1"/>
    </xf>
    <xf numFmtId="176" fontId="6" fillId="2" borderId="57" xfId="1" applyNumberFormat="1" applyFont="1" applyFill="1" applyBorder="1" applyAlignment="1">
      <alignment horizontal="center" vertical="center" wrapText="1"/>
    </xf>
    <xf numFmtId="176" fontId="6" fillId="2" borderId="8" xfId="1" applyNumberFormat="1" applyFont="1" applyFill="1" applyBorder="1" applyAlignment="1">
      <alignment horizontal="center" vertical="center" wrapText="1"/>
    </xf>
    <xf numFmtId="0" fontId="6" fillId="2" borderId="49" xfId="3" applyFont="1" applyFill="1" applyBorder="1" applyAlignment="1">
      <alignment horizontal="distributed" vertical="center" indent="7"/>
    </xf>
    <xf numFmtId="0" fontId="6" fillId="0" borderId="10" xfId="4" applyNumberFormat="1" applyFont="1" applyFill="1" applyBorder="1" applyAlignment="1">
      <alignment horizontal="right" vertical="center" wrapText="1"/>
    </xf>
    <xf numFmtId="0" fontId="6" fillId="0" borderId="3" xfId="4" applyNumberFormat="1" applyFont="1" applyFill="1" applyBorder="1" applyAlignment="1">
      <alignment horizontal="right" vertical="center" wrapText="1"/>
    </xf>
    <xf numFmtId="38" fontId="6" fillId="0" borderId="3" xfId="15" applyFont="1" applyFill="1" applyBorder="1" applyAlignment="1">
      <alignment horizontal="right" vertical="center" wrapText="1"/>
    </xf>
    <xf numFmtId="38" fontId="6" fillId="4" borderId="3" xfId="15" applyFont="1" applyFill="1" applyBorder="1" applyAlignment="1">
      <alignment horizontal="right" vertical="center" wrapText="1"/>
    </xf>
    <xf numFmtId="38" fontId="6" fillId="0" borderId="0" xfId="4" applyFont="1" applyFill="1" applyBorder="1" applyAlignment="1">
      <alignment horizontal="right" vertical="center" wrapText="1"/>
    </xf>
  </cellXfs>
  <cellStyles count="16">
    <cellStyle name="桁区切り" xfId="15" builtinId="6"/>
    <cellStyle name="桁区切り 2" xfId="4" xr:uid="{00000000-0005-0000-0000-000000000000}"/>
    <cellStyle name="標準" xfId="0" builtinId="0"/>
    <cellStyle name="標準 2" xfId="3" xr:uid="{00000000-0005-0000-0000-000002000000}"/>
    <cellStyle name="標準_○04.市町村民税に関すること&amp;5.市町村税の徴収に要する経費(P　)【済】" xfId="1" xr:uid="{00000000-0005-0000-0000-000003000000}"/>
    <cellStyle name="標準_○1-1.市町村税の現況-1(P　)【統計課公表待ち分は入力対象外】" xfId="2" xr:uid="{00000000-0005-0000-0000-000004000000}"/>
    <cellStyle name="標準_29市町村一覧" xfId="5" xr:uid="{00000000-0005-0000-0000-000005000000}"/>
    <cellStyle name="標準_軽自" xfId="7" xr:uid="{D75F2F4F-40D8-4A91-9230-20107324A8F5}"/>
    <cellStyle name="標準_交付金① (2)" xfId="10" xr:uid="{6AB33F72-8C2A-4041-8EF6-8D3832DB929E}"/>
    <cellStyle name="標準_国保" xfId="13" xr:uid="{9E51BB0A-1137-440F-96DA-7F6CDA1390AD}"/>
    <cellStyle name="標準_国保２" xfId="14" xr:uid="{B806D1B2-E05A-4E0D-8D22-86F55C1E3941}"/>
    <cellStyle name="標準_都計１" xfId="9" xr:uid="{4853FF18-443C-4B7A-AD53-16B288434A6B}"/>
    <cellStyle name="標準_都計２" xfId="11" xr:uid="{38F5AAFA-4F3E-47B0-9168-5C49D233AB33}"/>
    <cellStyle name="標準_都計３" xfId="12" xr:uid="{720C4230-B8FF-4AF0-B064-137EFAF183F9}"/>
    <cellStyle name="標準_都市計画税" xfId="6" xr:uid="{00000000-0005-0000-0000-000006000000}"/>
    <cellStyle name="標準_特土地" xfId="8" xr:uid="{89E4DF6B-86E8-4170-AB94-A75FA9000E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C921E-5CB0-41DD-887E-2E9CCC6EB96F}">
  <sheetPr>
    <tabColor rgb="FFFF0000"/>
    <pageSetUpPr fitToPage="1"/>
  </sheetPr>
  <dimension ref="B1:BI173"/>
  <sheetViews>
    <sheetView view="pageBreakPreview" zoomScale="85" zoomScaleNormal="100" zoomScaleSheetLayoutView="85" workbookViewId="0">
      <selection activeCell="BL35" sqref="BL35"/>
    </sheetView>
  </sheetViews>
  <sheetFormatPr defaultColWidth="9" defaultRowHeight="24" customHeight="1"/>
  <cols>
    <col min="1" max="1" width="1.109375" style="56" customWidth="1"/>
    <col min="2" max="2" width="11.6640625" style="114" customWidth="1"/>
    <col min="3" max="9" width="10.6640625" style="56" customWidth="1"/>
    <col min="10" max="14" width="13.44140625" style="56" customWidth="1"/>
    <col min="15" max="16" width="10.6640625" style="56" customWidth="1"/>
    <col min="17" max="17" width="11.6640625" style="56" customWidth="1"/>
    <col min="18" max="31" width="10.6640625" style="56" customWidth="1"/>
    <col min="32" max="32" width="11.6640625" style="56" customWidth="1"/>
    <col min="33" max="45" width="10.6640625" style="56" customWidth="1"/>
    <col min="46" max="46" width="11.6640625" style="114" customWidth="1"/>
    <col min="47" max="47" width="1.88671875" style="56" customWidth="1"/>
    <col min="48" max="61" width="0" style="56" hidden="1" customWidth="1"/>
    <col min="62" max="16384" width="9" style="56"/>
  </cols>
  <sheetData>
    <row r="1" spans="2:61" s="66" customFormat="1" ht="16.2">
      <c r="B1" s="65" t="s">
        <v>173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65" t="str">
        <f>B1</f>
        <v>令和６年度　軽自動車の種類別課税台数</v>
      </c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65" t="str">
        <f>B1</f>
        <v>令和６年度　軽自動車の種類別課税台数</v>
      </c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67"/>
    </row>
    <row r="2" spans="2:61" s="66" customFormat="1" ht="13.8" thickBot="1">
      <c r="B2" s="6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69" t="s">
        <v>42</v>
      </c>
      <c r="Q2" s="70"/>
      <c r="R2" s="70"/>
      <c r="S2" s="70"/>
      <c r="T2" s="49"/>
      <c r="U2" s="70"/>
      <c r="V2" s="70"/>
      <c r="W2" s="70"/>
      <c r="X2" s="49"/>
      <c r="Y2" s="70"/>
      <c r="Z2" s="70"/>
      <c r="AA2" s="70"/>
      <c r="AB2" s="70"/>
      <c r="AC2" s="70"/>
      <c r="AD2" s="70"/>
      <c r="AE2" s="69" t="s">
        <v>42</v>
      </c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50"/>
      <c r="AQ2" s="50"/>
      <c r="AR2" s="50"/>
      <c r="AS2" s="69" t="s">
        <v>42</v>
      </c>
    </row>
    <row r="3" spans="2:61" ht="18.75" customHeight="1">
      <c r="B3" s="382" t="s">
        <v>2</v>
      </c>
      <c r="C3" s="385" t="s">
        <v>43</v>
      </c>
      <c r="D3" s="386"/>
      <c r="E3" s="386"/>
      <c r="F3" s="386"/>
      <c r="G3" s="387"/>
      <c r="H3" s="388" t="s">
        <v>44</v>
      </c>
      <c r="I3" s="366"/>
      <c r="J3" s="366"/>
      <c r="K3" s="366"/>
      <c r="L3" s="366"/>
      <c r="M3" s="366"/>
      <c r="N3" s="366"/>
      <c r="O3" s="366"/>
      <c r="P3" s="389"/>
      <c r="Q3" s="390" t="s">
        <v>2</v>
      </c>
      <c r="R3" s="365" t="s">
        <v>44</v>
      </c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89"/>
      <c r="AF3" s="390" t="s">
        <v>2</v>
      </c>
      <c r="AG3" s="365" t="s">
        <v>44</v>
      </c>
      <c r="AH3" s="366"/>
      <c r="AI3" s="366"/>
      <c r="AJ3" s="366"/>
      <c r="AK3" s="366"/>
      <c r="AL3" s="366"/>
      <c r="AM3" s="366"/>
      <c r="AN3" s="366"/>
      <c r="AO3" s="366"/>
      <c r="AP3" s="366"/>
      <c r="AQ3" s="367"/>
      <c r="AR3" s="368" t="s">
        <v>55</v>
      </c>
      <c r="AS3" s="371" t="s">
        <v>0</v>
      </c>
      <c r="AT3" s="374" t="s">
        <v>2</v>
      </c>
    </row>
    <row r="4" spans="2:61" ht="29.25" customHeight="1" thickBot="1">
      <c r="B4" s="383"/>
      <c r="C4" s="377" t="s">
        <v>50</v>
      </c>
      <c r="D4" s="363" t="s">
        <v>174</v>
      </c>
      <c r="E4" s="363" t="s">
        <v>51</v>
      </c>
      <c r="F4" s="363" t="s">
        <v>52</v>
      </c>
      <c r="G4" s="380" t="s">
        <v>45</v>
      </c>
      <c r="H4" s="357" t="s">
        <v>46</v>
      </c>
      <c r="I4" s="357" t="s">
        <v>47</v>
      </c>
      <c r="J4" s="363" t="s">
        <v>158</v>
      </c>
      <c r="K4" s="363" t="s">
        <v>150</v>
      </c>
      <c r="L4" s="363" t="s">
        <v>151</v>
      </c>
      <c r="M4" s="363" t="s">
        <v>152</v>
      </c>
      <c r="N4" s="363" t="s">
        <v>153</v>
      </c>
      <c r="O4" s="354" t="s">
        <v>56</v>
      </c>
      <c r="P4" s="361"/>
      <c r="Q4" s="391"/>
      <c r="R4" s="364" t="s">
        <v>57</v>
      </c>
      <c r="S4" s="354"/>
      <c r="T4" s="353" t="s">
        <v>148</v>
      </c>
      <c r="U4" s="354"/>
      <c r="V4" s="353" t="s">
        <v>149</v>
      </c>
      <c r="W4" s="354"/>
      <c r="X4" s="353" t="s">
        <v>154</v>
      </c>
      <c r="Y4" s="354"/>
      <c r="Z4" s="353" t="s">
        <v>155</v>
      </c>
      <c r="AA4" s="354"/>
      <c r="AB4" s="353" t="s">
        <v>175</v>
      </c>
      <c r="AC4" s="354"/>
      <c r="AD4" s="353" t="s">
        <v>166</v>
      </c>
      <c r="AE4" s="361"/>
      <c r="AF4" s="391"/>
      <c r="AG4" s="362" t="s">
        <v>176</v>
      </c>
      <c r="AH4" s="354"/>
      <c r="AI4" s="353" t="s">
        <v>167</v>
      </c>
      <c r="AJ4" s="354"/>
      <c r="AK4" s="353" t="s">
        <v>177</v>
      </c>
      <c r="AL4" s="354"/>
      <c r="AM4" s="353" t="s">
        <v>168</v>
      </c>
      <c r="AN4" s="354"/>
      <c r="AO4" s="355" t="s">
        <v>48</v>
      </c>
      <c r="AP4" s="357" t="s">
        <v>49</v>
      </c>
      <c r="AQ4" s="357" t="s">
        <v>53</v>
      </c>
      <c r="AR4" s="369"/>
      <c r="AS4" s="372"/>
      <c r="AT4" s="375"/>
      <c r="AV4" s="71" t="s">
        <v>178</v>
      </c>
    </row>
    <row r="5" spans="2:61" s="71" customFormat="1" ht="16.8" thickBot="1">
      <c r="B5" s="384"/>
      <c r="C5" s="378"/>
      <c r="D5" s="379"/>
      <c r="E5" s="379"/>
      <c r="F5" s="379"/>
      <c r="G5" s="381"/>
      <c r="H5" s="358"/>
      <c r="I5" s="358"/>
      <c r="J5" s="358"/>
      <c r="K5" s="358"/>
      <c r="L5" s="358"/>
      <c r="M5" s="358"/>
      <c r="N5" s="358"/>
      <c r="O5" s="58" t="s">
        <v>54</v>
      </c>
      <c r="P5" s="28" t="s">
        <v>41</v>
      </c>
      <c r="Q5" s="392"/>
      <c r="R5" s="57" t="s">
        <v>54</v>
      </c>
      <c r="S5" s="58" t="s">
        <v>41</v>
      </c>
      <c r="T5" s="58" t="s">
        <v>54</v>
      </c>
      <c r="U5" s="58" t="s">
        <v>41</v>
      </c>
      <c r="V5" s="58" t="s">
        <v>54</v>
      </c>
      <c r="W5" s="58" t="s">
        <v>41</v>
      </c>
      <c r="X5" s="58" t="s">
        <v>54</v>
      </c>
      <c r="Y5" s="58" t="s">
        <v>41</v>
      </c>
      <c r="Z5" s="58" t="s">
        <v>54</v>
      </c>
      <c r="AA5" s="58" t="s">
        <v>41</v>
      </c>
      <c r="AB5" s="58" t="s">
        <v>54</v>
      </c>
      <c r="AC5" s="58" t="s">
        <v>41</v>
      </c>
      <c r="AD5" s="58" t="s">
        <v>54</v>
      </c>
      <c r="AE5" s="28" t="s">
        <v>41</v>
      </c>
      <c r="AF5" s="392"/>
      <c r="AG5" s="57" t="s">
        <v>54</v>
      </c>
      <c r="AH5" s="58" t="s">
        <v>41</v>
      </c>
      <c r="AI5" s="58" t="s">
        <v>54</v>
      </c>
      <c r="AJ5" s="58" t="s">
        <v>41</v>
      </c>
      <c r="AK5" s="58" t="s">
        <v>54</v>
      </c>
      <c r="AL5" s="58" t="s">
        <v>41</v>
      </c>
      <c r="AM5" s="58" t="s">
        <v>54</v>
      </c>
      <c r="AN5" s="58" t="s">
        <v>41</v>
      </c>
      <c r="AO5" s="356"/>
      <c r="AP5" s="358"/>
      <c r="AQ5" s="358"/>
      <c r="AR5" s="370"/>
      <c r="AS5" s="373"/>
      <c r="AT5" s="376"/>
      <c r="AV5" s="72" t="s">
        <v>179</v>
      </c>
      <c r="AX5" s="359" t="s">
        <v>180</v>
      </c>
      <c r="AY5" s="360"/>
      <c r="AZ5" s="73" t="s">
        <v>181</v>
      </c>
      <c r="BA5" s="74" t="s">
        <v>182</v>
      </c>
      <c r="BB5" s="74" t="s">
        <v>183</v>
      </c>
      <c r="BC5" s="74" t="s">
        <v>184</v>
      </c>
      <c r="BD5" s="74" t="s">
        <v>185</v>
      </c>
      <c r="BE5" s="74" t="s">
        <v>186</v>
      </c>
      <c r="BF5" s="74" t="s">
        <v>187</v>
      </c>
      <c r="BG5" s="75" t="s">
        <v>188</v>
      </c>
      <c r="BI5" s="71" t="s">
        <v>189</v>
      </c>
    </row>
    <row r="6" spans="2:61" s="77" customFormat="1" ht="14.1" customHeight="1">
      <c r="B6" s="76" t="s">
        <v>3</v>
      </c>
      <c r="C6" s="29">
        <f>C51</f>
        <v>19588</v>
      </c>
      <c r="D6" s="26">
        <f>D51</f>
        <v>63</v>
      </c>
      <c r="E6" s="1">
        <f t="shared" ref="E6:AS21" si="0">E51</f>
        <v>912</v>
      </c>
      <c r="F6" s="1">
        <f t="shared" si="0"/>
        <v>4883</v>
      </c>
      <c r="G6" s="5">
        <f t="shared" si="0"/>
        <v>351</v>
      </c>
      <c r="H6" s="1">
        <f t="shared" si="0"/>
        <v>3995</v>
      </c>
      <c r="I6" s="1">
        <f t="shared" si="0"/>
        <v>0</v>
      </c>
      <c r="J6" s="1">
        <f>J51</f>
        <v>0</v>
      </c>
      <c r="K6" s="1">
        <f>K51</f>
        <v>0</v>
      </c>
      <c r="L6" s="1">
        <f t="shared" ref="L6:N6" si="1">L51</f>
        <v>0</v>
      </c>
      <c r="M6" s="1">
        <f t="shared" si="1"/>
        <v>0</v>
      </c>
      <c r="N6" s="1">
        <f t="shared" si="1"/>
        <v>0</v>
      </c>
      <c r="O6" s="1">
        <f t="shared" si="0"/>
        <v>10</v>
      </c>
      <c r="P6" s="30">
        <f t="shared" si="0"/>
        <v>11555</v>
      </c>
      <c r="Q6" s="31" t="str">
        <f>B6</f>
        <v>奈良市</v>
      </c>
      <c r="R6" s="29">
        <f t="shared" si="0"/>
        <v>135</v>
      </c>
      <c r="S6" s="1">
        <f t="shared" si="0"/>
        <v>2122</v>
      </c>
      <c r="T6" s="1">
        <f t="shared" si="0"/>
        <v>22</v>
      </c>
      <c r="U6" s="1">
        <f t="shared" si="0"/>
        <v>29238</v>
      </c>
      <c r="V6" s="1">
        <f t="shared" si="0"/>
        <v>354</v>
      </c>
      <c r="W6" s="1">
        <f t="shared" si="0"/>
        <v>6299</v>
      </c>
      <c r="X6" s="1">
        <f t="shared" si="0"/>
        <v>10</v>
      </c>
      <c r="Y6" s="1">
        <f t="shared" si="0"/>
        <v>11134</v>
      </c>
      <c r="Z6" s="1">
        <f t="shared" si="0"/>
        <v>211</v>
      </c>
      <c r="AA6" s="1">
        <f t="shared" si="0"/>
        <v>5152</v>
      </c>
      <c r="AB6" s="1">
        <f t="shared" si="0"/>
        <v>0</v>
      </c>
      <c r="AC6" s="1">
        <f t="shared" si="0"/>
        <v>89</v>
      </c>
      <c r="AD6" s="1">
        <f t="shared" si="0"/>
        <v>0</v>
      </c>
      <c r="AE6" s="30">
        <f t="shared" si="0"/>
        <v>3</v>
      </c>
      <c r="AF6" s="31" t="str">
        <f>B6</f>
        <v>奈良市</v>
      </c>
      <c r="AG6" s="29">
        <f t="shared" ref="AG6:AG44" si="2">AG51</f>
        <v>0</v>
      </c>
      <c r="AH6" s="42"/>
      <c r="AI6" s="42"/>
      <c r="AJ6" s="42"/>
      <c r="AK6" s="1">
        <f t="shared" ref="AK6:AK44" si="3">AK51</f>
        <v>2</v>
      </c>
      <c r="AL6" s="42"/>
      <c r="AM6" s="42"/>
      <c r="AN6" s="42"/>
      <c r="AO6" s="1">
        <f t="shared" si="0"/>
        <v>0</v>
      </c>
      <c r="AP6" s="1">
        <f t="shared" si="0"/>
        <v>308</v>
      </c>
      <c r="AQ6" s="1">
        <f t="shared" si="0"/>
        <v>155</v>
      </c>
      <c r="AR6" s="26">
        <f t="shared" si="0"/>
        <v>3666</v>
      </c>
      <c r="AS6" s="30">
        <f t="shared" si="0"/>
        <v>100257</v>
      </c>
      <c r="AT6" s="76" t="s">
        <v>3</v>
      </c>
      <c r="AV6" s="78">
        <f t="shared" ref="AV6:AV47" si="4">SUM(C6:AR6)-AS6</f>
        <v>0</v>
      </c>
      <c r="AX6" s="351" t="s">
        <v>190</v>
      </c>
      <c r="AY6" s="352"/>
      <c r="AZ6" s="79">
        <f>AS6</f>
        <v>100257</v>
      </c>
      <c r="BA6" s="80">
        <f>SUM(C6:G6)</f>
        <v>25797</v>
      </c>
      <c r="BB6" s="80">
        <f>SUM(H6)</f>
        <v>3995</v>
      </c>
      <c r="BC6" s="80">
        <f>SUM(I6:N6)</f>
        <v>0</v>
      </c>
      <c r="BD6" s="80">
        <f>SUM(O6:P6,T6:U6,X6:Y6,AB6:AC6,AG6:AH6,AK6:AL6)</f>
        <v>52060</v>
      </c>
      <c r="BE6" s="80">
        <f>SUM(R6:S6,V6:W6,Z6:AA6,AD6:AE6,AI6:AJ6,AM6:AN6)</f>
        <v>14276</v>
      </c>
      <c r="BF6" s="80">
        <f>SUM(AO6:AQ6)</f>
        <v>463</v>
      </c>
      <c r="BG6" s="81">
        <f>AR6</f>
        <v>3666</v>
      </c>
      <c r="BI6" s="77" t="str">
        <f>IF(SUM(BA6:BG6)=AZ6,"○","×")</f>
        <v>○</v>
      </c>
    </row>
    <row r="7" spans="2:61" s="77" customFormat="1" ht="14.1" customHeight="1">
      <c r="B7" s="82" t="s">
        <v>4</v>
      </c>
      <c r="C7" s="32">
        <f t="shared" ref="C7:AS19" si="5">C52</f>
        <v>4493</v>
      </c>
      <c r="D7" s="41">
        <f t="shared" si="5"/>
        <v>7</v>
      </c>
      <c r="E7" s="2">
        <f t="shared" si="5"/>
        <v>174</v>
      </c>
      <c r="F7" s="2">
        <f t="shared" si="5"/>
        <v>887</v>
      </c>
      <c r="G7" s="2">
        <f t="shared" si="5"/>
        <v>66</v>
      </c>
      <c r="H7" s="2">
        <f t="shared" si="5"/>
        <v>799</v>
      </c>
      <c r="I7" s="2">
        <f t="shared" si="5"/>
        <v>0</v>
      </c>
      <c r="J7" s="2">
        <f t="shared" si="5"/>
        <v>0</v>
      </c>
      <c r="K7" s="2">
        <f t="shared" si="5"/>
        <v>0</v>
      </c>
      <c r="L7" s="2">
        <f t="shared" si="5"/>
        <v>0</v>
      </c>
      <c r="M7" s="2">
        <f t="shared" si="5"/>
        <v>0</v>
      </c>
      <c r="N7" s="2">
        <f t="shared" si="5"/>
        <v>0</v>
      </c>
      <c r="O7" s="2">
        <f t="shared" si="5"/>
        <v>7</v>
      </c>
      <c r="P7" s="33">
        <f t="shared" si="5"/>
        <v>3297</v>
      </c>
      <c r="Q7" s="34" t="str">
        <f t="shared" ref="Q7:Q47" si="6">B7</f>
        <v>大和高田市</v>
      </c>
      <c r="R7" s="32">
        <f t="shared" si="5"/>
        <v>25</v>
      </c>
      <c r="S7" s="2">
        <f t="shared" si="5"/>
        <v>502</v>
      </c>
      <c r="T7" s="2">
        <f t="shared" si="0"/>
        <v>4</v>
      </c>
      <c r="U7" s="2">
        <f t="shared" si="0"/>
        <v>6803</v>
      </c>
      <c r="V7" s="2">
        <f t="shared" si="0"/>
        <v>66</v>
      </c>
      <c r="W7" s="2">
        <f t="shared" si="0"/>
        <v>1387</v>
      </c>
      <c r="X7" s="2">
        <f t="shared" si="0"/>
        <v>4</v>
      </c>
      <c r="Y7" s="2">
        <f t="shared" si="0"/>
        <v>3348</v>
      </c>
      <c r="Z7" s="2">
        <f t="shared" si="0"/>
        <v>30</v>
      </c>
      <c r="AA7" s="2">
        <f t="shared" si="0"/>
        <v>1087</v>
      </c>
      <c r="AB7" s="2">
        <f t="shared" si="0"/>
        <v>0</v>
      </c>
      <c r="AC7" s="2">
        <f t="shared" si="0"/>
        <v>11</v>
      </c>
      <c r="AD7" s="2">
        <f t="shared" si="0"/>
        <v>0</v>
      </c>
      <c r="AE7" s="33">
        <f t="shared" si="0"/>
        <v>0</v>
      </c>
      <c r="AF7" s="34" t="str">
        <f t="shared" ref="AF7:AF47" si="7">B7</f>
        <v>大和高田市</v>
      </c>
      <c r="AG7" s="32">
        <f t="shared" si="2"/>
        <v>0</v>
      </c>
      <c r="AH7" s="43"/>
      <c r="AI7" s="43"/>
      <c r="AJ7" s="43"/>
      <c r="AK7" s="2">
        <f t="shared" si="3"/>
        <v>0</v>
      </c>
      <c r="AL7" s="43"/>
      <c r="AM7" s="43"/>
      <c r="AN7" s="43"/>
      <c r="AO7" s="2">
        <f t="shared" si="5"/>
        <v>0</v>
      </c>
      <c r="AP7" s="2">
        <f t="shared" si="5"/>
        <v>47</v>
      </c>
      <c r="AQ7" s="2">
        <f t="shared" si="5"/>
        <v>55</v>
      </c>
      <c r="AR7" s="2">
        <f t="shared" si="5"/>
        <v>805</v>
      </c>
      <c r="AS7" s="33">
        <f t="shared" si="5"/>
        <v>23904</v>
      </c>
      <c r="AT7" s="82" t="s">
        <v>4</v>
      </c>
      <c r="AV7" s="78">
        <f t="shared" si="4"/>
        <v>0</v>
      </c>
      <c r="AX7" s="345" t="s">
        <v>191</v>
      </c>
      <c r="AY7" s="346"/>
      <c r="AZ7" s="83">
        <f t="shared" ref="AZ7:AZ47" si="8">AS7</f>
        <v>23904</v>
      </c>
      <c r="BA7" s="84">
        <f t="shared" ref="BA7:BA47" si="9">SUM(C7:G7)</f>
        <v>5627</v>
      </c>
      <c r="BB7" s="84">
        <f t="shared" ref="BB7:BB47" si="10">SUM(H7)</f>
        <v>799</v>
      </c>
      <c r="BC7" s="84">
        <f t="shared" ref="BC7:BC47" si="11">SUM(I7:N7)</f>
        <v>0</v>
      </c>
      <c r="BD7" s="84">
        <f t="shared" ref="BD7:BD47" si="12">SUM(O7:P7,T7:U7,X7:Y7,AB7:AC7,AG7:AH7,AK7:AL7)</f>
        <v>13474</v>
      </c>
      <c r="BE7" s="84">
        <f t="shared" ref="BE7:BE47" si="13">SUM(R7:S7,V7:W7,Z7:AA7,AD7:AE7,AI7:AJ7,AM7:AN7)</f>
        <v>3097</v>
      </c>
      <c r="BF7" s="84">
        <f t="shared" ref="BF7:BF47" si="14">SUM(AO7:AQ7)</f>
        <v>102</v>
      </c>
      <c r="BG7" s="85">
        <f t="shared" ref="BG7:BG47" si="15">AR7</f>
        <v>805</v>
      </c>
      <c r="BI7" s="77" t="str">
        <f>IF(SUM(BA7:BG7)=AZ7,"○","×")</f>
        <v>○</v>
      </c>
    </row>
    <row r="8" spans="2:61" s="77" customFormat="1" ht="14.1" customHeight="1">
      <c r="B8" s="82" t="s">
        <v>5</v>
      </c>
      <c r="C8" s="32">
        <f t="shared" si="5"/>
        <v>6784</v>
      </c>
      <c r="D8" s="41">
        <f t="shared" si="5"/>
        <v>16</v>
      </c>
      <c r="E8" s="2">
        <f t="shared" si="5"/>
        <v>277</v>
      </c>
      <c r="F8" s="2">
        <f t="shared" si="5"/>
        <v>1478</v>
      </c>
      <c r="G8" s="2">
        <f t="shared" si="5"/>
        <v>89</v>
      </c>
      <c r="H8" s="2">
        <f t="shared" si="5"/>
        <v>1055</v>
      </c>
      <c r="I8" s="2">
        <f t="shared" si="5"/>
        <v>0</v>
      </c>
      <c r="J8" s="2">
        <f t="shared" si="5"/>
        <v>0</v>
      </c>
      <c r="K8" s="2">
        <f t="shared" si="5"/>
        <v>1</v>
      </c>
      <c r="L8" s="2">
        <f t="shared" si="5"/>
        <v>0</v>
      </c>
      <c r="M8" s="2">
        <f t="shared" si="5"/>
        <v>0</v>
      </c>
      <c r="N8" s="2">
        <f t="shared" si="5"/>
        <v>0</v>
      </c>
      <c r="O8" s="2">
        <f t="shared" si="5"/>
        <v>4</v>
      </c>
      <c r="P8" s="33">
        <f t="shared" si="5"/>
        <v>4023</v>
      </c>
      <c r="Q8" s="34" t="str">
        <f t="shared" si="6"/>
        <v>大和郡山市</v>
      </c>
      <c r="R8" s="32">
        <f t="shared" si="5"/>
        <v>70</v>
      </c>
      <c r="S8" s="2">
        <f t="shared" si="5"/>
        <v>661</v>
      </c>
      <c r="T8" s="2">
        <f t="shared" si="0"/>
        <v>12</v>
      </c>
      <c r="U8" s="2">
        <f t="shared" si="0"/>
        <v>9712</v>
      </c>
      <c r="V8" s="2">
        <f t="shared" si="0"/>
        <v>153</v>
      </c>
      <c r="W8" s="2">
        <f t="shared" si="0"/>
        <v>2263</v>
      </c>
      <c r="X8" s="2">
        <f t="shared" si="0"/>
        <v>4</v>
      </c>
      <c r="Y8" s="2">
        <f t="shared" si="0"/>
        <v>4021</v>
      </c>
      <c r="Z8" s="2">
        <f t="shared" si="0"/>
        <v>70</v>
      </c>
      <c r="AA8" s="2">
        <f t="shared" si="0"/>
        <v>1620</v>
      </c>
      <c r="AB8" s="2">
        <f t="shared" si="0"/>
        <v>0</v>
      </c>
      <c r="AC8" s="2">
        <f t="shared" si="0"/>
        <v>37</v>
      </c>
      <c r="AD8" s="2">
        <f t="shared" si="0"/>
        <v>0</v>
      </c>
      <c r="AE8" s="33">
        <f t="shared" si="0"/>
        <v>0</v>
      </c>
      <c r="AF8" s="34" t="str">
        <f t="shared" si="7"/>
        <v>大和郡山市</v>
      </c>
      <c r="AG8" s="32">
        <f t="shared" si="2"/>
        <v>0</v>
      </c>
      <c r="AH8" s="43"/>
      <c r="AI8" s="43"/>
      <c r="AJ8" s="43"/>
      <c r="AK8" s="2">
        <f t="shared" si="3"/>
        <v>1</v>
      </c>
      <c r="AL8" s="43"/>
      <c r="AM8" s="43"/>
      <c r="AN8" s="43"/>
      <c r="AO8" s="2">
        <f t="shared" si="5"/>
        <v>0</v>
      </c>
      <c r="AP8" s="2">
        <f t="shared" si="5"/>
        <v>71</v>
      </c>
      <c r="AQ8" s="2">
        <f t="shared" si="5"/>
        <v>266</v>
      </c>
      <c r="AR8" s="2">
        <f t="shared" si="5"/>
        <v>982</v>
      </c>
      <c r="AS8" s="33">
        <f t="shared" si="5"/>
        <v>33670</v>
      </c>
      <c r="AT8" s="82" t="s">
        <v>5</v>
      </c>
      <c r="AV8" s="78">
        <f t="shared" si="4"/>
        <v>0</v>
      </c>
      <c r="AX8" s="345" t="s">
        <v>192</v>
      </c>
      <c r="AY8" s="346"/>
      <c r="AZ8" s="83">
        <f t="shared" si="8"/>
        <v>33670</v>
      </c>
      <c r="BA8" s="84">
        <f t="shared" si="9"/>
        <v>8644</v>
      </c>
      <c r="BB8" s="84">
        <f t="shared" si="10"/>
        <v>1055</v>
      </c>
      <c r="BC8" s="84">
        <f t="shared" si="11"/>
        <v>1</v>
      </c>
      <c r="BD8" s="84">
        <f t="shared" si="12"/>
        <v>17814</v>
      </c>
      <c r="BE8" s="84">
        <f t="shared" si="13"/>
        <v>4837</v>
      </c>
      <c r="BF8" s="84">
        <f t="shared" si="14"/>
        <v>337</v>
      </c>
      <c r="BG8" s="85">
        <f t="shared" si="15"/>
        <v>982</v>
      </c>
      <c r="BI8" s="77" t="str">
        <f t="shared" ref="BI8:BI47" si="16">IF(SUM(BA8:BG8)=AZ8,"○","×")</f>
        <v>○</v>
      </c>
    </row>
    <row r="9" spans="2:61" s="77" customFormat="1" ht="14.1" customHeight="1">
      <c r="B9" s="82" t="s">
        <v>6</v>
      </c>
      <c r="C9" s="32">
        <f t="shared" si="5"/>
        <v>5080</v>
      </c>
      <c r="D9" s="41">
        <f t="shared" si="5"/>
        <v>7</v>
      </c>
      <c r="E9" s="2">
        <f t="shared" si="5"/>
        <v>215</v>
      </c>
      <c r="F9" s="2">
        <f t="shared" si="5"/>
        <v>788</v>
      </c>
      <c r="G9" s="2">
        <f t="shared" si="5"/>
        <v>95</v>
      </c>
      <c r="H9" s="2">
        <f t="shared" si="5"/>
        <v>779</v>
      </c>
      <c r="I9" s="2">
        <f t="shared" si="5"/>
        <v>0</v>
      </c>
      <c r="J9" s="2">
        <f t="shared" si="5"/>
        <v>0</v>
      </c>
      <c r="K9" s="2">
        <f t="shared" si="5"/>
        <v>3</v>
      </c>
      <c r="L9" s="2">
        <f t="shared" si="5"/>
        <v>0</v>
      </c>
      <c r="M9" s="2">
        <f t="shared" si="5"/>
        <v>0</v>
      </c>
      <c r="N9" s="2">
        <f t="shared" si="5"/>
        <v>0</v>
      </c>
      <c r="O9" s="2">
        <f t="shared" si="5"/>
        <v>3</v>
      </c>
      <c r="P9" s="33">
        <f t="shared" si="5"/>
        <v>3825</v>
      </c>
      <c r="Q9" s="34" t="str">
        <f t="shared" si="6"/>
        <v>天理市</v>
      </c>
      <c r="R9" s="32">
        <f t="shared" si="5"/>
        <v>28</v>
      </c>
      <c r="S9" s="2">
        <f t="shared" si="5"/>
        <v>732</v>
      </c>
      <c r="T9" s="2">
        <f t="shared" si="0"/>
        <v>5</v>
      </c>
      <c r="U9" s="2">
        <f t="shared" si="0"/>
        <v>7770</v>
      </c>
      <c r="V9" s="2">
        <f t="shared" si="0"/>
        <v>98</v>
      </c>
      <c r="W9" s="2">
        <f t="shared" si="0"/>
        <v>2030</v>
      </c>
      <c r="X9" s="2">
        <f t="shared" si="0"/>
        <v>1</v>
      </c>
      <c r="Y9" s="2">
        <f t="shared" si="0"/>
        <v>4042</v>
      </c>
      <c r="Z9" s="2">
        <f t="shared" si="0"/>
        <v>47</v>
      </c>
      <c r="AA9" s="2">
        <f t="shared" si="0"/>
        <v>2116</v>
      </c>
      <c r="AB9" s="2">
        <f t="shared" si="0"/>
        <v>0</v>
      </c>
      <c r="AC9" s="2">
        <f t="shared" si="0"/>
        <v>8</v>
      </c>
      <c r="AD9" s="2">
        <f t="shared" si="0"/>
        <v>1</v>
      </c>
      <c r="AE9" s="33">
        <f t="shared" si="0"/>
        <v>0</v>
      </c>
      <c r="AF9" s="34" t="str">
        <f t="shared" si="7"/>
        <v>天理市</v>
      </c>
      <c r="AG9" s="32">
        <f t="shared" si="2"/>
        <v>0</v>
      </c>
      <c r="AH9" s="43"/>
      <c r="AI9" s="43"/>
      <c r="AJ9" s="43"/>
      <c r="AK9" s="2">
        <f t="shared" si="3"/>
        <v>0</v>
      </c>
      <c r="AL9" s="43"/>
      <c r="AM9" s="43"/>
      <c r="AN9" s="43"/>
      <c r="AO9" s="2">
        <f t="shared" si="5"/>
        <v>0</v>
      </c>
      <c r="AP9" s="2">
        <f t="shared" si="5"/>
        <v>121</v>
      </c>
      <c r="AQ9" s="2">
        <f t="shared" si="5"/>
        <v>79</v>
      </c>
      <c r="AR9" s="2">
        <f t="shared" si="5"/>
        <v>802</v>
      </c>
      <c r="AS9" s="33">
        <f t="shared" si="5"/>
        <v>28675</v>
      </c>
      <c r="AT9" s="82" t="s">
        <v>6</v>
      </c>
      <c r="AV9" s="78">
        <f t="shared" si="4"/>
        <v>0</v>
      </c>
      <c r="AX9" s="345" t="s">
        <v>193</v>
      </c>
      <c r="AY9" s="346"/>
      <c r="AZ9" s="83">
        <f t="shared" si="8"/>
        <v>28675</v>
      </c>
      <c r="BA9" s="84">
        <f t="shared" si="9"/>
        <v>6185</v>
      </c>
      <c r="BB9" s="84">
        <f t="shared" si="10"/>
        <v>779</v>
      </c>
      <c r="BC9" s="84">
        <f t="shared" si="11"/>
        <v>3</v>
      </c>
      <c r="BD9" s="84">
        <f t="shared" si="12"/>
        <v>15654</v>
      </c>
      <c r="BE9" s="84">
        <f t="shared" si="13"/>
        <v>5052</v>
      </c>
      <c r="BF9" s="84">
        <f t="shared" si="14"/>
        <v>200</v>
      </c>
      <c r="BG9" s="85">
        <f t="shared" si="15"/>
        <v>802</v>
      </c>
      <c r="BI9" s="77" t="str">
        <f t="shared" si="16"/>
        <v>○</v>
      </c>
    </row>
    <row r="10" spans="2:61" s="77" customFormat="1" ht="14.1" customHeight="1">
      <c r="B10" s="82" t="s">
        <v>7</v>
      </c>
      <c r="C10" s="32">
        <f t="shared" si="5"/>
        <v>7265</v>
      </c>
      <c r="D10" s="41">
        <f t="shared" si="5"/>
        <v>23</v>
      </c>
      <c r="E10" s="2">
        <f t="shared" si="5"/>
        <v>342</v>
      </c>
      <c r="F10" s="2">
        <f t="shared" si="5"/>
        <v>1397</v>
      </c>
      <c r="G10" s="2">
        <f t="shared" si="5"/>
        <v>110</v>
      </c>
      <c r="H10" s="2">
        <f t="shared" si="5"/>
        <v>1385</v>
      </c>
      <c r="I10" s="2">
        <f t="shared" si="5"/>
        <v>0</v>
      </c>
      <c r="J10" s="2">
        <f t="shared" si="5"/>
        <v>0</v>
      </c>
      <c r="K10" s="2">
        <f t="shared" si="5"/>
        <v>2</v>
      </c>
      <c r="L10" s="2">
        <f t="shared" si="5"/>
        <v>0</v>
      </c>
      <c r="M10" s="2">
        <f t="shared" si="5"/>
        <v>0</v>
      </c>
      <c r="N10" s="2">
        <f t="shared" si="5"/>
        <v>0</v>
      </c>
      <c r="O10" s="2">
        <f t="shared" si="5"/>
        <v>3</v>
      </c>
      <c r="P10" s="33">
        <f t="shared" si="5"/>
        <v>6070</v>
      </c>
      <c r="Q10" s="34" t="str">
        <f t="shared" si="6"/>
        <v>橿原市</v>
      </c>
      <c r="R10" s="32">
        <f t="shared" si="5"/>
        <v>35</v>
      </c>
      <c r="S10" s="2">
        <f t="shared" si="5"/>
        <v>825</v>
      </c>
      <c r="T10" s="2">
        <f t="shared" si="0"/>
        <v>10</v>
      </c>
      <c r="U10" s="2">
        <f t="shared" si="0"/>
        <v>13353</v>
      </c>
      <c r="V10" s="2">
        <f t="shared" si="0"/>
        <v>104</v>
      </c>
      <c r="W10" s="2">
        <f t="shared" si="0"/>
        <v>2376</v>
      </c>
      <c r="X10" s="2">
        <f t="shared" si="0"/>
        <v>4</v>
      </c>
      <c r="Y10" s="2">
        <f t="shared" si="0"/>
        <v>5836</v>
      </c>
      <c r="Z10" s="2">
        <f t="shared" si="0"/>
        <v>68</v>
      </c>
      <c r="AA10" s="2">
        <f t="shared" si="0"/>
        <v>2046</v>
      </c>
      <c r="AB10" s="2">
        <f t="shared" si="0"/>
        <v>0</v>
      </c>
      <c r="AC10" s="2">
        <f t="shared" si="0"/>
        <v>26</v>
      </c>
      <c r="AD10" s="2">
        <f t="shared" si="0"/>
        <v>0</v>
      </c>
      <c r="AE10" s="33">
        <f t="shared" si="0"/>
        <v>0</v>
      </c>
      <c r="AF10" s="34" t="str">
        <f t="shared" si="7"/>
        <v>橿原市</v>
      </c>
      <c r="AG10" s="32">
        <f t="shared" si="2"/>
        <v>0</v>
      </c>
      <c r="AH10" s="43"/>
      <c r="AI10" s="43"/>
      <c r="AJ10" s="43"/>
      <c r="AK10" s="2">
        <f t="shared" si="3"/>
        <v>0</v>
      </c>
      <c r="AL10" s="43"/>
      <c r="AM10" s="43"/>
      <c r="AN10" s="43"/>
      <c r="AO10" s="2">
        <f t="shared" si="5"/>
        <v>0</v>
      </c>
      <c r="AP10" s="2">
        <f t="shared" si="5"/>
        <v>75</v>
      </c>
      <c r="AQ10" s="2">
        <f t="shared" si="5"/>
        <v>94</v>
      </c>
      <c r="AR10" s="2">
        <f t="shared" si="5"/>
        <v>1493</v>
      </c>
      <c r="AS10" s="33">
        <f t="shared" si="5"/>
        <v>42942</v>
      </c>
      <c r="AT10" s="82" t="s">
        <v>7</v>
      </c>
      <c r="AV10" s="78">
        <f t="shared" si="4"/>
        <v>0</v>
      </c>
      <c r="AX10" s="345" t="s">
        <v>194</v>
      </c>
      <c r="AY10" s="346"/>
      <c r="AZ10" s="83">
        <f t="shared" si="8"/>
        <v>42942</v>
      </c>
      <c r="BA10" s="84">
        <f t="shared" si="9"/>
        <v>9137</v>
      </c>
      <c r="BB10" s="84">
        <f t="shared" si="10"/>
        <v>1385</v>
      </c>
      <c r="BC10" s="84">
        <f t="shared" si="11"/>
        <v>2</v>
      </c>
      <c r="BD10" s="84">
        <f t="shared" si="12"/>
        <v>25302</v>
      </c>
      <c r="BE10" s="84">
        <f t="shared" si="13"/>
        <v>5454</v>
      </c>
      <c r="BF10" s="84">
        <f t="shared" si="14"/>
        <v>169</v>
      </c>
      <c r="BG10" s="85">
        <f t="shared" si="15"/>
        <v>1493</v>
      </c>
      <c r="BI10" s="77" t="str">
        <f t="shared" si="16"/>
        <v>○</v>
      </c>
    </row>
    <row r="11" spans="2:61" s="77" customFormat="1" ht="14.1" customHeight="1">
      <c r="B11" s="82" t="s">
        <v>8</v>
      </c>
      <c r="C11" s="32">
        <f t="shared" si="5"/>
        <v>3941</v>
      </c>
      <c r="D11" s="41">
        <f t="shared" si="5"/>
        <v>13</v>
      </c>
      <c r="E11" s="2">
        <f t="shared" si="5"/>
        <v>240</v>
      </c>
      <c r="F11" s="2">
        <f t="shared" si="5"/>
        <v>790</v>
      </c>
      <c r="G11" s="2">
        <f t="shared" si="5"/>
        <v>42</v>
      </c>
      <c r="H11" s="2">
        <f t="shared" si="5"/>
        <v>708</v>
      </c>
      <c r="I11" s="2">
        <f t="shared" si="5"/>
        <v>0</v>
      </c>
      <c r="J11" s="2">
        <f t="shared" si="5"/>
        <v>0</v>
      </c>
      <c r="K11" s="2">
        <f t="shared" si="5"/>
        <v>0</v>
      </c>
      <c r="L11" s="2">
        <f t="shared" si="5"/>
        <v>0</v>
      </c>
      <c r="M11" s="2">
        <f t="shared" si="5"/>
        <v>0</v>
      </c>
      <c r="N11" s="2">
        <f t="shared" si="5"/>
        <v>0</v>
      </c>
      <c r="O11" s="2">
        <f t="shared" si="5"/>
        <v>0</v>
      </c>
      <c r="P11" s="33">
        <f t="shared" si="5"/>
        <v>3595</v>
      </c>
      <c r="Q11" s="34" t="str">
        <f t="shared" si="6"/>
        <v>桜井市</v>
      </c>
      <c r="R11" s="32">
        <f t="shared" si="5"/>
        <v>30</v>
      </c>
      <c r="S11" s="2">
        <f t="shared" si="5"/>
        <v>684</v>
      </c>
      <c r="T11" s="2">
        <f t="shared" si="0"/>
        <v>10</v>
      </c>
      <c r="U11" s="2">
        <f t="shared" si="0"/>
        <v>6809</v>
      </c>
      <c r="V11" s="2">
        <f t="shared" si="0"/>
        <v>66</v>
      </c>
      <c r="W11" s="2">
        <f t="shared" si="0"/>
        <v>1610</v>
      </c>
      <c r="X11" s="2">
        <f t="shared" si="0"/>
        <v>3</v>
      </c>
      <c r="Y11" s="2">
        <f t="shared" si="0"/>
        <v>3605</v>
      </c>
      <c r="Z11" s="2">
        <f t="shared" si="0"/>
        <v>35</v>
      </c>
      <c r="AA11" s="2">
        <f t="shared" si="0"/>
        <v>1729</v>
      </c>
      <c r="AB11" s="2">
        <f t="shared" si="0"/>
        <v>0</v>
      </c>
      <c r="AC11" s="2">
        <f t="shared" si="0"/>
        <v>20</v>
      </c>
      <c r="AD11" s="2">
        <f t="shared" si="0"/>
        <v>0</v>
      </c>
      <c r="AE11" s="33">
        <f t="shared" si="0"/>
        <v>0</v>
      </c>
      <c r="AF11" s="34" t="str">
        <f t="shared" si="7"/>
        <v>桜井市</v>
      </c>
      <c r="AG11" s="32">
        <f t="shared" si="2"/>
        <v>0</v>
      </c>
      <c r="AH11" s="43"/>
      <c r="AI11" s="43"/>
      <c r="AJ11" s="43"/>
      <c r="AK11" s="2">
        <f t="shared" si="3"/>
        <v>0</v>
      </c>
      <c r="AL11" s="43"/>
      <c r="AM11" s="43"/>
      <c r="AN11" s="43"/>
      <c r="AO11" s="2">
        <f t="shared" si="5"/>
        <v>0</v>
      </c>
      <c r="AP11" s="2">
        <f t="shared" si="5"/>
        <v>77</v>
      </c>
      <c r="AQ11" s="2">
        <f t="shared" si="5"/>
        <v>52</v>
      </c>
      <c r="AR11" s="2">
        <f t="shared" si="5"/>
        <v>874</v>
      </c>
      <c r="AS11" s="33">
        <f t="shared" si="5"/>
        <v>24933</v>
      </c>
      <c r="AT11" s="82" t="s">
        <v>8</v>
      </c>
      <c r="AV11" s="78">
        <f t="shared" si="4"/>
        <v>0</v>
      </c>
      <c r="AX11" s="345" t="s">
        <v>195</v>
      </c>
      <c r="AY11" s="346"/>
      <c r="AZ11" s="83">
        <f t="shared" si="8"/>
        <v>24933</v>
      </c>
      <c r="BA11" s="84">
        <f t="shared" si="9"/>
        <v>5026</v>
      </c>
      <c r="BB11" s="84">
        <f t="shared" si="10"/>
        <v>708</v>
      </c>
      <c r="BC11" s="84">
        <f t="shared" si="11"/>
        <v>0</v>
      </c>
      <c r="BD11" s="84">
        <f t="shared" si="12"/>
        <v>14042</v>
      </c>
      <c r="BE11" s="84">
        <f t="shared" si="13"/>
        <v>4154</v>
      </c>
      <c r="BF11" s="84">
        <f t="shared" si="14"/>
        <v>129</v>
      </c>
      <c r="BG11" s="85">
        <f t="shared" si="15"/>
        <v>874</v>
      </c>
      <c r="BI11" s="77" t="str">
        <f t="shared" si="16"/>
        <v>○</v>
      </c>
    </row>
    <row r="12" spans="2:61" s="77" customFormat="1" ht="14.1" customHeight="1">
      <c r="B12" s="82" t="s">
        <v>9</v>
      </c>
      <c r="C12" s="32">
        <f t="shared" si="5"/>
        <v>3245</v>
      </c>
      <c r="D12" s="41">
        <f t="shared" si="5"/>
        <v>3</v>
      </c>
      <c r="E12" s="2">
        <f t="shared" si="5"/>
        <v>255</v>
      </c>
      <c r="F12" s="2">
        <f t="shared" si="5"/>
        <v>410</v>
      </c>
      <c r="G12" s="2">
        <f t="shared" si="5"/>
        <v>51</v>
      </c>
      <c r="H12" s="2">
        <f t="shared" si="5"/>
        <v>524</v>
      </c>
      <c r="I12" s="2">
        <f t="shared" si="5"/>
        <v>0</v>
      </c>
      <c r="J12" s="2">
        <f t="shared" si="5"/>
        <v>0</v>
      </c>
      <c r="K12" s="2">
        <f t="shared" si="5"/>
        <v>0</v>
      </c>
      <c r="L12" s="2">
        <f t="shared" si="5"/>
        <v>0</v>
      </c>
      <c r="M12" s="2">
        <f t="shared" si="5"/>
        <v>0</v>
      </c>
      <c r="N12" s="2">
        <f t="shared" si="5"/>
        <v>0</v>
      </c>
      <c r="O12" s="2">
        <f t="shared" si="5"/>
        <v>1</v>
      </c>
      <c r="P12" s="33">
        <f t="shared" si="5"/>
        <v>2121</v>
      </c>
      <c r="Q12" s="34" t="str">
        <f t="shared" si="6"/>
        <v>五條市</v>
      </c>
      <c r="R12" s="32">
        <f t="shared" si="5"/>
        <v>13</v>
      </c>
      <c r="S12" s="2">
        <f t="shared" si="5"/>
        <v>774</v>
      </c>
      <c r="T12" s="2">
        <f t="shared" si="0"/>
        <v>4</v>
      </c>
      <c r="U12" s="2">
        <f t="shared" si="0"/>
        <v>4024</v>
      </c>
      <c r="V12" s="2">
        <f t="shared" si="0"/>
        <v>33</v>
      </c>
      <c r="W12" s="2">
        <f t="shared" si="0"/>
        <v>1741</v>
      </c>
      <c r="X12" s="2">
        <f t="shared" si="0"/>
        <v>2</v>
      </c>
      <c r="Y12" s="2">
        <f t="shared" si="0"/>
        <v>2407</v>
      </c>
      <c r="Z12" s="2">
        <f t="shared" si="0"/>
        <v>17</v>
      </c>
      <c r="AA12" s="2">
        <f t="shared" si="0"/>
        <v>2523</v>
      </c>
      <c r="AB12" s="2">
        <f t="shared" si="0"/>
        <v>0</v>
      </c>
      <c r="AC12" s="2">
        <f t="shared" si="0"/>
        <v>4</v>
      </c>
      <c r="AD12" s="2">
        <f t="shared" si="0"/>
        <v>0</v>
      </c>
      <c r="AE12" s="33">
        <f t="shared" si="0"/>
        <v>0</v>
      </c>
      <c r="AF12" s="34" t="str">
        <f t="shared" si="7"/>
        <v>五條市</v>
      </c>
      <c r="AG12" s="32">
        <f t="shared" si="2"/>
        <v>0</v>
      </c>
      <c r="AH12" s="43"/>
      <c r="AI12" s="43"/>
      <c r="AJ12" s="43"/>
      <c r="AK12" s="2">
        <f t="shared" si="3"/>
        <v>0</v>
      </c>
      <c r="AL12" s="43"/>
      <c r="AM12" s="43"/>
      <c r="AN12" s="43"/>
      <c r="AO12" s="2">
        <f t="shared" si="5"/>
        <v>0</v>
      </c>
      <c r="AP12" s="2">
        <f t="shared" si="5"/>
        <v>177</v>
      </c>
      <c r="AQ12" s="2">
        <f t="shared" si="5"/>
        <v>59</v>
      </c>
      <c r="AR12" s="2">
        <f t="shared" si="5"/>
        <v>561</v>
      </c>
      <c r="AS12" s="33">
        <f t="shared" si="5"/>
        <v>18949</v>
      </c>
      <c r="AT12" s="82" t="s">
        <v>9</v>
      </c>
      <c r="AV12" s="78">
        <f t="shared" si="4"/>
        <v>0</v>
      </c>
      <c r="AX12" s="345" t="s">
        <v>196</v>
      </c>
      <c r="AY12" s="346"/>
      <c r="AZ12" s="83">
        <f t="shared" si="8"/>
        <v>18949</v>
      </c>
      <c r="BA12" s="84">
        <f t="shared" si="9"/>
        <v>3964</v>
      </c>
      <c r="BB12" s="84">
        <f t="shared" si="10"/>
        <v>524</v>
      </c>
      <c r="BC12" s="84">
        <f t="shared" si="11"/>
        <v>0</v>
      </c>
      <c r="BD12" s="84">
        <f t="shared" si="12"/>
        <v>8563</v>
      </c>
      <c r="BE12" s="84">
        <f t="shared" si="13"/>
        <v>5101</v>
      </c>
      <c r="BF12" s="84">
        <f t="shared" si="14"/>
        <v>236</v>
      </c>
      <c r="BG12" s="85">
        <f t="shared" si="15"/>
        <v>561</v>
      </c>
      <c r="BI12" s="77" t="str">
        <f t="shared" si="16"/>
        <v>○</v>
      </c>
    </row>
    <row r="13" spans="2:61" s="77" customFormat="1" ht="14.1" customHeight="1">
      <c r="B13" s="82" t="s">
        <v>10</v>
      </c>
      <c r="C13" s="32">
        <f t="shared" si="5"/>
        <v>2290</v>
      </c>
      <c r="D13" s="41">
        <f t="shared" si="5"/>
        <v>3</v>
      </c>
      <c r="E13" s="2">
        <f t="shared" si="5"/>
        <v>114</v>
      </c>
      <c r="F13" s="2">
        <f t="shared" si="5"/>
        <v>317</v>
      </c>
      <c r="G13" s="2">
        <f t="shared" si="5"/>
        <v>40</v>
      </c>
      <c r="H13" s="2">
        <f t="shared" si="5"/>
        <v>351</v>
      </c>
      <c r="I13" s="2">
        <f t="shared" si="5"/>
        <v>0</v>
      </c>
      <c r="J13" s="2">
        <f t="shared" si="5"/>
        <v>0</v>
      </c>
      <c r="K13" s="2">
        <f t="shared" si="5"/>
        <v>2</v>
      </c>
      <c r="L13" s="2">
        <f t="shared" si="5"/>
        <v>0</v>
      </c>
      <c r="M13" s="2">
        <f t="shared" si="5"/>
        <v>0</v>
      </c>
      <c r="N13" s="2">
        <f t="shared" si="5"/>
        <v>0</v>
      </c>
      <c r="O13" s="2">
        <f t="shared" si="5"/>
        <v>4</v>
      </c>
      <c r="P13" s="33">
        <f t="shared" si="5"/>
        <v>1658</v>
      </c>
      <c r="Q13" s="34" t="str">
        <f t="shared" si="6"/>
        <v>御所市</v>
      </c>
      <c r="R13" s="32">
        <f t="shared" si="5"/>
        <v>8</v>
      </c>
      <c r="S13" s="2">
        <f t="shared" si="5"/>
        <v>443</v>
      </c>
      <c r="T13" s="2">
        <f t="shared" si="0"/>
        <v>3</v>
      </c>
      <c r="U13" s="2">
        <f t="shared" si="0"/>
        <v>3117</v>
      </c>
      <c r="V13" s="2">
        <f t="shared" si="0"/>
        <v>48</v>
      </c>
      <c r="W13" s="2">
        <f t="shared" si="0"/>
        <v>976</v>
      </c>
      <c r="X13" s="2">
        <f t="shared" si="0"/>
        <v>2</v>
      </c>
      <c r="Y13" s="2">
        <f t="shared" si="0"/>
        <v>1911</v>
      </c>
      <c r="Z13" s="2">
        <f t="shared" si="0"/>
        <v>18</v>
      </c>
      <c r="AA13" s="2">
        <f t="shared" si="0"/>
        <v>1175</v>
      </c>
      <c r="AB13" s="2">
        <f t="shared" si="0"/>
        <v>0</v>
      </c>
      <c r="AC13" s="2">
        <f t="shared" si="0"/>
        <v>7</v>
      </c>
      <c r="AD13" s="2">
        <f t="shared" si="0"/>
        <v>0</v>
      </c>
      <c r="AE13" s="33">
        <f t="shared" si="0"/>
        <v>0</v>
      </c>
      <c r="AF13" s="34" t="str">
        <f t="shared" si="7"/>
        <v>御所市</v>
      </c>
      <c r="AG13" s="32">
        <f t="shared" si="2"/>
        <v>0</v>
      </c>
      <c r="AH13" s="43"/>
      <c r="AI13" s="43"/>
      <c r="AJ13" s="43"/>
      <c r="AK13" s="2">
        <f t="shared" si="3"/>
        <v>0</v>
      </c>
      <c r="AL13" s="43"/>
      <c r="AM13" s="43"/>
      <c r="AN13" s="43"/>
      <c r="AO13" s="2">
        <f t="shared" si="5"/>
        <v>0</v>
      </c>
      <c r="AP13" s="2">
        <f t="shared" si="5"/>
        <v>72</v>
      </c>
      <c r="AQ13" s="2">
        <f t="shared" si="5"/>
        <v>54</v>
      </c>
      <c r="AR13" s="2">
        <f t="shared" si="5"/>
        <v>323</v>
      </c>
      <c r="AS13" s="33">
        <f t="shared" si="5"/>
        <v>12936</v>
      </c>
      <c r="AT13" s="82" t="s">
        <v>10</v>
      </c>
      <c r="AV13" s="78">
        <f t="shared" si="4"/>
        <v>0</v>
      </c>
      <c r="AX13" s="345" t="s">
        <v>197</v>
      </c>
      <c r="AY13" s="346"/>
      <c r="AZ13" s="83">
        <f t="shared" si="8"/>
        <v>12936</v>
      </c>
      <c r="BA13" s="84">
        <f t="shared" si="9"/>
        <v>2764</v>
      </c>
      <c r="BB13" s="84">
        <f t="shared" si="10"/>
        <v>351</v>
      </c>
      <c r="BC13" s="84">
        <f t="shared" si="11"/>
        <v>2</v>
      </c>
      <c r="BD13" s="84">
        <f t="shared" si="12"/>
        <v>6702</v>
      </c>
      <c r="BE13" s="84">
        <f t="shared" si="13"/>
        <v>2668</v>
      </c>
      <c r="BF13" s="84">
        <f t="shared" si="14"/>
        <v>126</v>
      </c>
      <c r="BG13" s="85">
        <f t="shared" si="15"/>
        <v>323</v>
      </c>
      <c r="BI13" s="77" t="str">
        <f t="shared" si="16"/>
        <v>○</v>
      </c>
    </row>
    <row r="14" spans="2:61" s="77" customFormat="1" ht="14.1" customHeight="1">
      <c r="B14" s="82" t="s">
        <v>11</v>
      </c>
      <c r="C14" s="32">
        <f t="shared" si="5"/>
        <v>5700</v>
      </c>
      <c r="D14" s="41">
        <f t="shared" si="5"/>
        <v>8</v>
      </c>
      <c r="E14" s="2">
        <f t="shared" si="5"/>
        <v>273</v>
      </c>
      <c r="F14" s="2">
        <f t="shared" si="5"/>
        <v>1989</v>
      </c>
      <c r="G14" s="2">
        <f t="shared" si="5"/>
        <v>64</v>
      </c>
      <c r="H14" s="2">
        <f t="shared" si="5"/>
        <v>1365</v>
      </c>
      <c r="I14" s="2">
        <f t="shared" si="5"/>
        <v>0</v>
      </c>
      <c r="J14" s="2">
        <f t="shared" si="5"/>
        <v>0</v>
      </c>
      <c r="K14" s="2">
        <f t="shared" si="5"/>
        <v>1</v>
      </c>
      <c r="L14" s="2">
        <f t="shared" si="5"/>
        <v>0</v>
      </c>
      <c r="M14" s="2">
        <f t="shared" si="5"/>
        <v>0</v>
      </c>
      <c r="N14" s="2">
        <f t="shared" si="5"/>
        <v>0</v>
      </c>
      <c r="O14" s="2">
        <f t="shared" si="5"/>
        <v>3</v>
      </c>
      <c r="P14" s="33">
        <f t="shared" si="5"/>
        <v>2829</v>
      </c>
      <c r="Q14" s="34" t="str">
        <f t="shared" si="6"/>
        <v>生駒市</v>
      </c>
      <c r="R14" s="32">
        <f t="shared" si="5"/>
        <v>30</v>
      </c>
      <c r="S14" s="2">
        <f t="shared" si="5"/>
        <v>450</v>
      </c>
      <c r="T14" s="2">
        <f t="shared" si="0"/>
        <v>15</v>
      </c>
      <c r="U14" s="2">
        <f t="shared" si="0"/>
        <v>7928</v>
      </c>
      <c r="V14" s="2">
        <f t="shared" si="0"/>
        <v>122</v>
      </c>
      <c r="W14" s="2">
        <f t="shared" si="0"/>
        <v>1316</v>
      </c>
      <c r="X14" s="2">
        <f t="shared" si="0"/>
        <v>1</v>
      </c>
      <c r="Y14" s="2">
        <f t="shared" si="0"/>
        <v>2644</v>
      </c>
      <c r="Z14" s="2">
        <f t="shared" si="0"/>
        <v>32</v>
      </c>
      <c r="AA14" s="2">
        <f t="shared" si="0"/>
        <v>1081</v>
      </c>
      <c r="AB14" s="2">
        <f t="shared" si="0"/>
        <v>0</v>
      </c>
      <c r="AC14" s="2">
        <f t="shared" si="0"/>
        <v>34</v>
      </c>
      <c r="AD14" s="2">
        <f t="shared" si="0"/>
        <v>7</v>
      </c>
      <c r="AE14" s="33">
        <f t="shared" si="0"/>
        <v>2</v>
      </c>
      <c r="AF14" s="34" t="str">
        <f t="shared" si="7"/>
        <v>生駒市</v>
      </c>
      <c r="AG14" s="32">
        <f t="shared" si="2"/>
        <v>0</v>
      </c>
      <c r="AH14" s="43"/>
      <c r="AI14" s="43"/>
      <c r="AJ14" s="43"/>
      <c r="AK14" s="2">
        <f t="shared" si="3"/>
        <v>2</v>
      </c>
      <c r="AL14" s="43"/>
      <c r="AM14" s="43"/>
      <c r="AN14" s="43"/>
      <c r="AO14" s="2">
        <f t="shared" si="5"/>
        <v>0</v>
      </c>
      <c r="AP14" s="2">
        <f t="shared" si="5"/>
        <v>55</v>
      </c>
      <c r="AQ14" s="2">
        <f t="shared" si="5"/>
        <v>54</v>
      </c>
      <c r="AR14" s="2">
        <f t="shared" si="5"/>
        <v>1271</v>
      </c>
      <c r="AS14" s="33">
        <f t="shared" si="5"/>
        <v>27276</v>
      </c>
      <c r="AT14" s="82" t="s">
        <v>11</v>
      </c>
      <c r="AV14" s="78">
        <f t="shared" si="4"/>
        <v>0</v>
      </c>
      <c r="AX14" s="345" t="s">
        <v>198</v>
      </c>
      <c r="AY14" s="346"/>
      <c r="AZ14" s="83">
        <f t="shared" si="8"/>
        <v>27276</v>
      </c>
      <c r="BA14" s="84">
        <f t="shared" si="9"/>
        <v>8034</v>
      </c>
      <c r="BB14" s="84">
        <f t="shared" si="10"/>
        <v>1365</v>
      </c>
      <c r="BC14" s="84">
        <f t="shared" si="11"/>
        <v>1</v>
      </c>
      <c r="BD14" s="84">
        <f t="shared" si="12"/>
        <v>13456</v>
      </c>
      <c r="BE14" s="84">
        <f t="shared" si="13"/>
        <v>3040</v>
      </c>
      <c r="BF14" s="84">
        <f t="shared" si="14"/>
        <v>109</v>
      </c>
      <c r="BG14" s="85">
        <f t="shared" si="15"/>
        <v>1271</v>
      </c>
      <c r="BI14" s="77" t="str">
        <f t="shared" si="16"/>
        <v>○</v>
      </c>
    </row>
    <row r="15" spans="2:61" s="77" customFormat="1" ht="14.1" customHeight="1">
      <c r="B15" s="82" t="s">
        <v>12</v>
      </c>
      <c r="C15" s="32">
        <f t="shared" si="5"/>
        <v>4622</v>
      </c>
      <c r="D15" s="41">
        <f t="shared" si="5"/>
        <v>14</v>
      </c>
      <c r="E15" s="2">
        <f t="shared" si="5"/>
        <v>191</v>
      </c>
      <c r="F15" s="2">
        <f t="shared" si="5"/>
        <v>1307</v>
      </c>
      <c r="G15" s="2">
        <f t="shared" si="5"/>
        <v>63</v>
      </c>
      <c r="H15" s="2">
        <f t="shared" si="5"/>
        <v>950</v>
      </c>
      <c r="I15" s="2">
        <f t="shared" si="5"/>
        <v>0</v>
      </c>
      <c r="J15" s="2">
        <f t="shared" si="5"/>
        <v>0</v>
      </c>
      <c r="K15" s="2">
        <f t="shared" si="5"/>
        <v>1</v>
      </c>
      <c r="L15" s="2">
        <f t="shared" si="5"/>
        <v>0</v>
      </c>
      <c r="M15" s="2">
        <f t="shared" si="5"/>
        <v>0</v>
      </c>
      <c r="N15" s="2">
        <f t="shared" si="5"/>
        <v>0</v>
      </c>
      <c r="O15" s="2">
        <f t="shared" si="5"/>
        <v>0</v>
      </c>
      <c r="P15" s="33">
        <f t="shared" si="5"/>
        <v>3365</v>
      </c>
      <c r="Q15" s="34" t="str">
        <f t="shared" si="6"/>
        <v>香芝市</v>
      </c>
      <c r="R15" s="32">
        <f t="shared" si="5"/>
        <v>38</v>
      </c>
      <c r="S15" s="2">
        <f t="shared" si="5"/>
        <v>407</v>
      </c>
      <c r="T15" s="2">
        <f t="shared" si="0"/>
        <v>4</v>
      </c>
      <c r="U15" s="2">
        <f t="shared" si="0"/>
        <v>8868</v>
      </c>
      <c r="V15" s="2">
        <f t="shared" si="0"/>
        <v>66</v>
      </c>
      <c r="W15" s="2">
        <f t="shared" si="0"/>
        <v>1273</v>
      </c>
      <c r="X15" s="2">
        <f t="shared" si="0"/>
        <v>0</v>
      </c>
      <c r="Y15" s="2">
        <f t="shared" si="0"/>
        <v>2770</v>
      </c>
      <c r="Z15" s="2">
        <f t="shared" si="0"/>
        <v>34</v>
      </c>
      <c r="AA15" s="2">
        <f t="shared" si="0"/>
        <v>827</v>
      </c>
      <c r="AB15" s="2">
        <f t="shared" si="0"/>
        <v>0</v>
      </c>
      <c r="AC15" s="2">
        <f t="shared" si="0"/>
        <v>25</v>
      </c>
      <c r="AD15" s="2">
        <f t="shared" si="0"/>
        <v>0</v>
      </c>
      <c r="AE15" s="33">
        <f t="shared" si="0"/>
        <v>0</v>
      </c>
      <c r="AF15" s="34" t="str">
        <f t="shared" si="7"/>
        <v>香芝市</v>
      </c>
      <c r="AG15" s="32">
        <f t="shared" si="2"/>
        <v>0</v>
      </c>
      <c r="AH15" s="43"/>
      <c r="AI15" s="43"/>
      <c r="AJ15" s="43"/>
      <c r="AK15" s="2">
        <f t="shared" si="3"/>
        <v>1</v>
      </c>
      <c r="AL15" s="43"/>
      <c r="AM15" s="43"/>
      <c r="AN15" s="43"/>
      <c r="AO15" s="2">
        <f t="shared" si="5"/>
        <v>0</v>
      </c>
      <c r="AP15" s="2">
        <f t="shared" si="5"/>
        <v>85</v>
      </c>
      <c r="AQ15" s="2">
        <f t="shared" si="5"/>
        <v>77</v>
      </c>
      <c r="AR15" s="2">
        <f t="shared" si="5"/>
        <v>939</v>
      </c>
      <c r="AS15" s="33">
        <f t="shared" si="5"/>
        <v>25927</v>
      </c>
      <c r="AT15" s="82" t="s">
        <v>12</v>
      </c>
      <c r="AV15" s="78">
        <f t="shared" si="4"/>
        <v>0</v>
      </c>
      <c r="AX15" s="347" t="s">
        <v>199</v>
      </c>
      <c r="AY15" s="348"/>
      <c r="AZ15" s="83">
        <f t="shared" si="8"/>
        <v>25927</v>
      </c>
      <c r="BA15" s="84">
        <f t="shared" si="9"/>
        <v>6197</v>
      </c>
      <c r="BB15" s="84">
        <f t="shared" si="10"/>
        <v>950</v>
      </c>
      <c r="BC15" s="84">
        <f t="shared" si="11"/>
        <v>1</v>
      </c>
      <c r="BD15" s="84">
        <f t="shared" si="12"/>
        <v>15033</v>
      </c>
      <c r="BE15" s="84">
        <f t="shared" si="13"/>
        <v>2645</v>
      </c>
      <c r="BF15" s="84">
        <f t="shared" si="14"/>
        <v>162</v>
      </c>
      <c r="BG15" s="85">
        <f t="shared" si="15"/>
        <v>939</v>
      </c>
      <c r="BI15" s="77" t="str">
        <f t="shared" si="16"/>
        <v>○</v>
      </c>
    </row>
    <row r="16" spans="2:61" s="77" customFormat="1" ht="14.1" customHeight="1">
      <c r="B16" s="82" t="s">
        <v>200</v>
      </c>
      <c r="C16" s="32">
        <f t="shared" si="5"/>
        <v>2880</v>
      </c>
      <c r="D16" s="41">
        <f t="shared" si="5"/>
        <v>4</v>
      </c>
      <c r="E16" s="2">
        <f t="shared" si="5"/>
        <v>158</v>
      </c>
      <c r="F16" s="2">
        <f t="shared" si="5"/>
        <v>505</v>
      </c>
      <c r="G16" s="2">
        <f t="shared" si="5"/>
        <v>42</v>
      </c>
      <c r="H16" s="2">
        <f t="shared" si="5"/>
        <v>487</v>
      </c>
      <c r="I16" s="2">
        <f t="shared" si="5"/>
        <v>0</v>
      </c>
      <c r="J16" s="2">
        <f t="shared" si="5"/>
        <v>0</v>
      </c>
      <c r="K16" s="2">
        <f t="shared" si="5"/>
        <v>0</v>
      </c>
      <c r="L16" s="2">
        <f t="shared" si="5"/>
        <v>0</v>
      </c>
      <c r="M16" s="2">
        <f t="shared" si="5"/>
        <v>0</v>
      </c>
      <c r="N16" s="2">
        <f t="shared" si="5"/>
        <v>0</v>
      </c>
      <c r="O16" s="2">
        <f t="shared" si="5"/>
        <v>1</v>
      </c>
      <c r="P16" s="33">
        <f t="shared" si="5"/>
        <v>2183</v>
      </c>
      <c r="Q16" s="34" t="str">
        <f t="shared" si="6"/>
        <v>城市</v>
      </c>
      <c r="R16" s="32">
        <f t="shared" si="5"/>
        <v>5</v>
      </c>
      <c r="S16" s="2">
        <f t="shared" si="5"/>
        <v>421</v>
      </c>
      <c r="T16" s="2">
        <f t="shared" si="0"/>
        <v>8</v>
      </c>
      <c r="U16" s="2">
        <f t="shared" si="0"/>
        <v>4947</v>
      </c>
      <c r="V16" s="2">
        <f t="shared" si="0"/>
        <v>28</v>
      </c>
      <c r="W16" s="2">
        <f t="shared" si="0"/>
        <v>1028</v>
      </c>
      <c r="X16" s="2">
        <f t="shared" si="0"/>
        <v>1</v>
      </c>
      <c r="Y16" s="2">
        <f t="shared" si="0"/>
        <v>1999</v>
      </c>
      <c r="Z16" s="2">
        <f t="shared" si="0"/>
        <v>14</v>
      </c>
      <c r="AA16" s="2">
        <f t="shared" si="0"/>
        <v>1084</v>
      </c>
      <c r="AB16" s="2">
        <f t="shared" si="0"/>
        <v>0</v>
      </c>
      <c r="AC16" s="2">
        <f t="shared" si="0"/>
        <v>12</v>
      </c>
      <c r="AD16" s="2">
        <f t="shared" si="0"/>
        <v>0</v>
      </c>
      <c r="AE16" s="33">
        <f t="shared" si="0"/>
        <v>0</v>
      </c>
      <c r="AF16" s="34" t="str">
        <f t="shared" si="7"/>
        <v>城市</v>
      </c>
      <c r="AG16" s="32">
        <f t="shared" si="2"/>
        <v>0</v>
      </c>
      <c r="AH16" s="43"/>
      <c r="AI16" s="43"/>
      <c r="AJ16" s="43"/>
      <c r="AK16" s="2">
        <f t="shared" si="3"/>
        <v>1</v>
      </c>
      <c r="AL16" s="43"/>
      <c r="AM16" s="43"/>
      <c r="AN16" s="43"/>
      <c r="AO16" s="2">
        <f t="shared" si="5"/>
        <v>0</v>
      </c>
      <c r="AP16" s="2">
        <f t="shared" si="5"/>
        <v>397</v>
      </c>
      <c r="AQ16" s="2">
        <f t="shared" si="5"/>
        <v>76</v>
      </c>
      <c r="AR16" s="2">
        <f t="shared" si="5"/>
        <v>524</v>
      </c>
      <c r="AS16" s="33">
        <f t="shared" si="5"/>
        <v>16805</v>
      </c>
      <c r="AT16" s="82" t="str">
        <f>B16</f>
        <v>城市</v>
      </c>
      <c r="AV16" s="78">
        <f t="shared" si="4"/>
        <v>0</v>
      </c>
      <c r="AX16" s="345" t="s">
        <v>201</v>
      </c>
      <c r="AY16" s="346"/>
      <c r="AZ16" s="83">
        <f t="shared" si="8"/>
        <v>16805</v>
      </c>
      <c r="BA16" s="84">
        <f t="shared" si="9"/>
        <v>3589</v>
      </c>
      <c r="BB16" s="84">
        <f t="shared" si="10"/>
        <v>487</v>
      </c>
      <c r="BC16" s="84">
        <f t="shared" si="11"/>
        <v>0</v>
      </c>
      <c r="BD16" s="84">
        <f t="shared" si="12"/>
        <v>9152</v>
      </c>
      <c r="BE16" s="84">
        <f t="shared" si="13"/>
        <v>2580</v>
      </c>
      <c r="BF16" s="84">
        <f t="shared" si="14"/>
        <v>473</v>
      </c>
      <c r="BG16" s="85">
        <f t="shared" si="15"/>
        <v>524</v>
      </c>
      <c r="BI16" s="77" t="str">
        <f t="shared" si="16"/>
        <v>○</v>
      </c>
    </row>
    <row r="17" spans="2:61" s="77" customFormat="1" ht="14.1" customHeight="1" thickBot="1">
      <c r="B17" s="82" t="s">
        <v>13</v>
      </c>
      <c r="C17" s="32">
        <f t="shared" si="5"/>
        <v>2027</v>
      </c>
      <c r="D17" s="41">
        <f t="shared" si="5"/>
        <v>12</v>
      </c>
      <c r="E17" s="2">
        <f t="shared" si="5"/>
        <v>129</v>
      </c>
      <c r="F17" s="2">
        <f t="shared" si="5"/>
        <v>348</v>
      </c>
      <c r="G17" s="2">
        <f t="shared" si="5"/>
        <v>41</v>
      </c>
      <c r="H17" s="2">
        <f t="shared" si="5"/>
        <v>356</v>
      </c>
      <c r="I17" s="2">
        <f t="shared" si="5"/>
        <v>0</v>
      </c>
      <c r="J17" s="2">
        <f t="shared" si="5"/>
        <v>0</v>
      </c>
      <c r="K17" s="2">
        <f t="shared" si="5"/>
        <v>1</v>
      </c>
      <c r="L17" s="2">
        <f t="shared" si="5"/>
        <v>0</v>
      </c>
      <c r="M17" s="2">
        <f t="shared" si="5"/>
        <v>0</v>
      </c>
      <c r="N17" s="2">
        <f t="shared" si="5"/>
        <v>0</v>
      </c>
      <c r="O17" s="2">
        <f t="shared" si="5"/>
        <v>4</v>
      </c>
      <c r="P17" s="33">
        <f t="shared" si="5"/>
        <v>1789</v>
      </c>
      <c r="Q17" s="34" t="str">
        <f t="shared" si="6"/>
        <v>宇陀市</v>
      </c>
      <c r="R17" s="32">
        <f t="shared" si="5"/>
        <v>16</v>
      </c>
      <c r="S17" s="2">
        <f t="shared" si="5"/>
        <v>649</v>
      </c>
      <c r="T17" s="2">
        <f t="shared" si="0"/>
        <v>4</v>
      </c>
      <c r="U17" s="2">
        <f t="shared" si="0"/>
        <v>3328</v>
      </c>
      <c r="V17" s="2">
        <f t="shared" si="0"/>
        <v>21</v>
      </c>
      <c r="W17" s="2">
        <f t="shared" si="0"/>
        <v>1206</v>
      </c>
      <c r="X17" s="2">
        <f t="shared" si="0"/>
        <v>1</v>
      </c>
      <c r="Y17" s="2">
        <f t="shared" si="0"/>
        <v>2137</v>
      </c>
      <c r="Z17" s="2">
        <f t="shared" si="0"/>
        <v>13</v>
      </c>
      <c r="AA17" s="2">
        <f t="shared" si="0"/>
        <v>1983</v>
      </c>
      <c r="AB17" s="2">
        <f t="shared" si="0"/>
        <v>0</v>
      </c>
      <c r="AC17" s="2">
        <f t="shared" si="0"/>
        <v>11</v>
      </c>
      <c r="AD17" s="2">
        <f t="shared" si="0"/>
        <v>2</v>
      </c>
      <c r="AE17" s="33">
        <f t="shared" si="0"/>
        <v>0</v>
      </c>
      <c r="AF17" s="34" t="str">
        <f t="shared" si="7"/>
        <v>宇陀市</v>
      </c>
      <c r="AG17" s="32">
        <f t="shared" si="2"/>
        <v>0</v>
      </c>
      <c r="AH17" s="43"/>
      <c r="AI17" s="43"/>
      <c r="AJ17" s="43"/>
      <c r="AK17" s="2">
        <f t="shared" si="3"/>
        <v>0</v>
      </c>
      <c r="AL17" s="43"/>
      <c r="AM17" s="43"/>
      <c r="AN17" s="43"/>
      <c r="AO17" s="2">
        <f t="shared" si="5"/>
        <v>0</v>
      </c>
      <c r="AP17" s="2">
        <f t="shared" si="5"/>
        <v>1320</v>
      </c>
      <c r="AQ17" s="2">
        <f t="shared" si="5"/>
        <v>44</v>
      </c>
      <c r="AR17" s="2">
        <f t="shared" si="5"/>
        <v>509</v>
      </c>
      <c r="AS17" s="33">
        <f t="shared" si="5"/>
        <v>15951</v>
      </c>
      <c r="AT17" s="82" t="s">
        <v>13</v>
      </c>
      <c r="AV17" s="78">
        <f t="shared" si="4"/>
        <v>0</v>
      </c>
      <c r="AX17" s="349" t="s">
        <v>202</v>
      </c>
      <c r="AY17" s="350"/>
      <c r="AZ17" s="86">
        <f t="shared" si="8"/>
        <v>15951</v>
      </c>
      <c r="BA17" s="87">
        <f t="shared" si="9"/>
        <v>2557</v>
      </c>
      <c r="BB17" s="87">
        <f t="shared" si="10"/>
        <v>356</v>
      </c>
      <c r="BC17" s="87">
        <f t="shared" si="11"/>
        <v>1</v>
      </c>
      <c r="BD17" s="87">
        <f t="shared" si="12"/>
        <v>7274</v>
      </c>
      <c r="BE17" s="87">
        <f t="shared" si="13"/>
        <v>3890</v>
      </c>
      <c r="BF17" s="87">
        <f t="shared" si="14"/>
        <v>1364</v>
      </c>
      <c r="BG17" s="88">
        <f t="shared" si="15"/>
        <v>509</v>
      </c>
      <c r="BI17" s="77" t="str">
        <f t="shared" si="16"/>
        <v>○</v>
      </c>
    </row>
    <row r="18" spans="2:61" s="77" customFormat="1" ht="14.1" customHeight="1" thickBot="1">
      <c r="B18" s="82" t="s">
        <v>14</v>
      </c>
      <c r="C18" s="32">
        <f t="shared" si="5"/>
        <v>200</v>
      </c>
      <c r="D18" s="41">
        <f t="shared" si="5"/>
        <v>0</v>
      </c>
      <c r="E18" s="2">
        <f t="shared" si="5"/>
        <v>7</v>
      </c>
      <c r="F18" s="2">
        <f t="shared" si="5"/>
        <v>26</v>
      </c>
      <c r="G18" s="2">
        <f t="shared" si="5"/>
        <v>3</v>
      </c>
      <c r="H18" s="2">
        <f t="shared" si="5"/>
        <v>54</v>
      </c>
      <c r="I18" s="2">
        <f t="shared" si="5"/>
        <v>0</v>
      </c>
      <c r="J18" s="2">
        <f t="shared" si="5"/>
        <v>0</v>
      </c>
      <c r="K18" s="2">
        <f t="shared" si="5"/>
        <v>1</v>
      </c>
      <c r="L18" s="2">
        <f t="shared" si="5"/>
        <v>0</v>
      </c>
      <c r="M18" s="2">
        <f t="shared" si="5"/>
        <v>0</v>
      </c>
      <c r="N18" s="2">
        <f t="shared" si="5"/>
        <v>0</v>
      </c>
      <c r="O18" s="2">
        <f t="shared" si="5"/>
        <v>0</v>
      </c>
      <c r="P18" s="33">
        <f t="shared" si="5"/>
        <v>217</v>
      </c>
      <c r="Q18" s="34" t="str">
        <f t="shared" si="6"/>
        <v>山添村</v>
      </c>
      <c r="R18" s="32">
        <f t="shared" si="5"/>
        <v>0</v>
      </c>
      <c r="S18" s="2">
        <f t="shared" si="5"/>
        <v>198</v>
      </c>
      <c r="T18" s="2">
        <f t="shared" si="0"/>
        <v>2</v>
      </c>
      <c r="U18" s="2">
        <f t="shared" si="0"/>
        <v>419</v>
      </c>
      <c r="V18" s="2">
        <f t="shared" si="0"/>
        <v>4</v>
      </c>
      <c r="W18" s="2">
        <f t="shared" si="0"/>
        <v>380</v>
      </c>
      <c r="X18" s="2">
        <f t="shared" si="0"/>
        <v>0</v>
      </c>
      <c r="Y18" s="2">
        <f t="shared" si="0"/>
        <v>267</v>
      </c>
      <c r="Z18" s="2">
        <f t="shared" si="0"/>
        <v>4</v>
      </c>
      <c r="AA18" s="2">
        <f t="shared" si="0"/>
        <v>571</v>
      </c>
      <c r="AB18" s="2">
        <f t="shared" si="0"/>
        <v>0</v>
      </c>
      <c r="AC18" s="2">
        <f t="shared" si="0"/>
        <v>0</v>
      </c>
      <c r="AD18" s="2">
        <f t="shared" si="0"/>
        <v>0</v>
      </c>
      <c r="AE18" s="33">
        <f t="shared" si="0"/>
        <v>0</v>
      </c>
      <c r="AF18" s="34" t="str">
        <f t="shared" si="7"/>
        <v>山添村</v>
      </c>
      <c r="AG18" s="32">
        <f t="shared" si="2"/>
        <v>0</v>
      </c>
      <c r="AH18" s="43"/>
      <c r="AI18" s="43"/>
      <c r="AJ18" s="43"/>
      <c r="AK18" s="2">
        <f t="shared" si="3"/>
        <v>0</v>
      </c>
      <c r="AL18" s="43"/>
      <c r="AM18" s="43"/>
      <c r="AN18" s="43"/>
      <c r="AO18" s="2">
        <f t="shared" si="5"/>
        <v>0</v>
      </c>
      <c r="AP18" s="2">
        <f t="shared" si="5"/>
        <v>79</v>
      </c>
      <c r="AQ18" s="2">
        <f t="shared" si="5"/>
        <v>8</v>
      </c>
      <c r="AR18" s="2">
        <f t="shared" si="5"/>
        <v>39</v>
      </c>
      <c r="AS18" s="33">
        <f t="shared" si="5"/>
        <v>2479</v>
      </c>
      <c r="AT18" s="82" t="s">
        <v>14</v>
      </c>
      <c r="AV18" s="78">
        <f t="shared" si="4"/>
        <v>0</v>
      </c>
      <c r="AX18" s="89" t="s">
        <v>203</v>
      </c>
      <c r="AY18" s="90" t="s">
        <v>204</v>
      </c>
      <c r="AZ18" s="91">
        <f t="shared" si="8"/>
        <v>2479</v>
      </c>
      <c r="BA18" s="92">
        <f t="shared" si="9"/>
        <v>236</v>
      </c>
      <c r="BB18" s="92">
        <f t="shared" si="10"/>
        <v>54</v>
      </c>
      <c r="BC18" s="92">
        <f t="shared" si="11"/>
        <v>1</v>
      </c>
      <c r="BD18" s="92">
        <f t="shared" si="12"/>
        <v>905</v>
      </c>
      <c r="BE18" s="92">
        <f t="shared" si="13"/>
        <v>1157</v>
      </c>
      <c r="BF18" s="92">
        <f t="shared" si="14"/>
        <v>87</v>
      </c>
      <c r="BG18" s="93">
        <f t="shared" si="15"/>
        <v>39</v>
      </c>
      <c r="BI18" s="77" t="str">
        <f t="shared" si="16"/>
        <v>○</v>
      </c>
    </row>
    <row r="19" spans="2:61" s="77" customFormat="1" ht="14.1" customHeight="1">
      <c r="B19" s="82" t="s">
        <v>15</v>
      </c>
      <c r="C19" s="32">
        <f t="shared" si="5"/>
        <v>1517</v>
      </c>
      <c r="D19" s="41">
        <f t="shared" si="5"/>
        <v>0</v>
      </c>
      <c r="E19" s="2">
        <f t="shared" si="5"/>
        <v>81</v>
      </c>
      <c r="F19" s="2">
        <f t="shared" ref="F19:AS34" si="17">F64</f>
        <v>327</v>
      </c>
      <c r="G19" s="2">
        <f t="shared" si="17"/>
        <v>28</v>
      </c>
      <c r="H19" s="2">
        <f t="shared" si="17"/>
        <v>228</v>
      </c>
      <c r="I19" s="2">
        <f t="shared" si="17"/>
        <v>0</v>
      </c>
      <c r="J19" s="2">
        <f t="shared" si="17"/>
        <v>0</v>
      </c>
      <c r="K19" s="2">
        <f t="shared" si="17"/>
        <v>0</v>
      </c>
      <c r="L19" s="2">
        <f t="shared" si="17"/>
        <v>0</v>
      </c>
      <c r="M19" s="2">
        <f t="shared" si="17"/>
        <v>0</v>
      </c>
      <c r="N19" s="2">
        <f t="shared" si="17"/>
        <v>0</v>
      </c>
      <c r="O19" s="2">
        <f t="shared" si="17"/>
        <v>0</v>
      </c>
      <c r="P19" s="33">
        <f t="shared" si="17"/>
        <v>821</v>
      </c>
      <c r="Q19" s="34" t="str">
        <f t="shared" si="6"/>
        <v>平群町</v>
      </c>
      <c r="R19" s="32">
        <f t="shared" si="17"/>
        <v>2</v>
      </c>
      <c r="S19" s="2">
        <f t="shared" si="17"/>
        <v>181</v>
      </c>
      <c r="T19" s="2">
        <f t="shared" si="0"/>
        <v>0</v>
      </c>
      <c r="U19" s="2">
        <f t="shared" si="0"/>
        <v>1973</v>
      </c>
      <c r="V19" s="2">
        <f t="shared" si="0"/>
        <v>11</v>
      </c>
      <c r="W19" s="2">
        <f t="shared" si="0"/>
        <v>492</v>
      </c>
      <c r="X19" s="2">
        <f t="shared" si="0"/>
        <v>0</v>
      </c>
      <c r="Y19" s="2">
        <f t="shared" si="0"/>
        <v>708</v>
      </c>
      <c r="Z19" s="2">
        <f t="shared" si="0"/>
        <v>11</v>
      </c>
      <c r="AA19" s="2">
        <f t="shared" si="0"/>
        <v>430</v>
      </c>
      <c r="AB19" s="2">
        <f t="shared" si="0"/>
        <v>0</v>
      </c>
      <c r="AC19" s="2">
        <f t="shared" si="0"/>
        <v>2</v>
      </c>
      <c r="AD19" s="2">
        <f t="shared" si="0"/>
        <v>0</v>
      </c>
      <c r="AE19" s="33">
        <f t="shared" si="0"/>
        <v>0</v>
      </c>
      <c r="AF19" s="34" t="str">
        <f t="shared" si="7"/>
        <v>平群町</v>
      </c>
      <c r="AG19" s="32">
        <f t="shared" si="2"/>
        <v>0</v>
      </c>
      <c r="AH19" s="43"/>
      <c r="AI19" s="43"/>
      <c r="AJ19" s="43"/>
      <c r="AK19" s="2">
        <f t="shared" si="3"/>
        <v>0</v>
      </c>
      <c r="AL19" s="43"/>
      <c r="AM19" s="43"/>
      <c r="AN19" s="43"/>
      <c r="AO19" s="2">
        <f t="shared" si="17"/>
        <v>0</v>
      </c>
      <c r="AP19" s="2">
        <f t="shared" si="17"/>
        <v>12</v>
      </c>
      <c r="AQ19" s="2">
        <f t="shared" si="17"/>
        <v>27</v>
      </c>
      <c r="AR19" s="2">
        <f t="shared" si="17"/>
        <v>202</v>
      </c>
      <c r="AS19" s="33">
        <f t="shared" si="17"/>
        <v>7053</v>
      </c>
      <c r="AT19" s="82" t="s">
        <v>15</v>
      </c>
      <c r="AV19" s="78">
        <f t="shared" si="4"/>
        <v>0</v>
      </c>
      <c r="AX19" s="337" t="s">
        <v>205</v>
      </c>
      <c r="AY19" s="94" t="s">
        <v>206</v>
      </c>
      <c r="AZ19" s="79">
        <f t="shared" si="8"/>
        <v>7053</v>
      </c>
      <c r="BA19" s="80">
        <f t="shared" si="9"/>
        <v>1953</v>
      </c>
      <c r="BB19" s="80">
        <f t="shared" si="10"/>
        <v>228</v>
      </c>
      <c r="BC19" s="80">
        <f t="shared" si="11"/>
        <v>0</v>
      </c>
      <c r="BD19" s="80">
        <f t="shared" si="12"/>
        <v>3504</v>
      </c>
      <c r="BE19" s="80">
        <f t="shared" si="13"/>
        <v>1127</v>
      </c>
      <c r="BF19" s="80">
        <f t="shared" si="14"/>
        <v>39</v>
      </c>
      <c r="BG19" s="81">
        <f t="shared" si="15"/>
        <v>202</v>
      </c>
      <c r="BI19" s="77" t="str">
        <f t="shared" si="16"/>
        <v>○</v>
      </c>
    </row>
    <row r="20" spans="2:61" s="77" customFormat="1" ht="14.1" customHeight="1">
      <c r="B20" s="82" t="s">
        <v>16</v>
      </c>
      <c r="C20" s="32">
        <f t="shared" ref="C20:AS29" si="18">C65</f>
        <v>2165</v>
      </c>
      <c r="D20" s="41">
        <f t="shared" si="18"/>
        <v>2</v>
      </c>
      <c r="E20" s="2">
        <f t="shared" si="18"/>
        <v>71</v>
      </c>
      <c r="F20" s="2">
        <f t="shared" si="18"/>
        <v>532</v>
      </c>
      <c r="G20" s="2">
        <f t="shared" si="18"/>
        <v>10</v>
      </c>
      <c r="H20" s="2">
        <f t="shared" si="18"/>
        <v>273</v>
      </c>
      <c r="I20" s="2">
        <f t="shared" si="18"/>
        <v>0</v>
      </c>
      <c r="J20" s="2">
        <f t="shared" si="18"/>
        <v>0</v>
      </c>
      <c r="K20" s="2">
        <f t="shared" si="17"/>
        <v>0</v>
      </c>
      <c r="L20" s="2">
        <f t="shared" si="17"/>
        <v>0</v>
      </c>
      <c r="M20" s="2">
        <f t="shared" si="17"/>
        <v>0</v>
      </c>
      <c r="N20" s="2">
        <f t="shared" si="17"/>
        <v>0</v>
      </c>
      <c r="O20" s="2">
        <f t="shared" si="18"/>
        <v>0</v>
      </c>
      <c r="P20" s="33">
        <f t="shared" si="18"/>
        <v>926</v>
      </c>
      <c r="Q20" s="34" t="str">
        <f t="shared" si="6"/>
        <v>三郷町</v>
      </c>
      <c r="R20" s="32">
        <f t="shared" si="18"/>
        <v>3</v>
      </c>
      <c r="S20" s="2">
        <f t="shared" si="18"/>
        <v>84</v>
      </c>
      <c r="T20" s="2">
        <f t="shared" si="0"/>
        <v>3</v>
      </c>
      <c r="U20" s="2">
        <f t="shared" si="0"/>
        <v>2129</v>
      </c>
      <c r="V20" s="2">
        <f t="shared" si="0"/>
        <v>15</v>
      </c>
      <c r="W20" s="2">
        <f t="shared" si="0"/>
        <v>250</v>
      </c>
      <c r="X20" s="2">
        <f t="shared" si="0"/>
        <v>1</v>
      </c>
      <c r="Y20" s="2">
        <f t="shared" si="0"/>
        <v>868</v>
      </c>
      <c r="Z20" s="2">
        <f t="shared" si="0"/>
        <v>14</v>
      </c>
      <c r="AA20" s="2">
        <f t="shared" si="0"/>
        <v>232</v>
      </c>
      <c r="AB20" s="2">
        <f t="shared" si="0"/>
        <v>0</v>
      </c>
      <c r="AC20" s="2">
        <f t="shared" si="0"/>
        <v>3</v>
      </c>
      <c r="AD20" s="2">
        <f t="shared" si="0"/>
        <v>0</v>
      </c>
      <c r="AE20" s="33">
        <f t="shared" si="0"/>
        <v>0</v>
      </c>
      <c r="AF20" s="34" t="str">
        <f t="shared" si="7"/>
        <v>三郷町</v>
      </c>
      <c r="AG20" s="32">
        <f t="shared" si="2"/>
        <v>0</v>
      </c>
      <c r="AH20" s="43"/>
      <c r="AI20" s="43"/>
      <c r="AJ20" s="43"/>
      <c r="AK20" s="2">
        <f t="shared" si="3"/>
        <v>0</v>
      </c>
      <c r="AL20" s="43"/>
      <c r="AM20" s="43"/>
      <c r="AN20" s="43"/>
      <c r="AO20" s="2">
        <f t="shared" si="18"/>
        <v>0</v>
      </c>
      <c r="AP20" s="2">
        <f t="shared" si="18"/>
        <v>6</v>
      </c>
      <c r="AQ20" s="2">
        <f t="shared" si="18"/>
        <v>5</v>
      </c>
      <c r="AR20" s="2">
        <f t="shared" si="18"/>
        <v>259</v>
      </c>
      <c r="AS20" s="33">
        <f t="shared" si="18"/>
        <v>7851</v>
      </c>
      <c r="AT20" s="82" t="s">
        <v>16</v>
      </c>
      <c r="AV20" s="78">
        <f t="shared" si="4"/>
        <v>0</v>
      </c>
      <c r="AX20" s="338"/>
      <c r="AY20" s="95" t="s">
        <v>207</v>
      </c>
      <c r="AZ20" s="83">
        <f t="shared" si="8"/>
        <v>7851</v>
      </c>
      <c r="BA20" s="84">
        <f t="shared" si="9"/>
        <v>2780</v>
      </c>
      <c r="BB20" s="84">
        <f t="shared" si="10"/>
        <v>273</v>
      </c>
      <c r="BC20" s="84">
        <f t="shared" si="11"/>
        <v>0</v>
      </c>
      <c r="BD20" s="84">
        <f t="shared" si="12"/>
        <v>3930</v>
      </c>
      <c r="BE20" s="84">
        <f t="shared" si="13"/>
        <v>598</v>
      </c>
      <c r="BF20" s="84">
        <f t="shared" si="14"/>
        <v>11</v>
      </c>
      <c r="BG20" s="85">
        <f t="shared" si="15"/>
        <v>259</v>
      </c>
      <c r="BI20" s="77" t="str">
        <f t="shared" si="16"/>
        <v>○</v>
      </c>
    </row>
    <row r="21" spans="2:61" s="77" customFormat="1" ht="14.1" customHeight="1">
      <c r="B21" s="82" t="s">
        <v>17</v>
      </c>
      <c r="C21" s="32">
        <f t="shared" si="18"/>
        <v>1820</v>
      </c>
      <c r="D21" s="41">
        <f t="shared" si="18"/>
        <v>1</v>
      </c>
      <c r="E21" s="2">
        <f t="shared" si="18"/>
        <v>90</v>
      </c>
      <c r="F21" s="2">
        <f t="shared" si="18"/>
        <v>490</v>
      </c>
      <c r="G21" s="2">
        <f t="shared" si="18"/>
        <v>34</v>
      </c>
      <c r="H21" s="2">
        <f t="shared" si="18"/>
        <v>298</v>
      </c>
      <c r="I21" s="2">
        <f t="shared" si="18"/>
        <v>0</v>
      </c>
      <c r="J21" s="2">
        <f t="shared" si="18"/>
        <v>0</v>
      </c>
      <c r="K21" s="2">
        <f t="shared" si="17"/>
        <v>0</v>
      </c>
      <c r="L21" s="2">
        <f t="shared" si="17"/>
        <v>0</v>
      </c>
      <c r="M21" s="2">
        <f t="shared" si="17"/>
        <v>0</v>
      </c>
      <c r="N21" s="2">
        <f t="shared" si="17"/>
        <v>0</v>
      </c>
      <c r="O21" s="2">
        <f t="shared" si="18"/>
        <v>0</v>
      </c>
      <c r="P21" s="33">
        <f t="shared" si="18"/>
        <v>1123</v>
      </c>
      <c r="Q21" s="34" t="str">
        <f t="shared" si="6"/>
        <v>斑鳩町</v>
      </c>
      <c r="R21" s="32">
        <f t="shared" si="18"/>
        <v>6</v>
      </c>
      <c r="S21" s="2">
        <f t="shared" si="18"/>
        <v>179</v>
      </c>
      <c r="T21" s="2">
        <f t="shared" si="0"/>
        <v>0</v>
      </c>
      <c r="U21" s="2">
        <f t="shared" si="0"/>
        <v>2782</v>
      </c>
      <c r="V21" s="2">
        <f t="shared" si="0"/>
        <v>33</v>
      </c>
      <c r="W21" s="2">
        <f t="shared" si="0"/>
        <v>515</v>
      </c>
      <c r="X21" s="2">
        <f t="shared" si="0"/>
        <v>1</v>
      </c>
      <c r="Y21" s="2">
        <f t="shared" si="0"/>
        <v>1110</v>
      </c>
      <c r="Z21" s="2">
        <f t="shared" si="0"/>
        <v>11</v>
      </c>
      <c r="AA21" s="2">
        <f t="shared" si="0"/>
        <v>419</v>
      </c>
      <c r="AB21" s="2">
        <f t="shared" si="0"/>
        <v>0</v>
      </c>
      <c r="AC21" s="2">
        <f t="shared" si="0"/>
        <v>5</v>
      </c>
      <c r="AD21" s="2">
        <f t="shared" si="0"/>
        <v>0</v>
      </c>
      <c r="AE21" s="33">
        <f t="shared" si="0"/>
        <v>0</v>
      </c>
      <c r="AF21" s="34" t="str">
        <f t="shared" si="7"/>
        <v>斑鳩町</v>
      </c>
      <c r="AG21" s="32">
        <f t="shared" si="2"/>
        <v>0</v>
      </c>
      <c r="AH21" s="43"/>
      <c r="AI21" s="43"/>
      <c r="AJ21" s="43"/>
      <c r="AK21" s="2">
        <f t="shared" si="3"/>
        <v>0</v>
      </c>
      <c r="AL21" s="43"/>
      <c r="AM21" s="43"/>
      <c r="AN21" s="43"/>
      <c r="AO21" s="2">
        <f t="shared" si="18"/>
        <v>0</v>
      </c>
      <c r="AP21" s="2">
        <f t="shared" si="18"/>
        <v>29</v>
      </c>
      <c r="AQ21" s="2">
        <f t="shared" si="18"/>
        <v>28</v>
      </c>
      <c r="AR21" s="2">
        <f t="shared" si="18"/>
        <v>312</v>
      </c>
      <c r="AS21" s="33">
        <f t="shared" si="18"/>
        <v>9286</v>
      </c>
      <c r="AT21" s="82" t="s">
        <v>17</v>
      </c>
      <c r="AV21" s="78">
        <f t="shared" si="4"/>
        <v>0</v>
      </c>
      <c r="AX21" s="338"/>
      <c r="AY21" s="95" t="s">
        <v>208</v>
      </c>
      <c r="AZ21" s="83">
        <f t="shared" si="8"/>
        <v>9286</v>
      </c>
      <c r="BA21" s="84">
        <f t="shared" si="9"/>
        <v>2435</v>
      </c>
      <c r="BB21" s="84">
        <f t="shared" si="10"/>
        <v>298</v>
      </c>
      <c r="BC21" s="84">
        <f t="shared" si="11"/>
        <v>0</v>
      </c>
      <c r="BD21" s="84">
        <f t="shared" si="12"/>
        <v>5021</v>
      </c>
      <c r="BE21" s="84">
        <f t="shared" si="13"/>
        <v>1163</v>
      </c>
      <c r="BF21" s="84">
        <f t="shared" si="14"/>
        <v>57</v>
      </c>
      <c r="BG21" s="85">
        <f t="shared" si="15"/>
        <v>312</v>
      </c>
      <c r="BI21" s="77" t="str">
        <f t="shared" si="16"/>
        <v>○</v>
      </c>
    </row>
    <row r="22" spans="2:61" s="77" customFormat="1" ht="14.1" customHeight="1" thickBot="1">
      <c r="B22" s="82" t="s">
        <v>18</v>
      </c>
      <c r="C22" s="32">
        <f t="shared" si="18"/>
        <v>637</v>
      </c>
      <c r="D22" s="41">
        <f t="shared" si="18"/>
        <v>1</v>
      </c>
      <c r="E22" s="2">
        <f t="shared" si="18"/>
        <v>27</v>
      </c>
      <c r="F22" s="2">
        <f t="shared" si="18"/>
        <v>119</v>
      </c>
      <c r="G22" s="2">
        <f t="shared" si="18"/>
        <v>13</v>
      </c>
      <c r="H22" s="2">
        <f t="shared" si="18"/>
        <v>97</v>
      </c>
      <c r="I22" s="2">
        <f t="shared" si="18"/>
        <v>0</v>
      </c>
      <c r="J22" s="2">
        <f t="shared" si="18"/>
        <v>0</v>
      </c>
      <c r="K22" s="2">
        <f t="shared" si="17"/>
        <v>0</v>
      </c>
      <c r="L22" s="2">
        <f t="shared" si="17"/>
        <v>0</v>
      </c>
      <c r="M22" s="2">
        <f t="shared" si="17"/>
        <v>0</v>
      </c>
      <c r="N22" s="2">
        <f t="shared" si="17"/>
        <v>0</v>
      </c>
      <c r="O22" s="2">
        <f t="shared" si="18"/>
        <v>1</v>
      </c>
      <c r="P22" s="33">
        <f t="shared" si="18"/>
        <v>414</v>
      </c>
      <c r="Q22" s="34" t="str">
        <f t="shared" si="6"/>
        <v>安堵町</v>
      </c>
      <c r="R22" s="32">
        <f t="shared" si="18"/>
        <v>1</v>
      </c>
      <c r="S22" s="2">
        <f t="shared" si="18"/>
        <v>65</v>
      </c>
      <c r="T22" s="2">
        <f t="shared" si="18"/>
        <v>0</v>
      </c>
      <c r="U22" s="2">
        <f t="shared" si="18"/>
        <v>805</v>
      </c>
      <c r="V22" s="2">
        <f t="shared" si="18"/>
        <v>5</v>
      </c>
      <c r="W22" s="2">
        <f t="shared" si="18"/>
        <v>142</v>
      </c>
      <c r="X22" s="2">
        <f t="shared" si="18"/>
        <v>1</v>
      </c>
      <c r="Y22" s="2">
        <f t="shared" si="18"/>
        <v>421</v>
      </c>
      <c r="Z22" s="2">
        <f t="shared" si="18"/>
        <v>4</v>
      </c>
      <c r="AA22" s="2">
        <f t="shared" si="18"/>
        <v>187</v>
      </c>
      <c r="AB22" s="2">
        <f t="shared" si="18"/>
        <v>0</v>
      </c>
      <c r="AC22" s="2">
        <f t="shared" si="18"/>
        <v>4</v>
      </c>
      <c r="AD22" s="2">
        <f t="shared" si="18"/>
        <v>0</v>
      </c>
      <c r="AE22" s="33">
        <f t="shared" si="18"/>
        <v>0</v>
      </c>
      <c r="AF22" s="34" t="str">
        <f t="shared" si="7"/>
        <v>安堵町</v>
      </c>
      <c r="AG22" s="32">
        <f t="shared" si="2"/>
        <v>0</v>
      </c>
      <c r="AH22" s="43"/>
      <c r="AI22" s="43"/>
      <c r="AJ22" s="43"/>
      <c r="AK22" s="2">
        <f t="shared" si="3"/>
        <v>0</v>
      </c>
      <c r="AL22" s="43"/>
      <c r="AM22" s="43"/>
      <c r="AN22" s="43"/>
      <c r="AO22" s="2">
        <f t="shared" si="18"/>
        <v>0</v>
      </c>
      <c r="AP22" s="2">
        <f t="shared" si="18"/>
        <v>6</v>
      </c>
      <c r="AQ22" s="2">
        <f t="shared" si="18"/>
        <v>8</v>
      </c>
      <c r="AR22" s="2">
        <f t="shared" si="18"/>
        <v>89</v>
      </c>
      <c r="AS22" s="33">
        <f t="shared" si="18"/>
        <v>3047</v>
      </c>
      <c r="AT22" s="82" t="s">
        <v>18</v>
      </c>
      <c r="AV22" s="78">
        <f t="shared" si="4"/>
        <v>0</v>
      </c>
      <c r="AX22" s="339"/>
      <c r="AY22" s="96" t="s">
        <v>209</v>
      </c>
      <c r="AZ22" s="86">
        <f t="shared" si="8"/>
        <v>3047</v>
      </c>
      <c r="BA22" s="87">
        <f t="shared" si="9"/>
        <v>797</v>
      </c>
      <c r="BB22" s="87">
        <f t="shared" si="10"/>
        <v>97</v>
      </c>
      <c r="BC22" s="87">
        <f t="shared" si="11"/>
        <v>0</v>
      </c>
      <c r="BD22" s="87">
        <f t="shared" si="12"/>
        <v>1646</v>
      </c>
      <c r="BE22" s="87">
        <f t="shared" si="13"/>
        <v>404</v>
      </c>
      <c r="BF22" s="87">
        <f t="shared" si="14"/>
        <v>14</v>
      </c>
      <c r="BG22" s="88">
        <f t="shared" si="15"/>
        <v>89</v>
      </c>
      <c r="BI22" s="77" t="str">
        <f t="shared" si="16"/>
        <v>○</v>
      </c>
    </row>
    <row r="23" spans="2:61" s="77" customFormat="1" ht="14.1" customHeight="1">
      <c r="B23" s="82" t="s">
        <v>19</v>
      </c>
      <c r="C23" s="32">
        <f t="shared" si="18"/>
        <v>660</v>
      </c>
      <c r="D23" s="41">
        <f t="shared" si="18"/>
        <v>1</v>
      </c>
      <c r="E23" s="2">
        <f t="shared" si="18"/>
        <v>26</v>
      </c>
      <c r="F23" s="2">
        <f t="shared" si="18"/>
        <v>94</v>
      </c>
      <c r="G23" s="2">
        <f t="shared" si="18"/>
        <v>18</v>
      </c>
      <c r="H23" s="2">
        <f t="shared" si="18"/>
        <v>83</v>
      </c>
      <c r="I23" s="2">
        <f t="shared" si="18"/>
        <v>0</v>
      </c>
      <c r="J23" s="2">
        <f t="shared" si="18"/>
        <v>0</v>
      </c>
      <c r="K23" s="2">
        <f t="shared" si="17"/>
        <v>0</v>
      </c>
      <c r="L23" s="2">
        <f t="shared" si="17"/>
        <v>0</v>
      </c>
      <c r="M23" s="2">
        <f t="shared" si="17"/>
        <v>0</v>
      </c>
      <c r="N23" s="2">
        <f t="shared" si="17"/>
        <v>0</v>
      </c>
      <c r="O23" s="2">
        <f t="shared" si="18"/>
        <v>1</v>
      </c>
      <c r="P23" s="33">
        <f t="shared" si="18"/>
        <v>498</v>
      </c>
      <c r="Q23" s="34" t="str">
        <f t="shared" si="6"/>
        <v>川西町</v>
      </c>
      <c r="R23" s="32">
        <f t="shared" si="18"/>
        <v>3</v>
      </c>
      <c r="S23" s="2">
        <f t="shared" si="18"/>
        <v>72</v>
      </c>
      <c r="T23" s="2">
        <f t="shared" si="18"/>
        <v>2</v>
      </c>
      <c r="U23" s="2">
        <f t="shared" si="18"/>
        <v>972</v>
      </c>
      <c r="V23" s="2">
        <f t="shared" si="18"/>
        <v>13</v>
      </c>
      <c r="W23" s="2">
        <f t="shared" si="18"/>
        <v>229</v>
      </c>
      <c r="X23" s="2">
        <f t="shared" si="18"/>
        <v>0</v>
      </c>
      <c r="Y23" s="2">
        <f t="shared" si="18"/>
        <v>419</v>
      </c>
      <c r="Z23" s="2">
        <f t="shared" si="18"/>
        <v>11</v>
      </c>
      <c r="AA23" s="2">
        <f t="shared" si="18"/>
        <v>234</v>
      </c>
      <c r="AB23" s="2">
        <f t="shared" si="18"/>
        <v>0</v>
      </c>
      <c r="AC23" s="2">
        <f t="shared" si="18"/>
        <v>4</v>
      </c>
      <c r="AD23" s="2">
        <f t="shared" si="18"/>
        <v>0</v>
      </c>
      <c r="AE23" s="33">
        <f t="shared" si="18"/>
        <v>0</v>
      </c>
      <c r="AF23" s="34" t="str">
        <f t="shared" si="7"/>
        <v>川西町</v>
      </c>
      <c r="AG23" s="32">
        <f t="shared" si="2"/>
        <v>0</v>
      </c>
      <c r="AH23" s="43"/>
      <c r="AI23" s="43"/>
      <c r="AJ23" s="43"/>
      <c r="AK23" s="2">
        <f t="shared" si="3"/>
        <v>0</v>
      </c>
      <c r="AL23" s="43"/>
      <c r="AM23" s="43"/>
      <c r="AN23" s="43"/>
      <c r="AO23" s="2">
        <f t="shared" si="18"/>
        <v>0</v>
      </c>
      <c r="AP23" s="2">
        <f t="shared" si="18"/>
        <v>11</v>
      </c>
      <c r="AQ23" s="2">
        <f t="shared" si="18"/>
        <v>14</v>
      </c>
      <c r="AR23" s="2">
        <f t="shared" si="18"/>
        <v>102</v>
      </c>
      <c r="AS23" s="33">
        <f t="shared" si="18"/>
        <v>3467</v>
      </c>
      <c r="AT23" s="82" t="s">
        <v>19</v>
      </c>
      <c r="AV23" s="78">
        <f t="shared" si="4"/>
        <v>0</v>
      </c>
      <c r="AX23" s="337" t="s">
        <v>210</v>
      </c>
      <c r="AY23" s="94" t="s">
        <v>211</v>
      </c>
      <c r="AZ23" s="79">
        <f t="shared" si="8"/>
        <v>3467</v>
      </c>
      <c r="BA23" s="80">
        <f t="shared" si="9"/>
        <v>799</v>
      </c>
      <c r="BB23" s="80">
        <f t="shared" si="10"/>
        <v>83</v>
      </c>
      <c r="BC23" s="80">
        <f t="shared" si="11"/>
        <v>0</v>
      </c>
      <c r="BD23" s="80">
        <f t="shared" si="12"/>
        <v>1896</v>
      </c>
      <c r="BE23" s="80">
        <f t="shared" si="13"/>
        <v>562</v>
      </c>
      <c r="BF23" s="80">
        <f t="shared" si="14"/>
        <v>25</v>
      </c>
      <c r="BG23" s="81">
        <f t="shared" si="15"/>
        <v>102</v>
      </c>
      <c r="BI23" s="77" t="str">
        <f t="shared" si="16"/>
        <v>○</v>
      </c>
    </row>
    <row r="24" spans="2:61" s="77" customFormat="1" ht="14.1" customHeight="1">
      <c r="B24" s="82" t="s">
        <v>20</v>
      </c>
      <c r="C24" s="32">
        <f t="shared" si="18"/>
        <v>466</v>
      </c>
      <c r="D24" s="41">
        <f t="shared" si="18"/>
        <v>0</v>
      </c>
      <c r="E24" s="2">
        <f t="shared" si="18"/>
        <v>34</v>
      </c>
      <c r="F24" s="2">
        <f t="shared" si="18"/>
        <v>68</v>
      </c>
      <c r="G24" s="2">
        <f t="shared" si="18"/>
        <v>19</v>
      </c>
      <c r="H24" s="2">
        <f t="shared" si="18"/>
        <v>77</v>
      </c>
      <c r="I24" s="2">
        <f t="shared" si="18"/>
        <v>0</v>
      </c>
      <c r="J24" s="2">
        <f t="shared" si="18"/>
        <v>0</v>
      </c>
      <c r="K24" s="2">
        <f t="shared" si="17"/>
        <v>0</v>
      </c>
      <c r="L24" s="2">
        <f t="shared" si="17"/>
        <v>0</v>
      </c>
      <c r="M24" s="2">
        <f t="shared" si="17"/>
        <v>0</v>
      </c>
      <c r="N24" s="2">
        <f t="shared" si="17"/>
        <v>0</v>
      </c>
      <c r="O24" s="2">
        <f t="shared" si="18"/>
        <v>0</v>
      </c>
      <c r="P24" s="33">
        <f t="shared" si="18"/>
        <v>416</v>
      </c>
      <c r="Q24" s="34" t="str">
        <f t="shared" si="6"/>
        <v>三宅町</v>
      </c>
      <c r="R24" s="32">
        <f t="shared" si="18"/>
        <v>7</v>
      </c>
      <c r="S24" s="2">
        <f t="shared" si="18"/>
        <v>66</v>
      </c>
      <c r="T24" s="2">
        <f t="shared" si="18"/>
        <v>0</v>
      </c>
      <c r="U24" s="2">
        <f t="shared" si="18"/>
        <v>846</v>
      </c>
      <c r="V24" s="2">
        <f t="shared" si="18"/>
        <v>14</v>
      </c>
      <c r="W24" s="2">
        <f t="shared" si="18"/>
        <v>184</v>
      </c>
      <c r="X24" s="2">
        <f t="shared" si="18"/>
        <v>0</v>
      </c>
      <c r="Y24" s="2">
        <f t="shared" si="18"/>
        <v>388</v>
      </c>
      <c r="Z24" s="2">
        <f t="shared" si="18"/>
        <v>3</v>
      </c>
      <c r="AA24" s="2">
        <f t="shared" si="18"/>
        <v>188</v>
      </c>
      <c r="AB24" s="2">
        <f t="shared" si="18"/>
        <v>0</v>
      </c>
      <c r="AC24" s="2">
        <f t="shared" si="18"/>
        <v>3</v>
      </c>
      <c r="AD24" s="2">
        <f t="shared" si="18"/>
        <v>0</v>
      </c>
      <c r="AE24" s="33">
        <f t="shared" si="18"/>
        <v>0</v>
      </c>
      <c r="AF24" s="34" t="str">
        <f t="shared" si="7"/>
        <v>三宅町</v>
      </c>
      <c r="AG24" s="32">
        <f t="shared" si="2"/>
        <v>0</v>
      </c>
      <c r="AH24" s="43"/>
      <c r="AI24" s="43"/>
      <c r="AJ24" s="43"/>
      <c r="AK24" s="2">
        <f t="shared" si="3"/>
        <v>0</v>
      </c>
      <c r="AL24" s="43"/>
      <c r="AM24" s="43"/>
      <c r="AN24" s="43"/>
      <c r="AO24" s="2">
        <f t="shared" si="18"/>
        <v>0</v>
      </c>
      <c r="AP24" s="2">
        <f t="shared" si="18"/>
        <v>24</v>
      </c>
      <c r="AQ24" s="2">
        <f t="shared" si="18"/>
        <v>12</v>
      </c>
      <c r="AR24" s="2">
        <f t="shared" si="18"/>
        <v>98</v>
      </c>
      <c r="AS24" s="33">
        <f t="shared" si="18"/>
        <v>2913</v>
      </c>
      <c r="AT24" s="82" t="s">
        <v>20</v>
      </c>
      <c r="AV24" s="78">
        <f t="shared" si="4"/>
        <v>0</v>
      </c>
      <c r="AX24" s="338"/>
      <c r="AY24" s="95" t="s">
        <v>212</v>
      </c>
      <c r="AZ24" s="83">
        <f t="shared" si="8"/>
        <v>2913</v>
      </c>
      <c r="BA24" s="84">
        <f t="shared" si="9"/>
        <v>587</v>
      </c>
      <c r="BB24" s="84">
        <f t="shared" si="10"/>
        <v>77</v>
      </c>
      <c r="BC24" s="84">
        <f t="shared" si="11"/>
        <v>0</v>
      </c>
      <c r="BD24" s="84">
        <f t="shared" si="12"/>
        <v>1653</v>
      </c>
      <c r="BE24" s="84">
        <f t="shared" si="13"/>
        <v>462</v>
      </c>
      <c r="BF24" s="84">
        <f t="shared" si="14"/>
        <v>36</v>
      </c>
      <c r="BG24" s="85">
        <f t="shared" si="15"/>
        <v>98</v>
      </c>
      <c r="BI24" s="77" t="str">
        <f t="shared" si="16"/>
        <v>○</v>
      </c>
    </row>
    <row r="25" spans="2:61" s="77" customFormat="1" ht="14.1" customHeight="1" thickBot="1">
      <c r="B25" s="82" t="s">
        <v>21</v>
      </c>
      <c r="C25" s="32">
        <f t="shared" si="18"/>
        <v>1919</v>
      </c>
      <c r="D25" s="41">
        <f t="shared" si="18"/>
        <v>3</v>
      </c>
      <c r="E25" s="2">
        <f t="shared" si="18"/>
        <v>111</v>
      </c>
      <c r="F25" s="2">
        <f t="shared" si="18"/>
        <v>413</v>
      </c>
      <c r="G25" s="2">
        <f t="shared" si="18"/>
        <v>35</v>
      </c>
      <c r="H25" s="2">
        <f t="shared" si="18"/>
        <v>447</v>
      </c>
      <c r="I25" s="2">
        <f t="shared" si="18"/>
        <v>0</v>
      </c>
      <c r="J25" s="2">
        <f t="shared" si="18"/>
        <v>0</v>
      </c>
      <c r="K25" s="2">
        <f t="shared" si="17"/>
        <v>2</v>
      </c>
      <c r="L25" s="2">
        <f t="shared" si="17"/>
        <v>0</v>
      </c>
      <c r="M25" s="2">
        <f t="shared" si="17"/>
        <v>0</v>
      </c>
      <c r="N25" s="2">
        <f t="shared" si="17"/>
        <v>0</v>
      </c>
      <c r="O25" s="2">
        <f t="shared" si="18"/>
        <v>4</v>
      </c>
      <c r="P25" s="33">
        <f t="shared" si="18"/>
        <v>1894</v>
      </c>
      <c r="Q25" s="34" t="str">
        <f t="shared" si="6"/>
        <v>田原本町</v>
      </c>
      <c r="R25" s="32">
        <f t="shared" si="18"/>
        <v>10</v>
      </c>
      <c r="S25" s="2">
        <f t="shared" si="18"/>
        <v>391</v>
      </c>
      <c r="T25" s="2">
        <f t="shared" si="18"/>
        <v>1</v>
      </c>
      <c r="U25" s="2">
        <f t="shared" si="18"/>
        <v>4230</v>
      </c>
      <c r="V25" s="2">
        <f t="shared" si="18"/>
        <v>71</v>
      </c>
      <c r="W25" s="2">
        <f t="shared" si="18"/>
        <v>1042</v>
      </c>
      <c r="X25" s="2">
        <f t="shared" si="18"/>
        <v>4</v>
      </c>
      <c r="Y25" s="2">
        <f t="shared" si="18"/>
        <v>1865</v>
      </c>
      <c r="Z25" s="2">
        <f t="shared" si="18"/>
        <v>21</v>
      </c>
      <c r="AA25" s="2">
        <f t="shared" si="18"/>
        <v>1007</v>
      </c>
      <c r="AB25" s="2">
        <f t="shared" si="18"/>
        <v>0</v>
      </c>
      <c r="AC25" s="2">
        <f t="shared" si="18"/>
        <v>8</v>
      </c>
      <c r="AD25" s="2">
        <f t="shared" si="18"/>
        <v>3</v>
      </c>
      <c r="AE25" s="33">
        <f t="shared" si="18"/>
        <v>0</v>
      </c>
      <c r="AF25" s="34" t="str">
        <f t="shared" si="7"/>
        <v>田原本町</v>
      </c>
      <c r="AG25" s="32">
        <f t="shared" si="2"/>
        <v>0</v>
      </c>
      <c r="AH25" s="43"/>
      <c r="AI25" s="43"/>
      <c r="AJ25" s="43"/>
      <c r="AK25" s="2">
        <f t="shared" si="3"/>
        <v>0</v>
      </c>
      <c r="AL25" s="43"/>
      <c r="AM25" s="43"/>
      <c r="AN25" s="43"/>
      <c r="AO25" s="2">
        <f t="shared" si="18"/>
        <v>0</v>
      </c>
      <c r="AP25" s="2">
        <f t="shared" si="18"/>
        <v>58</v>
      </c>
      <c r="AQ25" s="2">
        <f t="shared" si="18"/>
        <v>85</v>
      </c>
      <c r="AR25" s="2">
        <f t="shared" si="18"/>
        <v>489</v>
      </c>
      <c r="AS25" s="33">
        <f t="shared" si="18"/>
        <v>14113</v>
      </c>
      <c r="AT25" s="82" t="s">
        <v>21</v>
      </c>
      <c r="AV25" s="78">
        <f t="shared" si="4"/>
        <v>0</v>
      </c>
      <c r="AX25" s="339"/>
      <c r="AY25" s="96" t="s">
        <v>213</v>
      </c>
      <c r="AZ25" s="86">
        <f t="shared" si="8"/>
        <v>14113</v>
      </c>
      <c r="BA25" s="87">
        <f t="shared" si="9"/>
        <v>2481</v>
      </c>
      <c r="BB25" s="87">
        <f t="shared" si="10"/>
        <v>447</v>
      </c>
      <c r="BC25" s="87">
        <f t="shared" si="11"/>
        <v>2</v>
      </c>
      <c r="BD25" s="87">
        <f t="shared" si="12"/>
        <v>8006</v>
      </c>
      <c r="BE25" s="87">
        <f t="shared" si="13"/>
        <v>2545</v>
      </c>
      <c r="BF25" s="87">
        <f t="shared" si="14"/>
        <v>143</v>
      </c>
      <c r="BG25" s="88">
        <f t="shared" si="15"/>
        <v>489</v>
      </c>
      <c r="BI25" s="77" t="str">
        <f t="shared" si="16"/>
        <v>○</v>
      </c>
    </row>
    <row r="26" spans="2:61" s="77" customFormat="1" ht="14.1" customHeight="1">
      <c r="B26" s="82" t="s">
        <v>22</v>
      </c>
      <c r="C26" s="32">
        <f t="shared" si="18"/>
        <v>71</v>
      </c>
      <c r="D26" s="41">
        <f t="shared" si="18"/>
        <v>0</v>
      </c>
      <c r="E26" s="2">
        <f t="shared" si="18"/>
        <v>7</v>
      </c>
      <c r="F26" s="2">
        <f t="shared" si="18"/>
        <v>15</v>
      </c>
      <c r="G26" s="2">
        <f t="shared" si="18"/>
        <v>2</v>
      </c>
      <c r="H26" s="2">
        <f t="shared" si="18"/>
        <v>20</v>
      </c>
      <c r="I26" s="2">
        <f t="shared" si="18"/>
        <v>0</v>
      </c>
      <c r="J26" s="2">
        <f t="shared" si="18"/>
        <v>0</v>
      </c>
      <c r="K26" s="2">
        <f t="shared" si="17"/>
        <v>0</v>
      </c>
      <c r="L26" s="2">
        <f t="shared" si="17"/>
        <v>0</v>
      </c>
      <c r="M26" s="2">
        <f t="shared" si="17"/>
        <v>0</v>
      </c>
      <c r="N26" s="2">
        <f t="shared" si="17"/>
        <v>0</v>
      </c>
      <c r="O26" s="2">
        <f t="shared" si="18"/>
        <v>0</v>
      </c>
      <c r="P26" s="33">
        <f t="shared" si="18"/>
        <v>94</v>
      </c>
      <c r="Q26" s="34" t="str">
        <f t="shared" si="6"/>
        <v>曽爾村</v>
      </c>
      <c r="R26" s="32">
        <f t="shared" si="18"/>
        <v>4</v>
      </c>
      <c r="S26" s="2">
        <f t="shared" si="18"/>
        <v>79</v>
      </c>
      <c r="T26" s="2">
        <f t="shared" si="18"/>
        <v>0</v>
      </c>
      <c r="U26" s="2">
        <f t="shared" si="18"/>
        <v>174</v>
      </c>
      <c r="V26" s="2">
        <f t="shared" si="18"/>
        <v>4</v>
      </c>
      <c r="W26" s="2">
        <f t="shared" si="18"/>
        <v>140</v>
      </c>
      <c r="X26" s="2">
        <f t="shared" si="18"/>
        <v>0</v>
      </c>
      <c r="Y26" s="2">
        <f t="shared" si="18"/>
        <v>118</v>
      </c>
      <c r="Z26" s="2">
        <f t="shared" si="18"/>
        <v>4</v>
      </c>
      <c r="AA26" s="2">
        <f t="shared" si="18"/>
        <v>164</v>
      </c>
      <c r="AB26" s="2">
        <f t="shared" si="18"/>
        <v>0</v>
      </c>
      <c r="AC26" s="2">
        <f t="shared" si="18"/>
        <v>0</v>
      </c>
      <c r="AD26" s="2">
        <f t="shared" si="18"/>
        <v>0</v>
      </c>
      <c r="AE26" s="33">
        <f t="shared" si="18"/>
        <v>0</v>
      </c>
      <c r="AF26" s="34" t="str">
        <f t="shared" si="7"/>
        <v>曽爾村</v>
      </c>
      <c r="AG26" s="32">
        <f t="shared" si="2"/>
        <v>0</v>
      </c>
      <c r="AH26" s="43"/>
      <c r="AI26" s="43"/>
      <c r="AJ26" s="43"/>
      <c r="AK26" s="2">
        <f t="shared" si="3"/>
        <v>0</v>
      </c>
      <c r="AL26" s="43"/>
      <c r="AM26" s="43"/>
      <c r="AN26" s="43"/>
      <c r="AO26" s="2">
        <f t="shared" si="18"/>
        <v>0</v>
      </c>
      <c r="AP26" s="2">
        <f t="shared" si="18"/>
        <v>74</v>
      </c>
      <c r="AQ26" s="2">
        <f t="shared" si="18"/>
        <v>8</v>
      </c>
      <c r="AR26" s="2">
        <f t="shared" si="18"/>
        <v>15</v>
      </c>
      <c r="AS26" s="33">
        <f t="shared" si="18"/>
        <v>993</v>
      </c>
      <c r="AT26" s="82" t="s">
        <v>22</v>
      </c>
      <c r="AV26" s="78">
        <f t="shared" si="4"/>
        <v>0</v>
      </c>
      <c r="AX26" s="337" t="s">
        <v>214</v>
      </c>
      <c r="AY26" s="94" t="s">
        <v>215</v>
      </c>
      <c r="AZ26" s="79">
        <f t="shared" si="8"/>
        <v>993</v>
      </c>
      <c r="BA26" s="80">
        <f t="shared" si="9"/>
        <v>95</v>
      </c>
      <c r="BB26" s="80">
        <f t="shared" si="10"/>
        <v>20</v>
      </c>
      <c r="BC26" s="80">
        <f t="shared" si="11"/>
        <v>0</v>
      </c>
      <c r="BD26" s="80">
        <f t="shared" si="12"/>
        <v>386</v>
      </c>
      <c r="BE26" s="80">
        <f t="shared" si="13"/>
        <v>395</v>
      </c>
      <c r="BF26" s="80">
        <f t="shared" si="14"/>
        <v>82</v>
      </c>
      <c r="BG26" s="81">
        <f t="shared" si="15"/>
        <v>15</v>
      </c>
      <c r="BI26" s="77" t="str">
        <f t="shared" si="16"/>
        <v>○</v>
      </c>
    </row>
    <row r="27" spans="2:61" s="77" customFormat="1" ht="14.1" customHeight="1" thickBot="1">
      <c r="B27" s="82" t="s">
        <v>23</v>
      </c>
      <c r="C27" s="32">
        <f t="shared" si="18"/>
        <v>83</v>
      </c>
      <c r="D27" s="41">
        <f t="shared" si="18"/>
        <v>0</v>
      </c>
      <c r="E27" s="2">
        <f t="shared" si="18"/>
        <v>1</v>
      </c>
      <c r="F27" s="2">
        <f t="shared" si="18"/>
        <v>11</v>
      </c>
      <c r="G27" s="2">
        <f t="shared" si="18"/>
        <v>1</v>
      </c>
      <c r="H27" s="2">
        <f t="shared" si="18"/>
        <v>11</v>
      </c>
      <c r="I27" s="2">
        <f t="shared" si="18"/>
        <v>0</v>
      </c>
      <c r="J27" s="2">
        <f t="shared" si="18"/>
        <v>0</v>
      </c>
      <c r="K27" s="2">
        <f t="shared" si="17"/>
        <v>0</v>
      </c>
      <c r="L27" s="2">
        <f t="shared" si="17"/>
        <v>0</v>
      </c>
      <c r="M27" s="2">
        <f t="shared" si="17"/>
        <v>0</v>
      </c>
      <c r="N27" s="2">
        <f t="shared" si="17"/>
        <v>0</v>
      </c>
      <c r="O27" s="2">
        <f t="shared" si="18"/>
        <v>0</v>
      </c>
      <c r="P27" s="33">
        <f t="shared" si="18"/>
        <v>103</v>
      </c>
      <c r="Q27" s="34" t="str">
        <f t="shared" si="6"/>
        <v>御杖村</v>
      </c>
      <c r="R27" s="32">
        <f t="shared" si="18"/>
        <v>2</v>
      </c>
      <c r="S27" s="2">
        <f t="shared" si="18"/>
        <v>80</v>
      </c>
      <c r="T27" s="2">
        <f t="shared" si="18"/>
        <v>1</v>
      </c>
      <c r="U27" s="2">
        <f t="shared" si="18"/>
        <v>200</v>
      </c>
      <c r="V27" s="2">
        <f t="shared" si="18"/>
        <v>0</v>
      </c>
      <c r="W27" s="2">
        <f t="shared" si="18"/>
        <v>151</v>
      </c>
      <c r="X27" s="2">
        <f t="shared" si="18"/>
        <v>0</v>
      </c>
      <c r="Y27" s="2">
        <f t="shared" si="18"/>
        <v>98</v>
      </c>
      <c r="Z27" s="2">
        <f t="shared" si="18"/>
        <v>0</v>
      </c>
      <c r="AA27" s="2">
        <f t="shared" si="18"/>
        <v>193</v>
      </c>
      <c r="AB27" s="2">
        <f t="shared" si="18"/>
        <v>0</v>
      </c>
      <c r="AC27" s="2">
        <f t="shared" si="18"/>
        <v>0</v>
      </c>
      <c r="AD27" s="2">
        <f t="shared" si="18"/>
        <v>0</v>
      </c>
      <c r="AE27" s="33">
        <f t="shared" si="18"/>
        <v>0</v>
      </c>
      <c r="AF27" s="34" t="str">
        <f t="shared" si="7"/>
        <v>御杖村</v>
      </c>
      <c r="AG27" s="32">
        <f t="shared" si="2"/>
        <v>0</v>
      </c>
      <c r="AH27" s="43"/>
      <c r="AI27" s="43"/>
      <c r="AJ27" s="43"/>
      <c r="AK27" s="2">
        <f t="shared" si="3"/>
        <v>0</v>
      </c>
      <c r="AL27" s="43"/>
      <c r="AM27" s="43"/>
      <c r="AN27" s="43"/>
      <c r="AO27" s="2">
        <f t="shared" si="18"/>
        <v>0</v>
      </c>
      <c r="AP27" s="2">
        <f t="shared" si="18"/>
        <v>9</v>
      </c>
      <c r="AQ27" s="2">
        <f t="shared" si="18"/>
        <v>3</v>
      </c>
      <c r="AR27" s="2">
        <f t="shared" si="18"/>
        <v>16</v>
      </c>
      <c r="AS27" s="33">
        <f t="shared" si="18"/>
        <v>963</v>
      </c>
      <c r="AT27" s="82" t="s">
        <v>23</v>
      </c>
      <c r="AV27" s="78">
        <f t="shared" si="4"/>
        <v>0</v>
      </c>
      <c r="AX27" s="339"/>
      <c r="AY27" s="96" t="s">
        <v>216</v>
      </c>
      <c r="AZ27" s="86">
        <f t="shared" si="8"/>
        <v>963</v>
      </c>
      <c r="BA27" s="87">
        <f t="shared" si="9"/>
        <v>96</v>
      </c>
      <c r="BB27" s="87">
        <f t="shared" si="10"/>
        <v>11</v>
      </c>
      <c r="BC27" s="87">
        <f t="shared" si="11"/>
        <v>0</v>
      </c>
      <c r="BD27" s="87">
        <f t="shared" si="12"/>
        <v>402</v>
      </c>
      <c r="BE27" s="87">
        <f t="shared" si="13"/>
        <v>426</v>
      </c>
      <c r="BF27" s="87">
        <f t="shared" si="14"/>
        <v>12</v>
      </c>
      <c r="BG27" s="88">
        <f t="shared" si="15"/>
        <v>16</v>
      </c>
      <c r="BI27" s="77" t="str">
        <f t="shared" si="16"/>
        <v>○</v>
      </c>
    </row>
    <row r="28" spans="2:61" s="77" customFormat="1" ht="14.1" customHeight="1">
      <c r="B28" s="82" t="s">
        <v>24</v>
      </c>
      <c r="C28" s="32">
        <f t="shared" si="18"/>
        <v>671</v>
      </c>
      <c r="D28" s="41">
        <f t="shared" si="18"/>
        <v>0</v>
      </c>
      <c r="E28" s="2">
        <f t="shared" si="18"/>
        <v>43</v>
      </c>
      <c r="F28" s="2">
        <f t="shared" si="18"/>
        <v>84</v>
      </c>
      <c r="G28" s="2">
        <f t="shared" si="18"/>
        <v>5</v>
      </c>
      <c r="H28" s="2">
        <f t="shared" si="18"/>
        <v>102</v>
      </c>
      <c r="I28" s="2">
        <f t="shared" si="18"/>
        <v>0</v>
      </c>
      <c r="J28" s="2">
        <f t="shared" si="18"/>
        <v>0</v>
      </c>
      <c r="K28" s="2">
        <f t="shared" si="17"/>
        <v>0</v>
      </c>
      <c r="L28" s="2">
        <f t="shared" si="17"/>
        <v>0</v>
      </c>
      <c r="M28" s="2">
        <f t="shared" si="17"/>
        <v>0</v>
      </c>
      <c r="N28" s="2">
        <f t="shared" si="17"/>
        <v>0</v>
      </c>
      <c r="O28" s="2">
        <f t="shared" si="18"/>
        <v>0</v>
      </c>
      <c r="P28" s="33">
        <f t="shared" si="18"/>
        <v>468</v>
      </c>
      <c r="Q28" s="34" t="str">
        <f t="shared" si="6"/>
        <v>高取町</v>
      </c>
      <c r="R28" s="32">
        <f t="shared" si="18"/>
        <v>0</v>
      </c>
      <c r="S28" s="2">
        <f t="shared" si="18"/>
        <v>105</v>
      </c>
      <c r="T28" s="2">
        <f t="shared" si="18"/>
        <v>0</v>
      </c>
      <c r="U28" s="2">
        <f t="shared" si="18"/>
        <v>842</v>
      </c>
      <c r="V28" s="2">
        <f t="shared" si="18"/>
        <v>4</v>
      </c>
      <c r="W28" s="2">
        <f t="shared" si="18"/>
        <v>209</v>
      </c>
      <c r="X28" s="2">
        <f t="shared" si="18"/>
        <v>1</v>
      </c>
      <c r="Y28" s="2">
        <f t="shared" si="18"/>
        <v>426</v>
      </c>
      <c r="Z28" s="2">
        <f t="shared" si="18"/>
        <v>4</v>
      </c>
      <c r="AA28" s="2">
        <f t="shared" si="18"/>
        <v>279</v>
      </c>
      <c r="AB28" s="2">
        <f t="shared" si="18"/>
        <v>0</v>
      </c>
      <c r="AC28" s="2">
        <f t="shared" si="18"/>
        <v>1</v>
      </c>
      <c r="AD28" s="2">
        <f t="shared" si="18"/>
        <v>0</v>
      </c>
      <c r="AE28" s="33">
        <f t="shared" si="18"/>
        <v>0</v>
      </c>
      <c r="AF28" s="34" t="str">
        <f t="shared" si="7"/>
        <v>高取町</v>
      </c>
      <c r="AG28" s="32">
        <f t="shared" si="2"/>
        <v>0</v>
      </c>
      <c r="AH28" s="43"/>
      <c r="AI28" s="43"/>
      <c r="AJ28" s="43"/>
      <c r="AK28" s="2">
        <f t="shared" si="3"/>
        <v>0</v>
      </c>
      <c r="AL28" s="43"/>
      <c r="AM28" s="43"/>
      <c r="AN28" s="43"/>
      <c r="AO28" s="2">
        <f t="shared" si="18"/>
        <v>0</v>
      </c>
      <c r="AP28" s="2">
        <f t="shared" si="18"/>
        <v>17</v>
      </c>
      <c r="AQ28" s="2">
        <f t="shared" si="18"/>
        <v>6</v>
      </c>
      <c r="AR28" s="2">
        <f t="shared" si="18"/>
        <v>105</v>
      </c>
      <c r="AS28" s="33">
        <f t="shared" si="18"/>
        <v>3372</v>
      </c>
      <c r="AT28" s="82" t="s">
        <v>24</v>
      </c>
      <c r="AV28" s="78">
        <f t="shared" si="4"/>
        <v>0</v>
      </c>
      <c r="AX28" s="337" t="s">
        <v>217</v>
      </c>
      <c r="AY28" s="94" t="s">
        <v>218</v>
      </c>
      <c r="AZ28" s="79">
        <f t="shared" si="8"/>
        <v>3372</v>
      </c>
      <c r="BA28" s="80">
        <f t="shared" si="9"/>
        <v>803</v>
      </c>
      <c r="BB28" s="80">
        <f t="shared" si="10"/>
        <v>102</v>
      </c>
      <c r="BC28" s="80">
        <f t="shared" si="11"/>
        <v>0</v>
      </c>
      <c r="BD28" s="80">
        <f t="shared" si="12"/>
        <v>1738</v>
      </c>
      <c r="BE28" s="80">
        <f t="shared" si="13"/>
        <v>601</v>
      </c>
      <c r="BF28" s="80">
        <f t="shared" si="14"/>
        <v>23</v>
      </c>
      <c r="BG28" s="81">
        <f t="shared" si="15"/>
        <v>105</v>
      </c>
      <c r="BI28" s="77" t="str">
        <f t="shared" si="16"/>
        <v>○</v>
      </c>
    </row>
    <row r="29" spans="2:61" s="77" customFormat="1" ht="14.1" customHeight="1" thickBot="1">
      <c r="B29" s="82" t="s">
        <v>25</v>
      </c>
      <c r="C29" s="32">
        <f t="shared" si="18"/>
        <v>669</v>
      </c>
      <c r="D29" s="41">
        <f t="shared" si="18"/>
        <v>0</v>
      </c>
      <c r="E29" s="2">
        <f t="shared" si="18"/>
        <v>33</v>
      </c>
      <c r="F29" s="2">
        <f t="shared" si="18"/>
        <v>83</v>
      </c>
      <c r="G29" s="2">
        <f t="shared" si="18"/>
        <v>7</v>
      </c>
      <c r="H29" s="2">
        <f t="shared" si="18"/>
        <v>75</v>
      </c>
      <c r="I29" s="2">
        <f t="shared" si="18"/>
        <v>0</v>
      </c>
      <c r="J29" s="2">
        <f t="shared" si="18"/>
        <v>0</v>
      </c>
      <c r="K29" s="2">
        <f t="shared" si="17"/>
        <v>0</v>
      </c>
      <c r="L29" s="2">
        <f t="shared" si="17"/>
        <v>0</v>
      </c>
      <c r="M29" s="2">
        <f t="shared" si="17"/>
        <v>0</v>
      </c>
      <c r="N29" s="2">
        <f t="shared" si="17"/>
        <v>0</v>
      </c>
      <c r="O29" s="2">
        <f t="shared" si="18"/>
        <v>0</v>
      </c>
      <c r="P29" s="33">
        <f t="shared" si="18"/>
        <v>321</v>
      </c>
      <c r="Q29" s="34" t="str">
        <f t="shared" si="6"/>
        <v>明日香村</v>
      </c>
      <c r="R29" s="32">
        <f t="shared" si="18"/>
        <v>0</v>
      </c>
      <c r="S29" s="2">
        <f t="shared" si="18"/>
        <v>120</v>
      </c>
      <c r="T29" s="2">
        <f t="shared" si="18"/>
        <v>0</v>
      </c>
      <c r="U29" s="2">
        <f t="shared" si="18"/>
        <v>685</v>
      </c>
      <c r="V29" s="2">
        <f t="shared" si="18"/>
        <v>4</v>
      </c>
      <c r="W29" s="2">
        <f t="shared" si="18"/>
        <v>260</v>
      </c>
      <c r="X29" s="2">
        <f t="shared" si="18"/>
        <v>0</v>
      </c>
      <c r="Y29" s="2">
        <f t="shared" si="18"/>
        <v>362</v>
      </c>
      <c r="Z29" s="2">
        <f t="shared" ref="Z29:AE44" si="19">Z74</f>
        <v>1</v>
      </c>
      <c r="AA29" s="2">
        <f t="shared" si="19"/>
        <v>343</v>
      </c>
      <c r="AB29" s="2">
        <f t="shared" si="19"/>
        <v>0</v>
      </c>
      <c r="AC29" s="2">
        <f t="shared" si="19"/>
        <v>0</v>
      </c>
      <c r="AD29" s="2">
        <f t="shared" si="19"/>
        <v>0</v>
      </c>
      <c r="AE29" s="33">
        <f t="shared" si="19"/>
        <v>0</v>
      </c>
      <c r="AF29" s="34" t="str">
        <f t="shared" si="7"/>
        <v>明日香村</v>
      </c>
      <c r="AG29" s="32">
        <f t="shared" si="2"/>
        <v>0</v>
      </c>
      <c r="AH29" s="43"/>
      <c r="AI29" s="43"/>
      <c r="AJ29" s="43"/>
      <c r="AK29" s="2">
        <f t="shared" si="3"/>
        <v>0</v>
      </c>
      <c r="AL29" s="43"/>
      <c r="AM29" s="43"/>
      <c r="AN29" s="43"/>
      <c r="AO29" s="2">
        <f t="shared" ref="AO29:AS29" si="20">AO74</f>
        <v>0</v>
      </c>
      <c r="AP29" s="2">
        <f t="shared" si="20"/>
        <v>28</v>
      </c>
      <c r="AQ29" s="2">
        <f t="shared" si="20"/>
        <v>12</v>
      </c>
      <c r="AR29" s="2">
        <f t="shared" si="20"/>
        <v>60</v>
      </c>
      <c r="AS29" s="33">
        <f t="shared" si="20"/>
        <v>3063</v>
      </c>
      <c r="AT29" s="82" t="s">
        <v>25</v>
      </c>
      <c r="AV29" s="78">
        <f t="shared" si="4"/>
        <v>0</v>
      </c>
      <c r="AX29" s="339"/>
      <c r="AY29" s="96" t="s">
        <v>219</v>
      </c>
      <c r="AZ29" s="86">
        <f t="shared" si="8"/>
        <v>3063</v>
      </c>
      <c r="BA29" s="87">
        <f t="shared" si="9"/>
        <v>792</v>
      </c>
      <c r="BB29" s="87">
        <f t="shared" si="10"/>
        <v>75</v>
      </c>
      <c r="BC29" s="87">
        <f t="shared" si="11"/>
        <v>0</v>
      </c>
      <c r="BD29" s="87">
        <f t="shared" si="12"/>
        <v>1368</v>
      </c>
      <c r="BE29" s="87">
        <f t="shared" si="13"/>
        <v>728</v>
      </c>
      <c r="BF29" s="87">
        <f t="shared" si="14"/>
        <v>40</v>
      </c>
      <c r="BG29" s="88">
        <f t="shared" si="15"/>
        <v>60</v>
      </c>
      <c r="BI29" s="77" t="str">
        <f t="shared" si="16"/>
        <v>○</v>
      </c>
    </row>
    <row r="30" spans="2:61" s="77" customFormat="1" ht="14.1" customHeight="1">
      <c r="B30" s="82" t="s">
        <v>26</v>
      </c>
      <c r="C30" s="32">
        <f t="shared" ref="C30:AS39" si="21">C75</f>
        <v>2001</v>
      </c>
      <c r="D30" s="41">
        <f t="shared" si="21"/>
        <v>3</v>
      </c>
      <c r="E30" s="2">
        <f t="shared" si="21"/>
        <v>51</v>
      </c>
      <c r="F30" s="2">
        <f t="shared" si="21"/>
        <v>476</v>
      </c>
      <c r="G30" s="2">
        <f t="shared" si="21"/>
        <v>11</v>
      </c>
      <c r="H30" s="2">
        <f t="shared" si="21"/>
        <v>296</v>
      </c>
      <c r="I30" s="2">
        <f t="shared" si="21"/>
        <v>0</v>
      </c>
      <c r="J30" s="2">
        <f t="shared" si="21"/>
        <v>0</v>
      </c>
      <c r="K30" s="2">
        <f t="shared" si="17"/>
        <v>0</v>
      </c>
      <c r="L30" s="2">
        <f t="shared" si="17"/>
        <v>0</v>
      </c>
      <c r="M30" s="2">
        <f t="shared" si="17"/>
        <v>0</v>
      </c>
      <c r="N30" s="2">
        <f t="shared" si="17"/>
        <v>0</v>
      </c>
      <c r="O30" s="2">
        <f t="shared" si="21"/>
        <v>3</v>
      </c>
      <c r="P30" s="33">
        <f t="shared" si="21"/>
        <v>1032</v>
      </c>
      <c r="Q30" s="34" t="str">
        <f t="shared" si="6"/>
        <v>上牧町</v>
      </c>
      <c r="R30" s="32">
        <f t="shared" si="21"/>
        <v>7</v>
      </c>
      <c r="S30" s="2">
        <f t="shared" si="21"/>
        <v>111</v>
      </c>
      <c r="T30" s="2">
        <f t="shared" si="21"/>
        <v>4</v>
      </c>
      <c r="U30" s="2">
        <f t="shared" si="21"/>
        <v>2424</v>
      </c>
      <c r="V30" s="2">
        <f t="shared" si="21"/>
        <v>21</v>
      </c>
      <c r="W30" s="2">
        <f t="shared" si="21"/>
        <v>276</v>
      </c>
      <c r="X30" s="2">
        <f t="shared" si="21"/>
        <v>2</v>
      </c>
      <c r="Y30" s="2">
        <f t="shared" si="21"/>
        <v>912</v>
      </c>
      <c r="Z30" s="2">
        <f t="shared" si="21"/>
        <v>10</v>
      </c>
      <c r="AA30" s="2">
        <f t="shared" si="21"/>
        <v>212</v>
      </c>
      <c r="AB30" s="2">
        <f t="shared" si="19"/>
        <v>0</v>
      </c>
      <c r="AC30" s="2">
        <f t="shared" si="19"/>
        <v>4</v>
      </c>
      <c r="AD30" s="2">
        <f t="shared" si="19"/>
        <v>0</v>
      </c>
      <c r="AE30" s="33">
        <f t="shared" si="19"/>
        <v>0</v>
      </c>
      <c r="AF30" s="34" t="str">
        <f t="shared" si="7"/>
        <v>上牧町</v>
      </c>
      <c r="AG30" s="32">
        <f t="shared" si="2"/>
        <v>0</v>
      </c>
      <c r="AH30" s="43"/>
      <c r="AI30" s="43"/>
      <c r="AJ30" s="43"/>
      <c r="AK30" s="2">
        <f t="shared" si="3"/>
        <v>1</v>
      </c>
      <c r="AL30" s="43"/>
      <c r="AM30" s="43"/>
      <c r="AN30" s="43"/>
      <c r="AO30" s="2">
        <f t="shared" si="21"/>
        <v>0</v>
      </c>
      <c r="AP30" s="2">
        <f t="shared" si="21"/>
        <v>46</v>
      </c>
      <c r="AQ30" s="2">
        <f t="shared" si="21"/>
        <v>15</v>
      </c>
      <c r="AR30" s="2">
        <f t="shared" si="21"/>
        <v>268</v>
      </c>
      <c r="AS30" s="33">
        <f t="shared" si="21"/>
        <v>8186</v>
      </c>
      <c r="AT30" s="82" t="s">
        <v>26</v>
      </c>
      <c r="AV30" s="78">
        <f t="shared" si="4"/>
        <v>0</v>
      </c>
      <c r="AX30" s="337" t="s">
        <v>220</v>
      </c>
      <c r="AY30" s="94" t="s">
        <v>221</v>
      </c>
      <c r="AZ30" s="79">
        <f t="shared" si="8"/>
        <v>8186</v>
      </c>
      <c r="BA30" s="80">
        <f t="shared" si="9"/>
        <v>2542</v>
      </c>
      <c r="BB30" s="80">
        <f t="shared" si="10"/>
        <v>296</v>
      </c>
      <c r="BC30" s="80">
        <f t="shared" si="11"/>
        <v>0</v>
      </c>
      <c r="BD30" s="80">
        <f t="shared" si="12"/>
        <v>4382</v>
      </c>
      <c r="BE30" s="80">
        <f t="shared" si="13"/>
        <v>637</v>
      </c>
      <c r="BF30" s="80">
        <f t="shared" si="14"/>
        <v>61</v>
      </c>
      <c r="BG30" s="81">
        <f t="shared" si="15"/>
        <v>268</v>
      </c>
      <c r="BI30" s="77" t="str">
        <f t="shared" si="16"/>
        <v>○</v>
      </c>
    </row>
    <row r="31" spans="2:61" s="77" customFormat="1" ht="14.1" customHeight="1">
      <c r="B31" s="82" t="s">
        <v>27</v>
      </c>
      <c r="C31" s="32">
        <f t="shared" si="21"/>
        <v>1687</v>
      </c>
      <c r="D31" s="41">
        <f t="shared" si="21"/>
        <v>3</v>
      </c>
      <c r="E31" s="2">
        <f t="shared" si="21"/>
        <v>39</v>
      </c>
      <c r="F31" s="2">
        <f t="shared" si="21"/>
        <v>504</v>
      </c>
      <c r="G31" s="2">
        <f t="shared" si="21"/>
        <v>9</v>
      </c>
      <c r="H31" s="2">
        <f t="shared" si="21"/>
        <v>206</v>
      </c>
      <c r="I31" s="2">
        <f t="shared" si="21"/>
        <v>0</v>
      </c>
      <c r="J31" s="2">
        <f t="shared" si="21"/>
        <v>0</v>
      </c>
      <c r="K31" s="2">
        <f t="shared" si="17"/>
        <v>0</v>
      </c>
      <c r="L31" s="2">
        <f t="shared" si="17"/>
        <v>0</v>
      </c>
      <c r="M31" s="2">
        <f t="shared" si="17"/>
        <v>0</v>
      </c>
      <c r="N31" s="2">
        <f t="shared" si="17"/>
        <v>0</v>
      </c>
      <c r="O31" s="2">
        <f t="shared" si="21"/>
        <v>1</v>
      </c>
      <c r="P31" s="33">
        <f t="shared" si="21"/>
        <v>830</v>
      </c>
      <c r="Q31" s="34" t="str">
        <f t="shared" si="6"/>
        <v>王寺町</v>
      </c>
      <c r="R31" s="32">
        <f t="shared" si="21"/>
        <v>13</v>
      </c>
      <c r="S31" s="2">
        <f t="shared" si="21"/>
        <v>87</v>
      </c>
      <c r="T31" s="2">
        <f t="shared" si="21"/>
        <v>4</v>
      </c>
      <c r="U31" s="2">
        <f t="shared" si="21"/>
        <v>2007</v>
      </c>
      <c r="V31" s="2">
        <f t="shared" si="21"/>
        <v>11</v>
      </c>
      <c r="W31" s="2">
        <f t="shared" si="21"/>
        <v>316</v>
      </c>
      <c r="X31" s="2">
        <f t="shared" si="21"/>
        <v>1</v>
      </c>
      <c r="Y31" s="2">
        <f t="shared" si="21"/>
        <v>687</v>
      </c>
      <c r="Z31" s="2">
        <f t="shared" si="21"/>
        <v>4</v>
      </c>
      <c r="AA31" s="2">
        <f t="shared" si="21"/>
        <v>190</v>
      </c>
      <c r="AB31" s="2">
        <f t="shared" si="19"/>
        <v>0</v>
      </c>
      <c r="AC31" s="2">
        <f t="shared" si="19"/>
        <v>7</v>
      </c>
      <c r="AD31" s="2">
        <f t="shared" si="19"/>
        <v>6</v>
      </c>
      <c r="AE31" s="33">
        <f t="shared" si="19"/>
        <v>0</v>
      </c>
      <c r="AF31" s="34" t="str">
        <f t="shared" si="7"/>
        <v>王寺町</v>
      </c>
      <c r="AG31" s="32">
        <f t="shared" si="2"/>
        <v>0</v>
      </c>
      <c r="AH31" s="43"/>
      <c r="AI31" s="43"/>
      <c r="AJ31" s="43"/>
      <c r="AK31" s="2">
        <f t="shared" si="3"/>
        <v>0</v>
      </c>
      <c r="AL31" s="43"/>
      <c r="AM31" s="43"/>
      <c r="AN31" s="43"/>
      <c r="AO31" s="2">
        <f t="shared" si="21"/>
        <v>0</v>
      </c>
      <c r="AP31" s="2">
        <f t="shared" si="21"/>
        <v>13</v>
      </c>
      <c r="AQ31" s="2">
        <f t="shared" si="21"/>
        <v>10</v>
      </c>
      <c r="AR31" s="2">
        <f t="shared" si="21"/>
        <v>244</v>
      </c>
      <c r="AS31" s="33">
        <f t="shared" si="21"/>
        <v>6879</v>
      </c>
      <c r="AT31" s="82" t="s">
        <v>27</v>
      </c>
      <c r="AV31" s="78">
        <f t="shared" si="4"/>
        <v>0</v>
      </c>
      <c r="AX31" s="340"/>
      <c r="AY31" s="95" t="s">
        <v>222</v>
      </c>
      <c r="AZ31" s="83">
        <f t="shared" si="8"/>
        <v>6879</v>
      </c>
      <c r="BA31" s="84">
        <f t="shared" si="9"/>
        <v>2242</v>
      </c>
      <c r="BB31" s="84">
        <f t="shared" si="10"/>
        <v>206</v>
      </c>
      <c r="BC31" s="84">
        <f t="shared" si="11"/>
        <v>0</v>
      </c>
      <c r="BD31" s="84">
        <f t="shared" si="12"/>
        <v>3537</v>
      </c>
      <c r="BE31" s="84">
        <f t="shared" si="13"/>
        <v>627</v>
      </c>
      <c r="BF31" s="84">
        <f t="shared" si="14"/>
        <v>23</v>
      </c>
      <c r="BG31" s="85">
        <f t="shared" si="15"/>
        <v>244</v>
      </c>
      <c r="BI31" s="77" t="str">
        <f t="shared" si="16"/>
        <v>○</v>
      </c>
    </row>
    <row r="32" spans="2:61" s="77" customFormat="1" ht="14.1" customHeight="1">
      <c r="B32" s="82" t="s">
        <v>28</v>
      </c>
      <c r="C32" s="32">
        <f t="shared" si="21"/>
        <v>2165</v>
      </c>
      <c r="D32" s="41">
        <f t="shared" si="21"/>
        <v>0</v>
      </c>
      <c r="E32" s="2">
        <f t="shared" si="21"/>
        <v>101</v>
      </c>
      <c r="F32" s="2">
        <f t="shared" si="21"/>
        <v>530</v>
      </c>
      <c r="G32" s="2">
        <f t="shared" si="21"/>
        <v>26</v>
      </c>
      <c r="H32" s="2">
        <f t="shared" si="21"/>
        <v>434</v>
      </c>
      <c r="I32" s="2">
        <f t="shared" si="21"/>
        <v>0</v>
      </c>
      <c r="J32" s="2">
        <f t="shared" si="21"/>
        <v>0</v>
      </c>
      <c r="K32" s="2">
        <f t="shared" si="17"/>
        <v>0</v>
      </c>
      <c r="L32" s="2">
        <f t="shared" si="17"/>
        <v>0</v>
      </c>
      <c r="M32" s="2">
        <f t="shared" si="17"/>
        <v>0</v>
      </c>
      <c r="N32" s="2">
        <f t="shared" si="17"/>
        <v>0</v>
      </c>
      <c r="O32" s="2">
        <f t="shared" si="21"/>
        <v>3</v>
      </c>
      <c r="P32" s="33">
        <f t="shared" si="21"/>
        <v>1695</v>
      </c>
      <c r="Q32" s="34" t="str">
        <f t="shared" si="6"/>
        <v>広陵町</v>
      </c>
      <c r="R32" s="32">
        <f t="shared" si="21"/>
        <v>9</v>
      </c>
      <c r="S32" s="2">
        <f t="shared" si="21"/>
        <v>333</v>
      </c>
      <c r="T32" s="2">
        <f t="shared" si="21"/>
        <v>3</v>
      </c>
      <c r="U32" s="2">
        <f t="shared" si="21"/>
        <v>4142</v>
      </c>
      <c r="V32" s="2">
        <f t="shared" si="21"/>
        <v>13</v>
      </c>
      <c r="W32" s="2">
        <f t="shared" si="21"/>
        <v>775</v>
      </c>
      <c r="X32" s="2">
        <f t="shared" si="21"/>
        <v>2</v>
      </c>
      <c r="Y32" s="2">
        <f t="shared" si="21"/>
        <v>1562</v>
      </c>
      <c r="Z32" s="2">
        <f t="shared" si="21"/>
        <v>7</v>
      </c>
      <c r="AA32" s="2">
        <f t="shared" si="21"/>
        <v>689</v>
      </c>
      <c r="AB32" s="2">
        <f t="shared" si="19"/>
        <v>0</v>
      </c>
      <c r="AC32" s="2">
        <f t="shared" si="19"/>
        <v>23</v>
      </c>
      <c r="AD32" s="2">
        <f t="shared" si="19"/>
        <v>0</v>
      </c>
      <c r="AE32" s="33">
        <f t="shared" si="19"/>
        <v>0</v>
      </c>
      <c r="AF32" s="34" t="str">
        <f t="shared" si="7"/>
        <v>広陵町</v>
      </c>
      <c r="AG32" s="32">
        <f t="shared" si="2"/>
        <v>0</v>
      </c>
      <c r="AH32" s="43"/>
      <c r="AI32" s="43"/>
      <c r="AJ32" s="43"/>
      <c r="AK32" s="2">
        <f t="shared" si="3"/>
        <v>0</v>
      </c>
      <c r="AL32" s="43"/>
      <c r="AM32" s="43"/>
      <c r="AN32" s="43"/>
      <c r="AO32" s="2">
        <f t="shared" si="21"/>
        <v>0</v>
      </c>
      <c r="AP32" s="2">
        <f t="shared" si="21"/>
        <v>149</v>
      </c>
      <c r="AQ32" s="2">
        <f t="shared" si="21"/>
        <v>38</v>
      </c>
      <c r="AR32" s="2">
        <f t="shared" si="21"/>
        <v>467</v>
      </c>
      <c r="AS32" s="33">
        <f t="shared" si="21"/>
        <v>13166</v>
      </c>
      <c r="AT32" s="82" t="s">
        <v>28</v>
      </c>
      <c r="AV32" s="78">
        <f t="shared" si="4"/>
        <v>0</v>
      </c>
      <c r="AX32" s="340"/>
      <c r="AY32" s="95" t="s">
        <v>223</v>
      </c>
      <c r="AZ32" s="83">
        <f t="shared" si="8"/>
        <v>13166</v>
      </c>
      <c r="BA32" s="84">
        <f t="shared" si="9"/>
        <v>2822</v>
      </c>
      <c r="BB32" s="84">
        <f t="shared" si="10"/>
        <v>434</v>
      </c>
      <c r="BC32" s="84">
        <f t="shared" si="11"/>
        <v>0</v>
      </c>
      <c r="BD32" s="84">
        <f t="shared" si="12"/>
        <v>7430</v>
      </c>
      <c r="BE32" s="84">
        <f t="shared" si="13"/>
        <v>1826</v>
      </c>
      <c r="BF32" s="84">
        <f t="shared" si="14"/>
        <v>187</v>
      </c>
      <c r="BG32" s="85">
        <f t="shared" si="15"/>
        <v>467</v>
      </c>
      <c r="BI32" s="77" t="str">
        <f t="shared" si="16"/>
        <v>○</v>
      </c>
    </row>
    <row r="33" spans="2:61" s="77" customFormat="1" ht="14.1" customHeight="1" thickBot="1">
      <c r="B33" s="82" t="s">
        <v>29</v>
      </c>
      <c r="C33" s="32">
        <f t="shared" si="21"/>
        <v>1367</v>
      </c>
      <c r="D33" s="41">
        <f t="shared" si="21"/>
        <v>3</v>
      </c>
      <c r="E33" s="2">
        <f t="shared" si="21"/>
        <v>48</v>
      </c>
      <c r="F33" s="2">
        <f t="shared" si="21"/>
        <v>291</v>
      </c>
      <c r="G33" s="2">
        <f t="shared" si="21"/>
        <v>21</v>
      </c>
      <c r="H33" s="2">
        <f t="shared" si="21"/>
        <v>179</v>
      </c>
      <c r="I33" s="2">
        <f t="shared" si="21"/>
        <v>0</v>
      </c>
      <c r="J33" s="2">
        <f t="shared" si="21"/>
        <v>0</v>
      </c>
      <c r="K33" s="2">
        <f t="shared" si="17"/>
        <v>2</v>
      </c>
      <c r="L33" s="2">
        <f t="shared" si="17"/>
        <v>0</v>
      </c>
      <c r="M33" s="2">
        <f t="shared" si="17"/>
        <v>0</v>
      </c>
      <c r="N33" s="2">
        <f t="shared" si="17"/>
        <v>0</v>
      </c>
      <c r="O33" s="2">
        <f t="shared" si="21"/>
        <v>0</v>
      </c>
      <c r="P33" s="33">
        <f t="shared" si="21"/>
        <v>743</v>
      </c>
      <c r="Q33" s="34" t="str">
        <f t="shared" si="6"/>
        <v>河合町</v>
      </c>
      <c r="R33" s="32">
        <f t="shared" si="21"/>
        <v>7</v>
      </c>
      <c r="S33" s="2">
        <f t="shared" si="21"/>
        <v>109</v>
      </c>
      <c r="T33" s="2">
        <f t="shared" si="21"/>
        <v>1</v>
      </c>
      <c r="U33" s="2">
        <f t="shared" si="21"/>
        <v>1753</v>
      </c>
      <c r="V33" s="2">
        <f t="shared" si="21"/>
        <v>14</v>
      </c>
      <c r="W33" s="2">
        <f t="shared" si="21"/>
        <v>337</v>
      </c>
      <c r="X33" s="2">
        <f t="shared" si="21"/>
        <v>1</v>
      </c>
      <c r="Y33" s="2">
        <f t="shared" si="21"/>
        <v>668</v>
      </c>
      <c r="Z33" s="2">
        <f t="shared" si="21"/>
        <v>22</v>
      </c>
      <c r="AA33" s="2">
        <f t="shared" si="21"/>
        <v>242</v>
      </c>
      <c r="AB33" s="2">
        <f t="shared" si="19"/>
        <v>0</v>
      </c>
      <c r="AC33" s="2">
        <f t="shared" si="19"/>
        <v>7</v>
      </c>
      <c r="AD33" s="2">
        <f t="shared" si="19"/>
        <v>0</v>
      </c>
      <c r="AE33" s="33">
        <f t="shared" si="19"/>
        <v>0</v>
      </c>
      <c r="AF33" s="34" t="str">
        <f t="shared" si="7"/>
        <v>河合町</v>
      </c>
      <c r="AG33" s="32">
        <f t="shared" si="2"/>
        <v>0</v>
      </c>
      <c r="AH33" s="43"/>
      <c r="AI33" s="43"/>
      <c r="AJ33" s="43"/>
      <c r="AK33" s="2">
        <f t="shared" si="3"/>
        <v>0</v>
      </c>
      <c r="AL33" s="43"/>
      <c r="AM33" s="43"/>
      <c r="AN33" s="43"/>
      <c r="AO33" s="2">
        <f t="shared" si="21"/>
        <v>0</v>
      </c>
      <c r="AP33" s="2">
        <f t="shared" si="21"/>
        <v>41</v>
      </c>
      <c r="AQ33" s="2">
        <f t="shared" si="21"/>
        <v>8</v>
      </c>
      <c r="AR33" s="2">
        <f t="shared" si="21"/>
        <v>170</v>
      </c>
      <c r="AS33" s="33">
        <f t="shared" si="21"/>
        <v>6034</v>
      </c>
      <c r="AT33" s="82" t="s">
        <v>29</v>
      </c>
      <c r="AV33" s="78">
        <f t="shared" si="4"/>
        <v>0</v>
      </c>
      <c r="AX33" s="341"/>
      <c r="AY33" s="96" t="s">
        <v>224</v>
      </c>
      <c r="AZ33" s="86">
        <f t="shared" si="8"/>
        <v>6034</v>
      </c>
      <c r="BA33" s="87">
        <f t="shared" si="9"/>
        <v>1730</v>
      </c>
      <c r="BB33" s="87">
        <f t="shared" si="10"/>
        <v>179</v>
      </c>
      <c r="BC33" s="87">
        <f t="shared" si="11"/>
        <v>2</v>
      </c>
      <c r="BD33" s="87">
        <f t="shared" si="12"/>
        <v>3173</v>
      </c>
      <c r="BE33" s="87">
        <f t="shared" si="13"/>
        <v>731</v>
      </c>
      <c r="BF33" s="87">
        <f t="shared" si="14"/>
        <v>49</v>
      </c>
      <c r="BG33" s="88">
        <f t="shared" si="15"/>
        <v>170</v>
      </c>
      <c r="BI33" s="77" t="str">
        <f t="shared" si="16"/>
        <v>○</v>
      </c>
    </row>
    <row r="34" spans="2:61" s="77" customFormat="1" ht="14.1" customHeight="1">
      <c r="B34" s="82" t="s">
        <v>30</v>
      </c>
      <c r="C34" s="32">
        <f t="shared" si="21"/>
        <v>734</v>
      </c>
      <c r="D34" s="41">
        <f t="shared" si="21"/>
        <v>0</v>
      </c>
      <c r="E34" s="2">
        <f t="shared" si="21"/>
        <v>47</v>
      </c>
      <c r="F34" s="2">
        <f t="shared" si="21"/>
        <v>104</v>
      </c>
      <c r="G34" s="2">
        <f t="shared" si="21"/>
        <v>11</v>
      </c>
      <c r="H34" s="2">
        <f t="shared" si="21"/>
        <v>80</v>
      </c>
      <c r="I34" s="2">
        <f t="shared" si="21"/>
        <v>0</v>
      </c>
      <c r="J34" s="2">
        <f t="shared" si="21"/>
        <v>0</v>
      </c>
      <c r="K34" s="2">
        <f t="shared" si="17"/>
        <v>0</v>
      </c>
      <c r="L34" s="2">
        <f t="shared" si="17"/>
        <v>0</v>
      </c>
      <c r="M34" s="2">
        <f t="shared" si="17"/>
        <v>0</v>
      </c>
      <c r="N34" s="2">
        <f t="shared" si="17"/>
        <v>0</v>
      </c>
      <c r="O34" s="2">
        <f t="shared" si="21"/>
        <v>1</v>
      </c>
      <c r="P34" s="33">
        <f t="shared" si="21"/>
        <v>439</v>
      </c>
      <c r="Q34" s="34" t="str">
        <f t="shared" si="6"/>
        <v>吉野町</v>
      </c>
      <c r="R34" s="32">
        <f t="shared" si="21"/>
        <v>4</v>
      </c>
      <c r="S34" s="2">
        <f t="shared" si="21"/>
        <v>164</v>
      </c>
      <c r="T34" s="2">
        <f t="shared" si="21"/>
        <v>0</v>
      </c>
      <c r="U34" s="2">
        <f t="shared" si="21"/>
        <v>801</v>
      </c>
      <c r="V34" s="2">
        <f t="shared" si="21"/>
        <v>4</v>
      </c>
      <c r="W34" s="2">
        <f t="shared" si="21"/>
        <v>369</v>
      </c>
      <c r="X34" s="2">
        <f t="shared" si="21"/>
        <v>2</v>
      </c>
      <c r="Y34" s="2">
        <f t="shared" si="21"/>
        <v>514</v>
      </c>
      <c r="Z34" s="2">
        <f t="shared" si="21"/>
        <v>0</v>
      </c>
      <c r="AA34" s="2">
        <f t="shared" si="21"/>
        <v>523</v>
      </c>
      <c r="AB34" s="2">
        <f t="shared" si="19"/>
        <v>0</v>
      </c>
      <c r="AC34" s="2">
        <f t="shared" si="19"/>
        <v>0</v>
      </c>
      <c r="AD34" s="2">
        <f t="shared" si="19"/>
        <v>0</v>
      </c>
      <c r="AE34" s="33">
        <f t="shared" si="19"/>
        <v>0</v>
      </c>
      <c r="AF34" s="34" t="str">
        <f t="shared" si="7"/>
        <v>吉野町</v>
      </c>
      <c r="AG34" s="32">
        <f t="shared" si="2"/>
        <v>0</v>
      </c>
      <c r="AH34" s="43"/>
      <c r="AI34" s="43"/>
      <c r="AJ34" s="43"/>
      <c r="AK34" s="2">
        <f t="shared" si="3"/>
        <v>0</v>
      </c>
      <c r="AL34" s="43"/>
      <c r="AM34" s="43"/>
      <c r="AN34" s="43"/>
      <c r="AO34" s="2">
        <f t="shared" si="21"/>
        <v>0</v>
      </c>
      <c r="AP34" s="2">
        <f t="shared" si="21"/>
        <v>9</v>
      </c>
      <c r="AQ34" s="2">
        <f t="shared" si="21"/>
        <v>70</v>
      </c>
      <c r="AR34" s="2">
        <f t="shared" si="21"/>
        <v>93</v>
      </c>
      <c r="AS34" s="33">
        <f t="shared" si="21"/>
        <v>3969</v>
      </c>
      <c r="AT34" s="82" t="s">
        <v>30</v>
      </c>
      <c r="AV34" s="78">
        <f t="shared" si="4"/>
        <v>0</v>
      </c>
      <c r="AX34" s="342" t="s">
        <v>225</v>
      </c>
      <c r="AY34" s="94" t="s">
        <v>226</v>
      </c>
      <c r="AZ34" s="79">
        <f t="shared" si="8"/>
        <v>3969</v>
      </c>
      <c r="BA34" s="80">
        <f t="shared" si="9"/>
        <v>896</v>
      </c>
      <c r="BB34" s="80">
        <f t="shared" si="10"/>
        <v>80</v>
      </c>
      <c r="BC34" s="80">
        <f t="shared" si="11"/>
        <v>0</v>
      </c>
      <c r="BD34" s="80">
        <f t="shared" si="12"/>
        <v>1757</v>
      </c>
      <c r="BE34" s="80">
        <f t="shared" si="13"/>
        <v>1064</v>
      </c>
      <c r="BF34" s="80">
        <f t="shared" si="14"/>
        <v>79</v>
      </c>
      <c r="BG34" s="81">
        <f t="shared" si="15"/>
        <v>93</v>
      </c>
      <c r="BI34" s="77" t="str">
        <f t="shared" si="16"/>
        <v>○</v>
      </c>
    </row>
    <row r="35" spans="2:61" s="77" customFormat="1" ht="14.1" customHeight="1">
      <c r="B35" s="82" t="s">
        <v>31</v>
      </c>
      <c r="C35" s="32">
        <f t="shared" si="21"/>
        <v>1381</v>
      </c>
      <c r="D35" s="41">
        <f t="shared" si="21"/>
        <v>5</v>
      </c>
      <c r="E35" s="2">
        <f t="shared" si="21"/>
        <v>95</v>
      </c>
      <c r="F35" s="2">
        <f t="shared" si="21"/>
        <v>238</v>
      </c>
      <c r="G35" s="2">
        <f t="shared" si="21"/>
        <v>19</v>
      </c>
      <c r="H35" s="2">
        <f t="shared" si="21"/>
        <v>272</v>
      </c>
      <c r="I35" s="2">
        <f t="shared" si="21"/>
        <v>0</v>
      </c>
      <c r="J35" s="2">
        <f t="shared" si="21"/>
        <v>0</v>
      </c>
      <c r="K35" s="2">
        <f t="shared" si="21"/>
        <v>1</v>
      </c>
      <c r="L35" s="2">
        <f t="shared" si="21"/>
        <v>0</v>
      </c>
      <c r="M35" s="2">
        <f t="shared" si="21"/>
        <v>0</v>
      </c>
      <c r="N35" s="2">
        <f t="shared" si="21"/>
        <v>0</v>
      </c>
      <c r="O35" s="2">
        <f t="shared" si="21"/>
        <v>1</v>
      </c>
      <c r="P35" s="33">
        <f t="shared" si="21"/>
        <v>1269</v>
      </c>
      <c r="Q35" s="34" t="str">
        <f t="shared" si="6"/>
        <v>大淀町</v>
      </c>
      <c r="R35" s="32">
        <f t="shared" si="21"/>
        <v>5</v>
      </c>
      <c r="S35" s="2">
        <f t="shared" si="21"/>
        <v>258</v>
      </c>
      <c r="T35" s="2">
        <f t="shared" si="21"/>
        <v>1</v>
      </c>
      <c r="U35" s="2">
        <f t="shared" si="21"/>
        <v>2444</v>
      </c>
      <c r="V35" s="2">
        <f t="shared" si="21"/>
        <v>17</v>
      </c>
      <c r="W35" s="2">
        <f t="shared" si="21"/>
        <v>681</v>
      </c>
      <c r="X35" s="2">
        <f t="shared" si="21"/>
        <v>0</v>
      </c>
      <c r="Y35" s="2">
        <f t="shared" si="21"/>
        <v>1321</v>
      </c>
      <c r="Z35" s="2">
        <f t="shared" si="21"/>
        <v>4</v>
      </c>
      <c r="AA35" s="2">
        <f t="shared" si="21"/>
        <v>698</v>
      </c>
      <c r="AB35" s="2">
        <f t="shared" si="19"/>
        <v>0</v>
      </c>
      <c r="AC35" s="2">
        <f t="shared" si="19"/>
        <v>6</v>
      </c>
      <c r="AD35" s="2">
        <f t="shared" si="19"/>
        <v>0</v>
      </c>
      <c r="AE35" s="33">
        <f t="shared" si="19"/>
        <v>0</v>
      </c>
      <c r="AF35" s="34" t="str">
        <f t="shared" si="7"/>
        <v>大淀町</v>
      </c>
      <c r="AG35" s="32">
        <f t="shared" si="2"/>
        <v>0</v>
      </c>
      <c r="AH35" s="43"/>
      <c r="AI35" s="43"/>
      <c r="AJ35" s="43"/>
      <c r="AK35" s="2">
        <f t="shared" si="3"/>
        <v>0</v>
      </c>
      <c r="AL35" s="43"/>
      <c r="AM35" s="43"/>
      <c r="AN35" s="43"/>
      <c r="AO35" s="2">
        <f t="shared" si="21"/>
        <v>0</v>
      </c>
      <c r="AP35" s="2">
        <f t="shared" si="21"/>
        <v>23</v>
      </c>
      <c r="AQ35" s="2">
        <f t="shared" si="21"/>
        <v>26</v>
      </c>
      <c r="AR35" s="2">
        <f t="shared" si="21"/>
        <v>339</v>
      </c>
      <c r="AS35" s="33">
        <f t="shared" si="21"/>
        <v>9104</v>
      </c>
      <c r="AT35" s="82" t="s">
        <v>31</v>
      </c>
      <c r="AV35" s="78">
        <f t="shared" si="4"/>
        <v>0</v>
      </c>
      <c r="AX35" s="343"/>
      <c r="AY35" s="95" t="s">
        <v>227</v>
      </c>
      <c r="AZ35" s="83">
        <f t="shared" si="8"/>
        <v>9104</v>
      </c>
      <c r="BA35" s="84">
        <f t="shared" si="9"/>
        <v>1738</v>
      </c>
      <c r="BB35" s="84">
        <f t="shared" si="10"/>
        <v>272</v>
      </c>
      <c r="BC35" s="84">
        <f t="shared" si="11"/>
        <v>1</v>
      </c>
      <c r="BD35" s="84">
        <f t="shared" si="12"/>
        <v>5042</v>
      </c>
      <c r="BE35" s="84">
        <f t="shared" si="13"/>
        <v>1663</v>
      </c>
      <c r="BF35" s="84">
        <f t="shared" si="14"/>
        <v>49</v>
      </c>
      <c r="BG35" s="85">
        <f t="shared" si="15"/>
        <v>339</v>
      </c>
      <c r="BI35" s="77" t="str">
        <f t="shared" si="16"/>
        <v>○</v>
      </c>
    </row>
    <row r="36" spans="2:61" s="77" customFormat="1" ht="14.1" customHeight="1">
      <c r="B36" s="82" t="s">
        <v>32</v>
      </c>
      <c r="C36" s="32">
        <f t="shared" si="21"/>
        <v>560</v>
      </c>
      <c r="D36" s="41">
        <f t="shared" si="21"/>
        <v>0</v>
      </c>
      <c r="E36" s="2">
        <f t="shared" si="21"/>
        <v>36</v>
      </c>
      <c r="F36" s="2">
        <f t="shared" si="21"/>
        <v>94</v>
      </c>
      <c r="G36" s="2">
        <f t="shared" si="21"/>
        <v>11</v>
      </c>
      <c r="H36" s="2">
        <f t="shared" si="21"/>
        <v>89</v>
      </c>
      <c r="I36" s="2">
        <f t="shared" si="21"/>
        <v>0</v>
      </c>
      <c r="J36" s="2">
        <f t="shared" si="21"/>
        <v>0</v>
      </c>
      <c r="K36" s="2">
        <f t="shared" si="21"/>
        <v>0</v>
      </c>
      <c r="L36" s="2">
        <f t="shared" si="21"/>
        <v>0</v>
      </c>
      <c r="M36" s="2">
        <f t="shared" si="21"/>
        <v>0</v>
      </c>
      <c r="N36" s="2">
        <f t="shared" si="21"/>
        <v>0</v>
      </c>
      <c r="O36" s="2">
        <f t="shared" si="21"/>
        <v>1</v>
      </c>
      <c r="P36" s="33">
        <f t="shared" si="21"/>
        <v>351</v>
      </c>
      <c r="Q36" s="34" t="str">
        <f t="shared" si="6"/>
        <v>下市町</v>
      </c>
      <c r="R36" s="32">
        <f t="shared" si="21"/>
        <v>6</v>
      </c>
      <c r="S36" s="2">
        <f t="shared" si="21"/>
        <v>150</v>
      </c>
      <c r="T36" s="2">
        <f t="shared" si="21"/>
        <v>1</v>
      </c>
      <c r="U36" s="2">
        <f t="shared" si="21"/>
        <v>656</v>
      </c>
      <c r="V36" s="2">
        <f t="shared" si="21"/>
        <v>2</v>
      </c>
      <c r="W36" s="2">
        <f t="shared" si="21"/>
        <v>292</v>
      </c>
      <c r="X36" s="2">
        <f t="shared" si="21"/>
        <v>0</v>
      </c>
      <c r="Y36" s="2">
        <f t="shared" si="21"/>
        <v>330</v>
      </c>
      <c r="Z36" s="2">
        <f t="shared" si="21"/>
        <v>3</v>
      </c>
      <c r="AA36" s="2">
        <f t="shared" si="21"/>
        <v>385</v>
      </c>
      <c r="AB36" s="2">
        <f t="shared" si="19"/>
        <v>0</v>
      </c>
      <c r="AC36" s="2">
        <f t="shared" si="19"/>
        <v>1</v>
      </c>
      <c r="AD36" s="2">
        <f t="shared" si="19"/>
        <v>0</v>
      </c>
      <c r="AE36" s="33">
        <f t="shared" si="19"/>
        <v>0</v>
      </c>
      <c r="AF36" s="34" t="str">
        <f t="shared" si="7"/>
        <v>下市町</v>
      </c>
      <c r="AG36" s="32">
        <f t="shared" si="2"/>
        <v>0</v>
      </c>
      <c r="AH36" s="43"/>
      <c r="AI36" s="43"/>
      <c r="AJ36" s="43"/>
      <c r="AK36" s="2">
        <f t="shared" si="3"/>
        <v>0</v>
      </c>
      <c r="AL36" s="43"/>
      <c r="AM36" s="43"/>
      <c r="AN36" s="43"/>
      <c r="AO36" s="2">
        <f t="shared" si="21"/>
        <v>0</v>
      </c>
      <c r="AP36" s="2">
        <f t="shared" si="21"/>
        <v>19</v>
      </c>
      <c r="AQ36" s="2">
        <f t="shared" si="21"/>
        <v>37</v>
      </c>
      <c r="AR36" s="2">
        <f t="shared" si="21"/>
        <v>92</v>
      </c>
      <c r="AS36" s="33">
        <f t="shared" si="21"/>
        <v>3116</v>
      </c>
      <c r="AT36" s="82" t="s">
        <v>32</v>
      </c>
      <c r="AV36" s="78">
        <f t="shared" si="4"/>
        <v>0</v>
      </c>
      <c r="AX36" s="343"/>
      <c r="AY36" s="95" t="s">
        <v>228</v>
      </c>
      <c r="AZ36" s="83">
        <f t="shared" si="8"/>
        <v>3116</v>
      </c>
      <c r="BA36" s="84">
        <f t="shared" si="9"/>
        <v>701</v>
      </c>
      <c r="BB36" s="84">
        <f t="shared" si="10"/>
        <v>89</v>
      </c>
      <c r="BC36" s="84">
        <f t="shared" si="11"/>
        <v>0</v>
      </c>
      <c r="BD36" s="84">
        <f t="shared" si="12"/>
        <v>1340</v>
      </c>
      <c r="BE36" s="84">
        <f t="shared" si="13"/>
        <v>838</v>
      </c>
      <c r="BF36" s="84">
        <f t="shared" si="14"/>
        <v>56</v>
      </c>
      <c r="BG36" s="85">
        <f t="shared" si="15"/>
        <v>92</v>
      </c>
      <c r="BI36" s="77" t="str">
        <f t="shared" si="16"/>
        <v>○</v>
      </c>
    </row>
    <row r="37" spans="2:61" s="77" customFormat="1" ht="14.1" customHeight="1">
      <c r="B37" s="82" t="s">
        <v>33</v>
      </c>
      <c r="C37" s="32">
        <f t="shared" si="21"/>
        <v>67</v>
      </c>
      <c r="D37" s="41">
        <f t="shared" si="21"/>
        <v>0</v>
      </c>
      <c r="E37" s="2">
        <f t="shared" si="21"/>
        <v>10</v>
      </c>
      <c r="F37" s="2">
        <f t="shared" si="21"/>
        <v>10</v>
      </c>
      <c r="G37" s="2">
        <f t="shared" si="21"/>
        <v>1</v>
      </c>
      <c r="H37" s="2">
        <f t="shared" si="21"/>
        <v>8</v>
      </c>
      <c r="I37" s="2">
        <f t="shared" si="21"/>
        <v>0</v>
      </c>
      <c r="J37" s="2">
        <f t="shared" si="21"/>
        <v>0</v>
      </c>
      <c r="K37" s="2">
        <f t="shared" si="21"/>
        <v>0</v>
      </c>
      <c r="L37" s="2">
        <f t="shared" si="21"/>
        <v>0</v>
      </c>
      <c r="M37" s="2">
        <f t="shared" si="21"/>
        <v>0</v>
      </c>
      <c r="N37" s="2">
        <f t="shared" si="21"/>
        <v>0</v>
      </c>
      <c r="O37" s="2">
        <f t="shared" si="21"/>
        <v>0</v>
      </c>
      <c r="P37" s="33">
        <f t="shared" si="21"/>
        <v>56</v>
      </c>
      <c r="Q37" s="34" t="str">
        <f t="shared" si="6"/>
        <v>黒滝村</v>
      </c>
      <c r="R37" s="32">
        <f t="shared" si="21"/>
        <v>1</v>
      </c>
      <c r="S37" s="2">
        <f t="shared" si="21"/>
        <v>33</v>
      </c>
      <c r="T37" s="2">
        <f t="shared" si="21"/>
        <v>0</v>
      </c>
      <c r="U37" s="2">
        <f t="shared" si="21"/>
        <v>81</v>
      </c>
      <c r="V37" s="2">
        <f t="shared" si="21"/>
        <v>2</v>
      </c>
      <c r="W37" s="2">
        <f t="shared" si="21"/>
        <v>60</v>
      </c>
      <c r="X37" s="2">
        <f t="shared" si="21"/>
        <v>0</v>
      </c>
      <c r="Y37" s="2">
        <f t="shared" si="21"/>
        <v>57</v>
      </c>
      <c r="Z37" s="2">
        <f t="shared" si="21"/>
        <v>1</v>
      </c>
      <c r="AA37" s="2">
        <f t="shared" si="21"/>
        <v>74</v>
      </c>
      <c r="AB37" s="2">
        <f t="shared" si="19"/>
        <v>0</v>
      </c>
      <c r="AC37" s="2">
        <f t="shared" si="19"/>
        <v>0</v>
      </c>
      <c r="AD37" s="2">
        <f t="shared" si="19"/>
        <v>0</v>
      </c>
      <c r="AE37" s="33">
        <f t="shared" si="19"/>
        <v>0</v>
      </c>
      <c r="AF37" s="34" t="str">
        <f t="shared" si="7"/>
        <v>黒滝村</v>
      </c>
      <c r="AG37" s="32">
        <f t="shared" si="2"/>
        <v>0</v>
      </c>
      <c r="AH37" s="43"/>
      <c r="AI37" s="43"/>
      <c r="AJ37" s="43"/>
      <c r="AK37" s="2">
        <f t="shared" si="3"/>
        <v>0</v>
      </c>
      <c r="AL37" s="43"/>
      <c r="AM37" s="43"/>
      <c r="AN37" s="43"/>
      <c r="AO37" s="2">
        <f t="shared" si="21"/>
        <v>0</v>
      </c>
      <c r="AP37" s="2">
        <f t="shared" si="21"/>
        <v>1</v>
      </c>
      <c r="AQ37" s="2">
        <f t="shared" si="21"/>
        <v>7</v>
      </c>
      <c r="AR37" s="2">
        <f t="shared" si="21"/>
        <v>11</v>
      </c>
      <c r="AS37" s="33">
        <f t="shared" si="21"/>
        <v>480</v>
      </c>
      <c r="AT37" s="82" t="s">
        <v>33</v>
      </c>
      <c r="AV37" s="78">
        <f t="shared" si="4"/>
        <v>0</v>
      </c>
      <c r="AX37" s="343"/>
      <c r="AY37" s="95" t="s">
        <v>229</v>
      </c>
      <c r="AZ37" s="83">
        <f t="shared" si="8"/>
        <v>480</v>
      </c>
      <c r="BA37" s="84">
        <f t="shared" si="9"/>
        <v>88</v>
      </c>
      <c r="BB37" s="84">
        <f t="shared" si="10"/>
        <v>8</v>
      </c>
      <c r="BC37" s="84">
        <f t="shared" si="11"/>
        <v>0</v>
      </c>
      <c r="BD37" s="84">
        <f t="shared" si="12"/>
        <v>194</v>
      </c>
      <c r="BE37" s="84">
        <f t="shared" si="13"/>
        <v>171</v>
      </c>
      <c r="BF37" s="84">
        <f t="shared" si="14"/>
        <v>8</v>
      </c>
      <c r="BG37" s="85">
        <f t="shared" si="15"/>
        <v>11</v>
      </c>
      <c r="BI37" s="77" t="str">
        <f t="shared" si="16"/>
        <v>○</v>
      </c>
    </row>
    <row r="38" spans="2:61" s="77" customFormat="1" ht="14.1" customHeight="1">
      <c r="B38" s="82" t="s">
        <v>34</v>
      </c>
      <c r="C38" s="32">
        <f t="shared" si="21"/>
        <v>193</v>
      </c>
      <c r="D38" s="41">
        <f t="shared" si="21"/>
        <v>0</v>
      </c>
      <c r="E38" s="2">
        <f t="shared" si="21"/>
        <v>11</v>
      </c>
      <c r="F38" s="2">
        <f t="shared" si="21"/>
        <v>15</v>
      </c>
      <c r="G38" s="2">
        <f t="shared" si="21"/>
        <v>5</v>
      </c>
      <c r="H38" s="2">
        <f t="shared" si="21"/>
        <v>16</v>
      </c>
      <c r="I38" s="2">
        <f t="shared" si="21"/>
        <v>0</v>
      </c>
      <c r="J38" s="2">
        <f t="shared" si="21"/>
        <v>0</v>
      </c>
      <c r="K38" s="2">
        <f t="shared" si="21"/>
        <v>0</v>
      </c>
      <c r="L38" s="2">
        <f t="shared" si="21"/>
        <v>0</v>
      </c>
      <c r="M38" s="2">
        <f t="shared" si="21"/>
        <v>0</v>
      </c>
      <c r="N38" s="2">
        <f t="shared" si="21"/>
        <v>0</v>
      </c>
      <c r="O38" s="2">
        <f t="shared" si="21"/>
        <v>1</v>
      </c>
      <c r="P38" s="33">
        <f t="shared" si="21"/>
        <v>72</v>
      </c>
      <c r="Q38" s="34" t="str">
        <f t="shared" si="6"/>
        <v>天川村</v>
      </c>
      <c r="R38" s="32">
        <f t="shared" si="21"/>
        <v>4</v>
      </c>
      <c r="S38" s="2">
        <f t="shared" si="21"/>
        <v>58</v>
      </c>
      <c r="T38" s="2">
        <f t="shared" si="21"/>
        <v>0</v>
      </c>
      <c r="U38" s="2">
        <f t="shared" si="21"/>
        <v>137</v>
      </c>
      <c r="V38" s="2">
        <f t="shared" si="21"/>
        <v>0</v>
      </c>
      <c r="W38" s="2">
        <f t="shared" si="21"/>
        <v>129</v>
      </c>
      <c r="X38" s="2">
        <f t="shared" si="21"/>
        <v>0</v>
      </c>
      <c r="Y38" s="2">
        <f t="shared" si="21"/>
        <v>86</v>
      </c>
      <c r="Z38" s="2">
        <f t="shared" si="21"/>
        <v>1</v>
      </c>
      <c r="AA38" s="2">
        <f t="shared" si="21"/>
        <v>142</v>
      </c>
      <c r="AB38" s="2">
        <f t="shared" si="19"/>
        <v>0</v>
      </c>
      <c r="AC38" s="2">
        <f t="shared" si="19"/>
        <v>0</v>
      </c>
      <c r="AD38" s="2">
        <f t="shared" si="19"/>
        <v>0</v>
      </c>
      <c r="AE38" s="33">
        <f t="shared" si="19"/>
        <v>0</v>
      </c>
      <c r="AF38" s="34" t="str">
        <f t="shared" si="7"/>
        <v>天川村</v>
      </c>
      <c r="AG38" s="32">
        <f t="shared" si="2"/>
        <v>0</v>
      </c>
      <c r="AH38" s="43"/>
      <c r="AI38" s="43"/>
      <c r="AJ38" s="43"/>
      <c r="AK38" s="2">
        <f t="shared" si="3"/>
        <v>0</v>
      </c>
      <c r="AL38" s="43"/>
      <c r="AM38" s="43"/>
      <c r="AN38" s="43"/>
      <c r="AO38" s="2">
        <f t="shared" si="21"/>
        <v>0</v>
      </c>
      <c r="AP38" s="2">
        <f t="shared" si="21"/>
        <v>1</v>
      </c>
      <c r="AQ38" s="2">
        <f t="shared" si="21"/>
        <v>6</v>
      </c>
      <c r="AR38" s="2">
        <f t="shared" si="21"/>
        <v>9</v>
      </c>
      <c r="AS38" s="33">
        <f t="shared" si="21"/>
        <v>886</v>
      </c>
      <c r="AT38" s="82" t="s">
        <v>34</v>
      </c>
      <c r="AV38" s="78">
        <f t="shared" si="4"/>
        <v>0</v>
      </c>
      <c r="AX38" s="343"/>
      <c r="AY38" s="95" t="s">
        <v>230</v>
      </c>
      <c r="AZ38" s="83">
        <f t="shared" si="8"/>
        <v>886</v>
      </c>
      <c r="BA38" s="84">
        <f t="shared" si="9"/>
        <v>224</v>
      </c>
      <c r="BB38" s="84">
        <f t="shared" si="10"/>
        <v>16</v>
      </c>
      <c r="BC38" s="84">
        <f t="shared" si="11"/>
        <v>0</v>
      </c>
      <c r="BD38" s="84">
        <f t="shared" si="12"/>
        <v>296</v>
      </c>
      <c r="BE38" s="84">
        <f t="shared" si="13"/>
        <v>334</v>
      </c>
      <c r="BF38" s="84">
        <f t="shared" si="14"/>
        <v>7</v>
      </c>
      <c r="BG38" s="85">
        <f t="shared" si="15"/>
        <v>9</v>
      </c>
      <c r="BI38" s="77" t="str">
        <f t="shared" si="16"/>
        <v>○</v>
      </c>
    </row>
    <row r="39" spans="2:61" s="77" customFormat="1" ht="14.1" customHeight="1">
      <c r="B39" s="82" t="s">
        <v>35</v>
      </c>
      <c r="C39" s="32">
        <f t="shared" si="21"/>
        <v>28</v>
      </c>
      <c r="D39" s="41">
        <f t="shared" si="21"/>
        <v>0</v>
      </c>
      <c r="E39" s="2">
        <f t="shared" si="21"/>
        <v>0</v>
      </c>
      <c r="F39" s="2">
        <f t="shared" si="21"/>
        <v>6</v>
      </c>
      <c r="G39" s="2">
        <f t="shared" si="21"/>
        <v>2</v>
      </c>
      <c r="H39" s="2">
        <f t="shared" si="21"/>
        <v>2</v>
      </c>
      <c r="I39" s="2">
        <f t="shared" si="21"/>
        <v>0</v>
      </c>
      <c r="J39" s="2">
        <f t="shared" si="21"/>
        <v>0</v>
      </c>
      <c r="K39" s="2">
        <f t="shared" si="21"/>
        <v>0</v>
      </c>
      <c r="L39" s="2">
        <f t="shared" si="21"/>
        <v>0</v>
      </c>
      <c r="M39" s="2">
        <f t="shared" si="21"/>
        <v>0</v>
      </c>
      <c r="N39" s="2">
        <f t="shared" si="21"/>
        <v>0</v>
      </c>
      <c r="O39" s="2">
        <f t="shared" si="21"/>
        <v>0</v>
      </c>
      <c r="P39" s="33">
        <f t="shared" si="21"/>
        <v>18</v>
      </c>
      <c r="Q39" s="34" t="str">
        <f t="shared" si="6"/>
        <v>野迫川村</v>
      </c>
      <c r="R39" s="32">
        <f t="shared" ref="R39:AS44" si="22">R84</f>
        <v>0</v>
      </c>
      <c r="S39" s="2">
        <f t="shared" si="22"/>
        <v>16</v>
      </c>
      <c r="T39" s="2">
        <f t="shared" si="22"/>
        <v>0</v>
      </c>
      <c r="U39" s="2">
        <f t="shared" si="22"/>
        <v>54</v>
      </c>
      <c r="V39" s="2">
        <f t="shared" si="22"/>
        <v>2</v>
      </c>
      <c r="W39" s="2">
        <f t="shared" si="22"/>
        <v>40</v>
      </c>
      <c r="X39" s="2">
        <f t="shared" si="22"/>
        <v>0</v>
      </c>
      <c r="Y39" s="2">
        <f t="shared" si="22"/>
        <v>18</v>
      </c>
      <c r="Z39" s="2">
        <f t="shared" si="22"/>
        <v>1</v>
      </c>
      <c r="AA39" s="2">
        <f t="shared" si="22"/>
        <v>44</v>
      </c>
      <c r="AB39" s="2">
        <f t="shared" si="19"/>
        <v>0</v>
      </c>
      <c r="AC39" s="2">
        <f t="shared" si="19"/>
        <v>0</v>
      </c>
      <c r="AD39" s="2">
        <f t="shared" si="19"/>
        <v>0</v>
      </c>
      <c r="AE39" s="33">
        <f t="shared" si="19"/>
        <v>0</v>
      </c>
      <c r="AF39" s="34" t="str">
        <f t="shared" si="7"/>
        <v>野迫川村</v>
      </c>
      <c r="AG39" s="32">
        <f t="shared" si="2"/>
        <v>0</v>
      </c>
      <c r="AH39" s="43"/>
      <c r="AI39" s="43"/>
      <c r="AJ39" s="43"/>
      <c r="AK39" s="2">
        <f t="shared" si="3"/>
        <v>0</v>
      </c>
      <c r="AL39" s="43"/>
      <c r="AM39" s="43"/>
      <c r="AN39" s="43"/>
      <c r="AO39" s="2">
        <f t="shared" si="22"/>
        <v>0</v>
      </c>
      <c r="AP39" s="2">
        <f t="shared" si="22"/>
        <v>1</v>
      </c>
      <c r="AQ39" s="2">
        <f t="shared" si="22"/>
        <v>2</v>
      </c>
      <c r="AR39" s="2">
        <f t="shared" si="22"/>
        <v>3</v>
      </c>
      <c r="AS39" s="33">
        <f t="shared" si="22"/>
        <v>237</v>
      </c>
      <c r="AT39" s="82" t="s">
        <v>35</v>
      </c>
      <c r="AV39" s="78">
        <f t="shared" si="4"/>
        <v>0</v>
      </c>
      <c r="AX39" s="343"/>
      <c r="AY39" s="95" t="s">
        <v>231</v>
      </c>
      <c r="AZ39" s="83">
        <f t="shared" si="8"/>
        <v>237</v>
      </c>
      <c r="BA39" s="84">
        <f t="shared" si="9"/>
        <v>36</v>
      </c>
      <c r="BB39" s="84">
        <f t="shared" si="10"/>
        <v>2</v>
      </c>
      <c r="BC39" s="84">
        <f t="shared" si="11"/>
        <v>0</v>
      </c>
      <c r="BD39" s="84">
        <f t="shared" si="12"/>
        <v>90</v>
      </c>
      <c r="BE39" s="84">
        <f t="shared" si="13"/>
        <v>103</v>
      </c>
      <c r="BF39" s="84">
        <f t="shared" si="14"/>
        <v>3</v>
      </c>
      <c r="BG39" s="85">
        <f t="shared" si="15"/>
        <v>3</v>
      </c>
      <c r="BI39" s="77" t="str">
        <f t="shared" si="16"/>
        <v>○</v>
      </c>
    </row>
    <row r="40" spans="2:61" s="77" customFormat="1" ht="14.1" customHeight="1">
      <c r="B40" s="82" t="s">
        <v>36</v>
      </c>
      <c r="C40" s="32">
        <f t="shared" ref="C40:AS44" si="23">C85</f>
        <v>200</v>
      </c>
      <c r="D40" s="41">
        <f t="shared" si="23"/>
        <v>0</v>
      </c>
      <c r="E40" s="2">
        <f t="shared" si="23"/>
        <v>9</v>
      </c>
      <c r="F40" s="2">
        <f t="shared" si="23"/>
        <v>43</v>
      </c>
      <c r="G40" s="2">
        <f t="shared" si="23"/>
        <v>7</v>
      </c>
      <c r="H40" s="2">
        <f t="shared" si="23"/>
        <v>30</v>
      </c>
      <c r="I40" s="2">
        <f t="shared" si="23"/>
        <v>0</v>
      </c>
      <c r="J40" s="2">
        <f t="shared" si="23"/>
        <v>0</v>
      </c>
      <c r="K40" s="2">
        <f t="shared" si="23"/>
        <v>0</v>
      </c>
      <c r="L40" s="2">
        <f t="shared" si="23"/>
        <v>0</v>
      </c>
      <c r="M40" s="2">
        <f t="shared" si="23"/>
        <v>0</v>
      </c>
      <c r="N40" s="2">
        <f t="shared" si="23"/>
        <v>0</v>
      </c>
      <c r="O40" s="2">
        <f t="shared" si="23"/>
        <v>0</v>
      </c>
      <c r="P40" s="33">
        <f t="shared" si="23"/>
        <v>188</v>
      </c>
      <c r="Q40" s="34" t="str">
        <f t="shared" si="6"/>
        <v>十津川村</v>
      </c>
      <c r="R40" s="32">
        <f t="shared" si="23"/>
        <v>3</v>
      </c>
      <c r="S40" s="2">
        <f t="shared" si="23"/>
        <v>145</v>
      </c>
      <c r="T40" s="2">
        <f t="shared" si="22"/>
        <v>1</v>
      </c>
      <c r="U40" s="2">
        <f t="shared" si="22"/>
        <v>336</v>
      </c>
      <c r="V40" s="2">
        <f t="shared" si="22"/>
        <v>0</v>
      </c>
      <c r="W40" s="2">
        <f t="shared" si="22"/>
        <v>302</v>
      </c>
      <c r="X40" s="2">
        <f t="shared" si="22"/>
        <v>0</v>
      </c>
      <c r="Y40" s="2">
        <f t="shared" si="22"/>
        <v>259</v>
      </c>
      <c r="Z40" s="2">
        <f t="shared" si="22"/>
        <v>2</v>
      </c>
      <c r="AA40" s="2">
        <f t="shared" si="22"/>
        <v>341</v>
      </c>
      <c r="AB40" s="2">
        <f t="shared" si="19"/>
        <v>0</v>
      </c>
      <c r="AC40" s="2">
        <f t="shared" si="19"/>
        <v>0</v>
      </c>
      <c r="AD40" s="2">
        <f t="shared" si="19"/>
        <v>0</v>
      </c>
      <c r="AE40" s="33">
        <f t="shared" si="19"/>
        <v>0</v>
      </c>
      <c r="AF40" s="34" t="str">
        <f t="shared" si="7"/>
        <v>十津川村</v>
      </c>
      <c r="AG40" s="32">
        <f t="shared" si="2"/>
        <v>0</v>
      </c>
      <c r="AH40" s="43"/>
      <c r="AI40" s="43"/>
      <c r="AJ40" s="43"/>
      <c r="AK40" s="2">
        <f t="shared" si="3"/>
        <v>0</v>
      </c>
      <c r="AL40" s="43"/>
      <c r="AM40" s="43"/>
      <c r="AN40" s="43"/>
      <c r="AO40" s="2">
        <f t="shared" si="23"/>
        <v>0</v>
      </c>
      <c r="AP40" s="2">
        <f t="shared" si="23"/>
        <v>1</v>
      </c>
      <c r="AQ40" s="2">
        <f t="shared" si="23"/>
        <v>26</v>
      </c>
      <c r="AR40" s="2">
        <f t="shared" si="23"/>
        <v>31</v>
      </c>
      <c r="AS40" s="33">
        <f t="shared" si="23"/>
        <v>1924</v>
      </c>
      <c r="AT40" s="82" t="s">
        <v>36</v>
      </c>
      <c r="AV40" s="78">
        <f t="shared" si="4"/>
        <v>0</v>
      </c>
      <c r="AX40" s="343"/>
      <c r="AY40" s="95" t="s">
        <v>232</v>
      </c>
      <c r="AZ40" s="83">
        <f t="shared" si="8"/>
        <v>1924</v>
      </c>
      <c r="BA40" s="84">
        <f t="shared" si="9"/>
        <v>259</v>
      </c>
      <c r="BB40" s="84">
        <f t="shared" si="10"/>
        <v>30</v>
      </c>
      <c r="BC40" s="84">
        <f t="shared" si="11"/>
        <v>0</v>
      </c>
      <c r="BD40" s="84">
        <f t="shared" si="12"/>
        <v>784</v>
      </c>
      <c r="BE40" s="84">
        <f t="shared" si="13"/>
        <v>793</v>
      </c>
      <c r="BF40" s="84">
        <f t="shared" si="14"/>
        <v>27</v>
      </c>
      <c r="BG40" s="85">
        <f t="shared" si="15"/>
        <v>31</v>
      </c>
      <c r="BI40" s="77" t="str">
        <f t="shared" si="16"/>
        <v>○</v>
      </c>
    </row>
    <row r="41" spans="2:61" s="77" customFormat="1" ht="14.1" customHeight="1">
      <c r="B41" s="82" t="s">
        <v>37</v>
      </c>
      <c r="C41" s="32">
        <f t="shared" si="23"/>
        <v>82</v>
      </c>
      <c r="D41" s="41">
        <f t="shared" si="23"/>
        <v>1</v>
      </c>
      <c r="E41" s="2">
        <f t="shared" si="23"/>
        <v>4</v>
      </c>
      <c r="F41" s="2">
        <f t="shared" si="23"/>
        <v>10</v>
      </c>
      <c r="G41" s="2">
        <f t="shared" si="23"/>
        <v>3</v>
      </c>
      <c r="H41" s="2">
        <f t="shared" si="23"/>
        <v>18</v>
      </c>
      <c r="I41" s="2">
        <f t="shared" si="23"/>
        <v>0</v>
      </c>
      <c r="J41" s="2">
        <f t="shared" si="23"/>
        <v>0</v>
      </c>
      <c r="K41" s="2">
        <f t="shared" si="23"/>
        <v>0</v>
      </c>
      <c r="L41" s="2">
        <f t="shared" si="23"/>
        <v>0</v>
      </c>
      <c r="M41" s="2">
        <f t="shared" si="23"/>
        <v>0</v>
      </c>
      <c r="N41" s="2">
        <f t="shared" si="23"/>
        <v>0</v>
      </c>
      <c r="O41" s="2">
        <f t="shared" si="23"/>
        <v>0</v>
      </c>
      <c r="P41" s="33">
        <f t="shared" si="23"/>
        <v>62</v>
      </c>
      <c r="Q41" s="34" t="str">
        <f t="shared" si="6"/>
        <v>下北山村</v>
      </c>
      <c r="R41" s="32">
        <f t="shared" si="23"/>
        <v>1</v>
      </c>
      <c r="S41" s="2">
        <f t="shared" si="23"/>
        <v>43</v>
      </c>
      <c r="T41" s="2">
        <f t="shared" si="22"/>
        <v>0</v>
      </c>
      <c r="U41" s="2">
        <f t="shared" si="22"/>
        <v>95</v>
      </c>
      <c r="V41" s="2">
        <f t="shared" si="22"/>
        <v>1</v>
      </c>
      <c r="W41" s="2">
        <f t="shared" si="22"/>
        <v>76</v>
      </c>
      <c r="X41" s="2">
        <f t="shared" si="22"/>
        <v>0</v>
      </c>
      <c r="Y41" s="2">
        <f t="shared" si="22"/>
        <v>62</v>
      </c>
      <c r="Z41" s="2">
        <f t="shared" si="22"/>
        <v>0</v>
      </c>
      <c r="AA41" s="2">
        <f t="shared" si="22"/>
        <v>95</v>
      </c>
      <c r="AB41" s="2">
        <f t="shared" si="19"/>
        <v>0</v>
      </c>
      <c r="AC41" s="2">
        <f t="shared" si="19"/>
        <v>0</v>
      </c>
      <c r="AD41" s="2">
        <f t="shared" si="19"/>
        <v>0</v>
      </c>
      <c r="AE41" s="33">
        <f t="shared" si="19"/>
        <v>0</v>
      </c>
      <c r="AF41" s="34" t="str">
        <f t="shared" si="7"/>
        <v>下北山村</v>
      </c>
      <c r="AG41" s="32">
        <f t="shared" si="2"/>
        <v>0</v>
      </c>
      <c r="AH41" s="43"/>
      <c r="AI41" s="43"/>
      <c r="AJ41" s="43"/>
      <c r="AK41" s="2">
        <f t="shared" si="3"/>
        <v>0</v>
      </c>
      <c r="AL41" s="43"/>
      <c r="AM41" s="43"/>
      <c r="AN41" s="43"/>
      <c r="AO41" s="2">
        <f t="shared" si="23"/>
        <v>0</v>
      </c>
      <c r="AP41" s="2">
        <f t="shared" si="23"/>
        <v>0</v>
      </c>
      <c r="AQ41" s="2">
        <f t="shared" si="23"/>
        <v>7</v>
      </c>
      <c r="AR41" s="2">
        <f t="shared" si="23"/>
        <v>28</v>
      </c>
      <c r="AS41" s="33">
        <f t="shared" si="23"/>
        <v>588</v>
      </c>
      <c r="AT41" s="82" t="s">
        <v>37</v>
      </c>
      <c r="AV41" s="78">
        <f t="shared" si="4"/>
        <v>0</v>
      </c>
      <c r="AX41" s="343"/>
      <c r="AY41" s="95" t="s">
        <v>233</v>
      </c>
      <c r="AZ41" s="83">
        <f t="shared" si="8"/>
        <v>588</v>
      </c>
      <c r="BA41" s="84">
        <f t="shared" si="9"/>
        <v>100</v>
      </c>
      <c r="BB41" s="84">
        <f t="shared" si="10"/>
        <v>18</v>
      </c>
      <c r="BC41" s="84">
        <f t="shared" si="11"/>
        <v>0</v>
      </c>
      <c r="BD41" s="84">
        <f t="shared" si="12"/>
        <v>219</v>
      </c>
      <c r="BE41" s="84">
        <f t="shared" si="13"/>
        <v>216</v>
      </c>
      <c r="BF41" s="84">
        <f t="shared" si="14"/>
        <v>7</v>
      </c>
      <c r="BG41" s="85">
        <f t="shared" si="15"/>
        <v>28</v>
      </c>
      <c r="BI41" s="77" t="str">
        <f t="shared" si="16"/>
        <v>○</v>
      </c>
    </row>
    <row r="42" spans="2:61" s="77" customFormat="1" ht="14.1" customHeight="1">
      <c r="B42" s="82" t="s">
        <v>38</v>
      </c>
      <c r="C42" s="32">
        <f t="shared" si="23"/>
        <v>18</v>
      </c>
      <c r="D42" s="41">
        <f t="shared" si="23"/>
        <v>0</v>
      </c>
      <c r="E42" s="2">
        <f t="shared" si="23"/>
        <v>1</v>
      </c>
      <c r="F42" s="2">
        <f t="shared" si="23"/>
        <v>4</v>
      </c>
      <c r="G42" s="2">
        <f t="shared" si="23"/>
        <v>2</v>
      </c>
      <c r="H42" s="2">
        <f t="shared" si="23"/>
        <v>2</v>
      </c>
      <c r="I42" s="2">
        <f t="shared" si="23"/>
        <v>0</v>
      </c>
      <c r="J42" s="2">
        <f t="shared" si="23"/>
        <v>0</v>
      </c>
      <c r="K42" s="2">
        <f t="shared" si="23"/>
        <v>0</v>
      </c>
      <c r="L42" s="2">
        <f t="shared" si="23"/>
        <v>0</v>
      </c>
      <c r="M42" s="2">
        <f t="shared" si="23"/>
        <v>0</v>
      </c>
      <c r="N42" s="2">
        <f t="shared" si="23"/>
        <v>0</v>
      </c>
      <c r="O42" s="2">
        <f t="shared" si="23"/>
        <v>0</v>
      </c>
      <c r="P42" s="33">
        <f t="shared" si="23"/>
        <v>28</v>
      </c>
      <c r="Q42" s="34" t="str">
        <f t="shared" si="6"/>
        <v>上北山村</v>
      </c>
      <c r="R42" s="32">
        <f t="shared" si="23"/>
        <v>1</v>
      </c>
      <c r="S42" s="2">
        <f t="shared" si="23"/>
        <v>26</v>
      </c>
      <c r="T42" s="2">
        <f t="shared" si="22"/>
        <v>0</v>
      </c>
      <c r="U42" s="2">
        <f t="shared" si="22"/>
        <v>50</v>
      </c>
      <c r="V42" s="2">
        <f t="shared" si="22"/>
        <v>3</v>
      </c>
      <c r="W42" s="2">
        <f t="shared" si="22"/>
        <v>55</v>
      </c>
      <c r="X42" s="2">
        <f t="shared" si="22"/>
        <v>0</v>
      </c>
      <c r="Y42" s="2">
        <f t="shared" si="22"/>
        <v>32</v>
      </c>
      <c r="Z42" s="2">
        <f t="shared" si="22"/>
        <v>0</v>
      </c>
      <c r="AA42" s="2">
        <f t="shared" si="22"/>
        <v>41</v>
      </c>
      <c r="AB42" s="2">
        <f t="shared" si="19"/>
        <v>0</v>
      </c>
      <c r="AC42" s="2">
        <f t="shared" si="19"/>
        <v>0</v>
      </c>
      <c r="AD42" s="2">
        <f t="shared" si="19"/>
        <v>0</v>
      </c>
      <c r="AE42" s="33">
        <f t="shared" si="19"/>
        <v>0</v>
      </c>
      <c r="AF42" s="34" t="str">
        <f t="shared" si="7"/>
        <v>上北山村</v>
      </c>
      <c r="AG42" s="32">
        <f t="shared" si="2"/>
        <v>0</v>
      </c>
      <c r="AH42" s="43"/>
      <c r="AI42" s="43"/>
      <c r="AJ42" s="43"/>
      <c r="AK42" s="2">
        <f t="shared" si="3"/>
        <v>0</v>
      </c>
      <c r="AL42" s="43"/>
      <c r="AM42" s="43"/>
      <c r="AN42" s="43"/>
      <c r="AO42" s="2">
        <f t="shared" si="23"/>
        <v>0</v>
      </c>
      <c r="AP42" s="2">
        <f t="shared" si="23"/>
        <v>0</v>
      </c>
      <c r="AQ42" s="2">
        <f t="shared" si="23"/>
        <v>2</v>
      </c>
      <c r="AR42" s="2">
        <f t="shared" si="23"/>
        <v>3</v>
      </c>
      <c r="AS42" s="33">
        <f t="shared" si="23"/>
        <v>268</v>
      </c>
      <c r="AT42" s="82" t="s">
        <v>38</v>
      </c>
      <c r="AV42" s="78">
        <f t="shared" si="4"/>
        <v>0</v>
      </c>
      <c r="AX42" s="343"/>
      <c r="AY42" s="95" t="s">
        <v>234</v>
      </c>
      <c r="AZ42" s="83">
        <f t="shared" si="8"/>
        <v>268</v>
      </c>
      <c r="BA42" s="84">
        <f t="shared" si="9"/>
        <v>25</v>
      </c>
      <c r="BB42" s="84">
        <f t="shared" si="10"/>
        <v>2</v>
      </c>
      <c r="BC42" s="84">
        <f t="shared" si="11"/>
        <v>0</v>
      </c>
      <c r="BD42" s="84">
        <f t="shared" si="12"/>
        <v>110</v>
      </c>
      <c r="BE42" s="84">
        <f t="shared" si="13"/>
        <v>126</v>
      </c>
      <c r="BF42" s="84">
        <f t="shared" si="14"/>
        <v>2</v>
      </c>
      <c r="BG42" s="85">
        <f t="shared" si="15"/>
        <v>3</v>
      </c>
      <c r="BI42" s="77" t="str">
        <f t="shared" si="16"/>
        <v>○</v>
      </c>
    </row>
    <row r="43" spans="2:61" s="77" customFormat="1" ht="14.1" customHeight="1">
      <c r="B43" s="82" t="s">
        <v>39</v>
      </c>
      <c r="C43" s="32">
        <f t="shared" si="23"/>
        <v>75</v>
      </c>
      <c r="D43" s="41">
        <f t="shared" si="23"/>
        <v>0</v>
      </c>
      <c r="E43" s="2">
        <f t="shared" si="23"/>
        <v>5</v>
      </c>
      <c r="F43" s="2">
        <f t="shared" si="23"/>
        <v>17</v>
      </c>
      <c r="G43" s="2">
        <f t="shared" si="23"/>
        <v>1</v>
      </c>
      <c r="H43" s="2">
        <f t="shared" si="23"/>
        <v>9</v>
      </c>
      <c r="I43" s="2">
        <f t="shared" si="23"/>
        <v>0</v>
      </c>
      <c r="J43" s="2">
        <f t="shared" si="23"/>
        <v>0</v>
      </c>
      <c r="K43" s="2">
        <f t="shared" si="23"/>
        <v>0</v>
      </c>
      <c r="L43" s="2">
        <f t="shared" si="23"/>
        <v>0</v>
      </c>
      <c r="M43" s="2">
        <f t="shared" si="23"/>
        <v>0</v>
      </c>
      <c r="N43" s="2">
        <f t="shared" si="23"/>
        <v>0</v>
      </c>
      <c r="O43" s="2">
        <f t="shared" si="23"/>
        <v>0</v>
      </c>
      <c r="P43" s="33">
        <f t="shared" si="23"/>
        <v>78</v>
      </c>
      <c r="Q43" s="34" t="str">
        <f t="shared" si="6"/>
        <v>川上村</v>
      </c>
      <c r="R43" s="32">
        <f t="shared" si="23"/>
        <v>1</v>
      </c>
      <c r="S43" s="2">
        <f t="shared" si="23"/>
        <v>47</v>
      </c>
      <c r="T43" s="2">
        <f t="shared" si="22"/>
        <v>0</v>
      </c>
      <c r="U43" s="2">
        <f t="shared" si="22"/>
        <v>141</v>
      </c>
      <c r="V43" s="2">
        <f t="shared" si="22"/>
        <v>2</v>
      </c>
      <c r="W43" s="2">
        <f t="shared" si="22"/>
        <v>89</v>
      </c>
      <c r="X43" s="2">
        <f t="shared" si="22"/>
        <v>0</v>
      </c>
      <c r="Y43" s="2">
        <f t="shared" si="22"/>
        <v>118</v>
      </c>
      <c r="Z43" s="2">
        <f t="shared" si="22"/>
        <v>0</v>
      </c>
      <c r="AA43" s="2">
        <f t="shared" si="22"/>
        <v>119</v>
      </c>
      <c r="AB43" s="2">
        <f t="shared" si="19"/>
        <v>0</v>
      </c>
      <c r="AC43" s="2">
        <f t="shared" si="19"/>
        <v>0</v>
      </c>
      <c r="AD43" s="2">
        <f t="shared" si="19"/>
        <v>0</v>
      </c>
      <c r="AE43" s="33">
        <f t="shared" si="19"/>
        <v>0</v>
      </c>
      <c r="AF43" s="34" t="str">
        <f t="shared" si="7"/>
        <v>川上村</v>
      </c>
      <c r="AG43" s="32">
        <f t="shared" si="2"/>
        <v>0</v>
      </c>
      <c r="AH43" s="43"/>
      <c r="AI43" s="43"/>
      <c r="AJ43" s="43"/>
      <c r="AK43" s="2">
        <f t="shared" si="3"/>
        <v>0</v>
      </c>
      <c r="AL43" s="43"/>
      <c r="AM43" s="43"/>
      <c r="AN43" s="43"/>
      <c r="AO43" s="2">
        <f t="shared" si="23"/>
        <v>0</v>
      </c>
      <c r="AP43" s="2">
        <f t="shared" si="23"/>
        <v>0</v>
      </c>
      <c r="AQ43" s="2">
        <f t="shared" si="23"/>
        <v>11</v>
      </c>
      <c r="AR43" s="2">
        <f t="shared" si="23"/>
        <v>26</v>
      </c>
      <c r="AS43" s="33">
        <f t="shared" si="23"/>
        <v>739</v>
      </c>
      <c r="AT43" s="82" t="s">
        <v>39</v>
      </c>
      <c r="AV43" s="78">
        <f t="shared" si="4"/>
        <v>0</v>
      </c>
      <c r="AX43" s="343"/>
      <c r="AY43" s="95" t="s">
        <v>235</v>
      </c>
      <c r="AZ43" s="83">
        <f t="shared" si="8"/>
        <v>739</v>
      </c>
      <c r="BA43" s="84">
        <f t="shared" si="9"/>
        <v>98</v>
      </c>
      <c r="BB43" s="84">
        <f t="shared" si="10"/>
        <v>9</v>
      </c>
      <c r="BC43" s="84">
        <f t="shared" si="11"/>
        <v>0</v>
      </c>
      <c r="BD43" s="84">
        <f t="shared" si="12"/>
        <v>337</v>
      </c>
      <c r="BE43" s="84">
        <f t="shared" si="13"/>
        <v>258</v>
      </c>
      <c r="BF43" s="84">
        <f t="shared" si="14"/>
        <v>11</v>
      </c>
      <c r="BG43" s="85">
        <f t="shared" si="15"/>
        <v>26</v>
      </c>
      <c r="BI43" s="77" t="str">
        <f t="shared" si="16"/>
        <v>○</v>
      </c>
    </row>
    <row r="44" spans="2:61" s="77" customFormat="1" ht="14.1" customHeight="1" thickBot="1">
      <c r="B44" s="97" t="s">
        <v>40</v>
      </c>
      <c r="C44" s="29">
        <f t="shared" si="23"/>
        <v>109</v>
      </c>
      <c r="D44" s="26">
        <f t="shared" si="23"/>
        <v>0</v>
      </c>
      <c r="E44" s="1">
        <f t="shared" si="23"/>
        <v>5</v>
      </c>
      <c r="F44" s="1">
        <f t="shared" si="23"/>
        <v>16</v>
      </c>
      <c r="G44" s="5">
        <f t="shared" si="23"/>
        <v>5</v>
      </c>
      <c r="H44" s="1">
        <f t="shared" si="23"/>
        <v>19</v>
      </c>
      <c r="I44" s="1">
        <f t="shared" si="23"/>
        <v>0</v>
      </c>
      <c r="J44" s="1">
        <f t="shared" si="23"/>
        <v>0</v>
      </c>
      <c r="K44" s="1">
        <f t="shared" si="23"/>
        <v>0</v>
      </c>
      <c r="L44" s="1">
        <f t="shared" si="23"/>
        <v>0</v>
      </c>
      <c r="M44" s="1">
        <f t="shared" si="23"/>
        <v>0</v>
      </c>
      <c r="N44" s="1">
        <f t="shared" si="23"/>
        <v>0</v>
      </c>
      <c r="O44" s="1">
        <f t="shared" si="23"/>
        <v>0</v>
      </c>
      <c r="P44" s="30">
        <f t="shared" si="23"/>
        <v>120</v>
      </c>
      <c r="Q44" s="31" t="str">
        <f t="shared" si="6"/>
        <v>東吉野村</v>
      </c>
      <c r="R44" s="29">
        <f t="shared" si="23"/>
        <v>1</v>
      </c>
      <c r="S44" s="1">
        <f t="shared" si="23"/>
        <v>45</v>
      </c>
      <c r="T44" s="1">
        <f t="shared" si="22"/>
        <v>0</v>
      </c>
      <c r="U44" s="1">
        <f t="shared" si="22"/>
        <v>177</v>
      </c>
      <c r="V44" s="1">
        <f t="shared" si="22"/>
        <v>0</v>
      </c>
      <c r="W44" s="1">
        <f t="shared" si="22"/>
        <v>110</v>
      </c>
      <c r="X44" s="1">
        <f t="shared" si="22"/>
        <v>0</v>
      </c>
      <c r="Y44" s="1">
        <f t="shared" si="22"/>
        <v>176</v>
      </c>
      <c r="Z44" s="1">
        <f t="shared" si="22"/>
        <v>0</v>
      </c>
      <c r="AA44" s="1">
        <f t="shared" si="22"/>
        <v>172</v>
      </c>
      <c r="AB44" s="1">
        <f t="shared" si="19"/>
        <v>0</v>
      </c>
      <c r="AC44" s="1">
        <f t="shared" si="19"/>
        <v>0</v>
      </c>
      <c r="AD44" s="1">
        <f t="shared" si="19"/>
        <v>0</v>
      </c>
      <c r="AE44" s="30">
        <f t="shared" si="19"/>
        <v>0</v>
      </c>
      <c r="AF44" s="31" t="str">
        <f t="shared" si="7"/>
        <v>東吉野村</v>
      </c>
      <c r="AG44" s="29">
        <f t="shared" si="2"/>
        <v>0</v>
      </c>
      <c r="AH44" s="98"/>
      <c r="AI44" s="98"/>
      <c r="AJ44" s="98"/>
      <c r="AK44" s="1">
        <f t="shared" si="3"/>
        <v>0</v>
      </c>
      <c r="AL44" s="44"/>
      <c r="AM44" s="44"/>
      <c r="AN44" s="44"/>
      <c r="AO44" s="1">
        <f t="shared" si="23"/>
        <v>1</v>
      </c>
      <c r="AP44" s="1">
        <f t="shared" si="23"/>
        <v>0</v>
      </c>
      <c r="AQ44" s="1">
        <f t="shared" si="23"/>
        <v>22</v>
      </c>
      <c r="AR44" s="26">
        <f t="shared" si="23"/>
        <v>25</v>
      </c>
      <c r="AS44" s="30">
        <f t="shared" si="23"/>
        <v>1003</v>
      </c>
      <c r="AT44" s="97" t="s">
        <v>40</v>
      </c>
      <c r="AV44" s="78">
        <f t="shared" si="4"/>
        <v>0</v>
      </c>
      <c r="AX44" s="344"/>
      <c r="AY44" s="96" t="s">
        <v>236</v>
      </c>
      <c r="AZ44" s="86">
        <f t="shared" si="8"/>
        <v>1003</v>
      </c>
      <c r="BA44" s="87">
        <f t="shared" si="9"/>
        <v>135</v>
      </c>
      <c r="BB44" s="87">
        <f t="shared" si="10"/>
        <v>19</v>
      </c>
      <c r="BC44" s="87">
        <f t="shared" si="11"/>
        <v>0</v>
      </c>
      <c r="BD44" s="87">
        <f t="shared" si="12"/>
        <v>473</v>
      </c>
      <c r="BE44" s="87">
        <f t="shared" si="13"/>
        <v>328</v>
      </c>
      <c r="BF44" s="87">
        <f t="shared" si="14"/>
        <v>23</v>
      </c>
      <c r="BG44" s="88">
        <f t="shared" si="15"/>
        <v>25</v>
      </c>
      <c r="BI44" s="77" t="str">
        <f t="shared" si="16"/>
        <v>○</v>
      </c>
    </row>
    <row r="45" spans="2:61" s="77" customFormat="1" ht="14.1" customHeight="1" thickBot="1">
      <c r="B45" s="99" t="s">
        <v>159</v>
      </c>
      <c r="C45" s="35">
        <f>SUM(C6:C17)</f>
        <v>67915</v>
      </c>
      <c r="D45" s="27">
        <f>SUM(D6:D17)</f>
        <v>173</v>
      </c>
      <c r="E45" s="3">
        <f t="shared" ref="E45:AS45" si="24">SUM(E6:E17)</f>
        <v>3280</v>
      </c>
      <c r="F45" s="3">
        <f t="shared" si="24"/>
        <v>15099</v>
      </c>
      <c r="G45" s="4">
        <f t="shared" si="24"/>
        <v>1054</v>
      </c>
      <c r="H45" s="3">
        <f t="shared" si="24"/>
        <v>12754</v>
      </c>
      <c r="I45" s="3">
        <f t="shared" si="24"/>
        <v>0</v>
      </c>
      <c r="J45" s="3">
        <f t="shared" si="24"/>
        <v>0</v>
      </c>
      <c r="K45" s="3">
        <f t="shared" si="24"/>
        <v>11</v>
      </c>
      <c r="L45" s="3">
        <f t="shared" si="24"/>
        <v>0</v>
      </c>
      <c r="M45" s="3">
        <f t="shared" si="24"/>
        <v>0</v>
      </c>
      <c r="N45" s="3">
        <f t="shared" si="24"/>
        <v>0</v>
      </c>
      <c r="O45" s="3">
        <f t="shared" si="24"/>
        <v>40</v>
      </c>
      <c r="P45" s="36">
        <f t="shared" si="24"/>
        <v>46310</v>
      </c>
      <c r="Q45" s="100" t="str">
        <f t="shared" si="6"/>
        <v>市計</v>
      </c>
      <c r="R45" s="35">
        <f t="shared" si="24"/>
        <v>433</v>
      </c>
      <c r="S45" s="3">
        <f t="shared" si="24"/>
        <v>8670</v>
      </c>
      <c r="T45" s="3">
        <f t="shared" si="24"/>
        <v>101</v>
      </c>
      <c r="U45" s="3">
        <f t="shared" si="24"/>
        <v>105897</v>
      </c>
      <c r="V45" s="3">
        <f t="shared" si="24"/>
        <v>1159</v>
      </c>
      <c r="W45" s="3">
        <f t="shared" si="24"/>
        <v>23505</v>
      </c>
      <c r="X45" s="3">
        <f t="shared" si="24"/>
        <v>33</v>
      </c>
      <c r="Y45" s="3">
        <f t="shared" si="24"/>
        <v>45854</v>
      </c>
      <c r="Z45" s="3">
        <f t="shared" si="24"/>
        <v>589</v>
      </c>
      <c r="AA45" s="3">
        <f t="shared" si="24"/>
        <v>22423</v>
      </c>
      <c r="AB45" s="3">
        <f t="shared" si="24"/>
        <v>0</v>
      </c>
      <c r="AC45" s="3">
        <f t="shared" si="24"/>
        <v>284</v>
      </c>
      <c r="AD45" s="3">
        <f t="shared" si="24"/>
        <v>10</v>
      </c>
      <c r="AE45" s="36">
        <f t="shared" si="24"/>
        <v>5</v>
      </c>
      <c r="AF45" s="100" t="str">
        <f t="shared" si="7"/>
        <v>市計</v>
      </c>
      <c r="AG45" s="35">
        <f t="shared" ref="AG45" si="25">SUM(AG6:AG17)</f>
        <v>0</v>
      </c>
      <c r="AH45" s="45"/>
      <c r="AI45" s="45"/>
      <c r="AJ45" s="45"/>
      <c r="AK45" s="3">
        <f t="shared" ref="AK45" si="26">SUM(AK6:AK17)</f>
        <v>7</v>
      </c>
      <c r="AL45" s="45"/>
      <c r="AM45" s="45"/>
      <c r="AN45" s="45"/>
      <c r="AO45" s="3">
        <f t="shared" si="24"/>
        <v>0</v>
      </c>
      <c r="AP45" s="3">
        <f t="shared" si="24"/>
        <v>2805</v>
      </c>
      <c r="AQ45" s="3">
        <f t="shared" si="24"/>
        <v>1065</v>
      </c>
      <c r="AR45" s="27">
        <f t="shared" si="24"/>
        <v>12749</v>
      </c>
      <c r="AS45" s="36">
        <f t="shared" si="24"/>
        <v>372225</v>
      </c>
      <c r="AT45" s="101" t="s">
        <v>159</v>
      </c>
      <c r="AV45" s="78">
        <f t="shared" si="4"/>
        <v>0</v>
      </c>
      <c r="AX45" s="331" t="s">
        <v>237</v>
      </c>
      <c r="AY45" s="332"/>
      <c r="AZ45" s="102">
        <f>AS45</f>
        <v>372225</v>
      </c>
      <c r="BA45" s="103">
        <f t="shared" si="9"/>
        <v>87521</v>
      </c>
      <c r="BB45" s="103">
        <f t="shared" si="10"/>
        <v>12754</v>
      </c>
      <c r="BC45" s="103">
        <f t="shared" si="11"/>
        <v>11</v>
      </c>
      <c r="BD45" s="103">
        <f t="shared" si="12"/>
        <v>198526</v>
      </c>
      <c r="BE45" s="103">
        <f t="shared" si="13"/>
        <v>56794</v>
      </c>
      <c r="BF45" s="103">
        <f>SUM(AO45:AQ45)</f>
        <v>3870</v>
      </c>
      <c r="BG45" s="104">
        <f>AR45</f>
        <v>12749</v>
      </c>
      <c r="BI45" s="77" t="str">
        <f t="shared" si="16"/>
        <v>○</v>
      </c>
    </row>
    <row r="46" spans="2:61" s="77" customFormat="1" ht="14.1" customHeight="1" thickBot="1">
      <c r="B46" s="105" t="s">
        <v>1</v>
      </c>
      <c r="C46" s="35">
        <f>SUM(C18:C44)</f>
        <v>21545</v>
      </c>
      <c r="D46" s="27">
        <f>SUM(D18:D44)</f>
        <v>23</v>
      </c>
      <c r="E46" s="3">
        <f t="shared" ref="E46:AS46" si="27">SUM(E18:E44)</f>
        <v>993</v>
      </c>
      <c r="F46" s="3">
        <f t="shared" si="27"/>
        <v>4620</v>
      </c>
      <c r="G46" s="4">
        <f t="shared" si="27"/>
        <v>309</v>
      </c>
      <c r="H46" s="3">
        <f t="shared" si="27"/>
        <v>3425</v>
      </c>
      <c r="I46" s="3">
        <f t="shared" si="27"/>
        <v>0</v>
      </c>
      <c r="J46" s="3">
        <f t="shared" si="27"/>
        <v>0</v>
      </c>
      <c r="K46" s="3">
        <f t="shared" si="27"/>
        <v>6</v>
      </c>
      <c r="L46" s="3">
        <f t="shared" si="27"/>
        <v>0</v>
      </c>
      <c r="M46" s="3">
        <f t="shared" si="27"/>
        <v>0</v>
      </c>
      <c r="N46" s="3">
        <f t="shared" si="27"/>
        <v>0</v>
      </c>
      <c r="O46" s="3">
        <f t="shared" si="27"/>
        <v>17</v>
      </c>
      <c r="P46" s="36">
        <f t="shared" si="27"/>
        <v>14276</v>
      </c>
      <c r="Q46" s="106" t="str">
        <f t="shared" si="6"/>
        <v>町村計</v>
      </c>
      <c r="R46" s="35">
        <f t="shared" si="27"/>
        <v>101</v>
      </c>
      <c r="S46" s="3">
        <f t="shared" si="27"/>
        <v>3245</v>
      </c>
      <c r="T46" s="3">
        <f t="shared" si="27"/>
        <v>24</v>
      </c>
      <c r="U46" s="3">
        <f t="shared" si="27"/>
        <v>31355</v>
      </c>
      <c r="V46" s="3">
        <f t="shared" si="27"/>
        <v>270</v>
      </c>
      <c r="W46" s="3">
        <f t="shared" si="27"/>
        <v>7901</v>
      </c>
      <c r="X46" s="3">
        <f t="shared" si="27"/>
        <v>16</v>
      </c>
      <c r="Y46" s="3">
        <f t="shared" si="27"/>
        <v>13852</v>
      </c>
      <c r="Z46" s="3">
        <f t="shared" si="27"/>
        <v>143</v>
      </c>
      <c r="AA46" s="3">
        <f t="shared" si="27"/>
        <v>8214</v>
      </c>
      <c r="AB46" s="3">
        <f t="shared" si="27"/>
        <v>0</v>
      </c>
      <c r="AC46" s="3">
        <f t="shared" si="27"/>
        <v>78</v>
      </c>
      <c r="AD46" s="3">
        <f t="shared" si="27"/>
        <v>9</v>
      </c>
      <c r="AE46" s="36">
        <f t="shared" si="27"/>
        <v>0</v>
      </c>
      <c r="AF46" s="105" t="str">
        <f t="shared" si="7"/>
        <v>町村計</v>
      </c>
      <c r="AG46" s="3">
        <f t="shared" ref="AG46" si="28">SUM(AG18:AG44)</f>
        <v>0</v>
      </c>
      <c r="AH46" s="45"/>
      <c r="AI46" s="45"/>
      <c r="AJ46" s="45"/>
      <c r="AK46" s="3">
        <f t="shared" ref="AK46" si="29">SUM(AK18:AK44)</f>
        <v>1</v>
      </c>
      <c r="AL46" s="45"/>
      <c r="AM46" s="45"/>
      <c r="AN46" s="45"/>
      <c r="AO46" s="3">
        <f t="shared" si="27"/>
        <v>1</v>
      </c>
      <c r="AP46" s="3">
        <f t="shared" si="27"/>
        <v>657</v>
      </c>
      <c r="AQ46" s="3">
        <f t="shared" si="27"/>
        <v>503</v>
      </c>
      <c r="AR46" s="27">
        <f t="shared" si="27"/>
        <v>3595</v>
      </c>
      <c r="AS46" s="36">
        <f t="shared" si="27"/>
        <v>115179</v>
      </c>
      <c r="AT46" s="105" t="s">
        <v>1</v>
      </c>
      <c r="AV46" s="78">
        <f t="shared" si="4"/>
        <v>0</v>
      </c>
      <c r="AX46" s="333" t="s">
        <v>238</v>
      </c>
      <c r="AY46" s="334"/>
      <c r="AZ46" s="107">
        <f t="shared" si="8"/>
        <v>115179</v>
      </c>
      <c r="BA46" s="108">
        <f t="shared" si="9"/>
        <v>27490</v>
      </c>
      <c r="BB46" s="108">
        <f t="shared" si="10"/>
        <v>3425</v>
      </c>
      <c r="BC46" s="108">
        <f t="shared" si="11"/>
        <v>6</v>
      </c>
      <c r="BD46" s="108">
        <f t="shared" si="12"/>
        <v>59619</v>
      </c>
      <c r="BE46" s="108">
        <f t="shared" si="13"/>
        <v>19883</v>
      </c>
      <c r="BF46" s="108">
        <f t="shared" si="14"/>
        <v>1161</v>
      </c>
      <c r="BG46" s="109">
        <f t="shared" si="15"/>
        <v>3595</v>
      </c>
      <c r="BI46" s="77" t="str">
        <f t="shared" si="16"/>
        <v>○</v>
      </c>
    </row>
    <row r="47" spans="2:61" s="77" customFormat="1" ht="14.1" customHeight="1" thickBot="1">
      <c r="B47" s="105" t="s">
        <v>0</v>
      </c>
      <c r="C47" s="35">
        <f>SUM(C45:C46)</f>
        <v>89460</v>
      </c>
      <c r="D47" s="27">
        <f>SUM(D45:D46)</f>
        <v>196</v>
      </c>
      <c r="E47" s="3">
        <f t="shared" ref="E47:AS47" si="30">SUM(E45:E46)</f>
        <v>4273</v>
      </c>
      <c r="F47" s="3">
        <f t="shared" si="30"/>
        <v>19719</v>
      </c>
      <c r="G47" s="4">
        <f t="shared" si="30"/>
        <v>1363</v>
      </c>
      <c r="H47" s="3">
        <f t="shared" si="30"/>
        <v>16179</v>
      </c>
      <c r="I47" s="3">
        <f t="shared" si="30"/>
        <v>0</v>
      </c>
      <c r="J47" s="3">
        <f t="shared" si="30"/>
        <v>0</v>
      </c>
      <c r="K47" s="3">
        <f t="shared" si="30"/>
        <v>17</v>
      </c>
      <c r="L47" s="3">
        <f t="shared" si="30"/>
        <v>0</v>
      </c>
      <c r="M47" s="3">
        <f t="shared" si="30"/>
        <v>0</v>
      </c>
      <c r="N47" s="3">
        <f t="shared" si="30"/>
        <v>0</v>
      </c>
      <c r="O47" s="3">
        <f t="shared" si="30"/>
        <v>57</v>
      </c>
      <c r="P47" s="36">
        <f t="shared" si="30"/>
        <v>60586</v>
      </c>
      <c r="Q47" s="106" t="str">
        <f t="shared" si="6"/>
        <v>合計</v>
      </c>
      <c r="R47" s="35">
        <f t="shared" si="30"/>
        <v>534</v>
      </c>
      <c r="S47" s="3">
        <f t="shared" si="30"/>
        <v>11915</v>
      </c>
      <c r="T47" s="3">
        <f t="shared" si="30"/>
        <v>125</v>
      </c>
      <c r="U47" s="3">
        <f t="shared" si="30"/>
        <v>137252</v>
      </c>
      <c r="V47" s="3">
        <f t="shared" si="30"/>
        <v>1429</v>
      </c>
      <c r="W47" s="3">
        <f t="shared" si="30"/>
        <v>31406</v>
      </c>
      <c r="X47" s="3">
        <f t="shared" si="30"/>
        <v>49</v>
      </c>
      <c r="Y47" s="3">
        <f t="shared" si="30"/>
        <v>59706</v>
      </c>
      <c r="Z47" s="3">
        <f t="shared" si="30"/>
        <v>732</v>
      </c>
      <c r="AA47" s="3">
        <f t="shared" si="30"/>
        <v>30637</v>
      </c>
      <c r="AB47" s="3">
        <f t="shared" si="30"/>
        <v>0</v>
      </c>
      <c r="AC47" s="3">
        <f t="shared" si="30"/>
        <v>362</v>
      </c>
      <c r="AD47" s="3">
        <f t="shared" si="30"/>
        <v>19</v>
      </c>
      <c r="AE47" s="36">
        <f t="shared" si="30"/>
        <v>5</v>
      </c>
      <c r="AF47" s="105" t="str">
        <f t="shared" si="7"/>
        <v>合計</v>
      </c>
      <c r="AG47" s="3">
        <f t="shared" ref="AG47" si="31">SUM(AG45:AG46)</f>
        <v>0</v>
      </c>
      <c r="AH47" s="45"/>
      <c r="AI47" s="45"/>
      <c r="AJ47" s="45"/>
      <c r="AK47" s="3">
        <f t="shared" ref="AK47" si="32">SUM(AK45:AK46)</f>
        <v>8</v>
      </c>
      <c r="AL47" s="45"/>
      <c r="AM47" s="45"/>
      <c r="AN47" s="45"/>
      <c r="AO47" s="3">
        <f t="shared" si="30"/>
        <v>1</v>
      </c>
      <c r="AP47" s="3">
        <f t="shared" si="30"/>
        <v>3462</v>
      </c>
      <c r="AQ47" s="3">
        <f t="shared" si="30"/>
        <v>1568</v>
      </c>
      <c r="AR47" s="27">
        <f t="shared" si="30"/>
        <v>16344</v>
      </c>
      <c r="AS47" s="110">
        <f t="shared" si="30"/>
        <v>487404</v>
      </c>
      <c r="AT47" s="105" t="s">
        <v>0</v>
      </c>
      <c r="AV47" s="78">
        <f t="shared" si="4"/>
        <v>0</v>
      </c>
      <c r="AX47" s="335" t="s">
        <v>239</v>
      </c>
      <c r="AY47" s="336"/>
      <c r="AZ47" s="111">
        <f t="shared" si="8"/>
        <v>487404</v>
      </c>
      <c r="BA47" s="112">
        <f t="shared" si="9"/>
        <v>115011</v>
      </c>
      <c r="BB47" s="112">
        <f t="shared" si="10"/>
        <v>16179</v>
      </c>
      <c r="BC47" s="112">
        <f t="shared" si="11"/>
        <v>17</v>
      </c>
      <c r="BD47" s="112">
        <f t="shared" si="12"/>
        <v>258145</v>
      </c>
      <c r="BE47" s="112">
        <f t="shared" si="13"/>
        <v>76677</v>
      </c>
      <c r="BF47" s="112">
        <f t="shared" si="14"/>
        <v>5031</v>
      </c>
      <c r="BG47" s="113">
        <f t="shared" si="15"/>
        <v>16344</v>
      </c>
      <c r="BI47" s="77" t="str">
        <f t="shared" si="16"/>
        <v>○</v>
      </c>
    </row>
    <row r="48" spans="2:61" ht="13.2">
      <c r="P48" s="115" t="s">
        <v>240</v>
      </c>
      <c r="AE48" s="115" t="str">
        <f>P48</f>
        <v>【出典：令和６年度課税状況等調（令和６年４月１日現在）】</v>
      </c>
      <c r="AS48" s="115" t="str">
        <f>P48</f>
        <v>【出典：令和６年度課税状況等調（令和６年４月１日現在）】</v>
      </c>
      <c r="AT48" s="56"/>
    </row>
    <row r="49" spans="2:49" ht="13.2" hidden="1"/>
    <row r="50" spans="2:49" s="77" customFormat="1" ht="39" hidden="1" customHeight="1">
      <c r="B50" s="116" t="s">
        <v>241</v>
      </c>
      <c r="C50" s="117" t="s">
        <v>242</v>
      </c>
      <c r="D50" s="117" t="s">
        <v>243</v>
      </c>
      <c r="E50" s="117" t="s">
        <v>244</v>
      </c>
      <c r="F50" s="117" t="s">
        <v>245</v>
      </c>
      <c r="G50" s="117" t="s">
        <v>246</v>
      </c>
      <c r="H50" s="117" t="s">
        <v>247</v>
      </c>
      <c r="I50" s="117" t="s">
        <v>248</v>
      </c>
      <c r="J50" s="117" t="s">
        <v>249</v>
      </c>
      <c r="K50" s="117" t="s">
        <v>250</v>
      </c>
      <c r="L50" s="117" t="s">
        <v>251</v>
      </c>
      <c r="M50" s="117" t="s">
        <v>252</v>
      </c>
      <c r="N50" s="117" t="s">
        <v>253</v>
      </c>
      <c r="O50" s="117" t="s">
        <v>254</v>
      </c>
      <c r="P50" s="117" t="s">
        <v>255</v>
      </c>
      <c r="Q50" s="117"/>
      <c r="R50" s="117" t="s">
        <v>256</v>
      </c>
      <c r="S50" s="117" t="s">
        <v>257</v>
      </c>
      <c r="T50" s="117" t="s">
        <v>258</v>
      </c>
      <c r="U50" s="117" t="s">
        <v>259</v>
      </c>
      <c r="V50" s="117" t="s">
        <v>260</v>
      </c>
      <c r="W50" s="117" t="s">
        <v>261</v>
      </c>
      <c r="X50" s="117" t="s">
        <v>262</v>
      </c>
      <c r="Y50" s="117" t="s">
        <v>263</v>
      </c>
      <c r="Z50" s="117" t="s">
        <v>264</v>
      </c>
      <c r="AA50" s="117" t="s">
        <v>265</v>
      </c>
      <c r="AB50" s="117" t="s">
        <v>266</v>
      </c>
      <c r="AC50" s="117" t="s">
        <v>267</v>
      </c>
      <c r="AD50" s="117" t="s">
        <v>268</v>
      </c>
      <c r="AE50" s="117" t="s">
        <v>269</v>
      </c>
      <c r="AF50" s="117"/>
      <c r="AG50" s="117" t="s">
        <v>270</v>
      </c>
      <c r="AH50" s="117" t="s">
        <v>271</v>
      </c>
      <c r="AI50" s="117" t="s">
        <v>272</v>
      </c>
      <c r="AJ50" s="117" t="s">
        <v>273</v>
      </c>
      <c r="AK50" s="117" t="s">
        <v>274</v>
      </c>
      <c r="AL50" s="117" t="s">
        <v>275</v>
      </c>
      <c r="AM50" s="117" t="s">
        <v>276</v>
      </c>
      <c r="AN50" s="117" t="s">
        <v>277</v>
      </c>
      <c r="AO50" s="117" t="s">
        <v>278</v>
      </c>
      <c r="AP50" s="117" t="s">
        <v>279</v>
      </c>
      <c r="AQ50" s="117" t="s">
        <v>280</v>
      </c>
      <c r="AR50" s="117" t="s">
        <v>281</v>
      </c>
      <c r="AS50" s="117" t="s">
        <v>282</v>
      </c>
      <c r="AT50" s="116"/>
    </row>
    <row r="51" spans="2:49" ht="13.2" hidden="1">
      <c r="B51" s="76" t="s">
        <v>3</v>
      </c>
      <c r="C51" s="118">
        <v>19588</v>
      </c>
      <c r="D51" s="118">
        <v>63</v>
      </c>
      <c r="E51" s="118">
        <v>912</v>
      </c>
      <c r="F51" s="118">
        <v>4883</v>
      </c>
      <c r="G51" s="118">
        <v>351</v>
      </c>
      <c r="H51" s="118">
        <v>3995</v>
      </c>
      <c r="I51" s="118">
        <v>0</v>
      </c>
      <c r="J51" s="118">
        <v>0</v>
      </c>
      <c r="K51" s="118">
        <v>0</v>
      </c>
      <c r="L51" s="118">
        <v>0</v>
      </c>
      <c r="M51" s="118">
        <v>0</v>
      </c>
      <c r="N51" s="118">
        <v>0</v>
      </c>
      <c r="O51" s="118">
        <v>10</v>
      </c>
      <c r="P51" s="118">
        <v>11555</v>
      </c>
      <c r="Q51" s="118"/>
      <c r="R51" s="118">
        <v>135</v>
      </c>
      <c r="S51" s="118">
        <v>2122</v>
      </c>
      <c r="T51" s="118">
        <v>22</v>
      </c>
      <c r="U51" s="118">
        <v>29238</v>
      </c>
      <c r="V51" s="118">
        <v>354</v>
      </c>
      <c r="W51" s="118">
        <v>6299</v>
      </c>
      <c r="X51" s="118">
        <v>10</v>
      </c>
      <c r="Y51" s="118">
        <v>11134</v>
      </c>
      <c r="Z51" s="118">
        <v>211</v>
      </c>
      <c r="AA51" s="118">
        <v>5152</v>
      </c>
      <c r="AB51" s="118">
        <v>0</v>
      </c>
      <c r="AC51" s="118">
        <v>89</v>
      </c>
      <c r="AD51" s="118">
        <v>0</v>
      </c>
      <c r="AE51" s="118">
        <v>3</v>
      </c>
      <c r="AF51" s="118"/>
      <c r="AG51" s="118">
        <v>0</v>
      </c>
      <c r="AH51" s="118">
        <v>0</v>
      </c>
      <c r="AI51" s="118">
        <v>0</v>
      </c>
      <c r="AJ51" s="118">
        <v>0</v>
      </c>
      <c r="AK51" s="118">
        <v>2</v>
      </c>
      <c r="AL51" s="118">
        <v>0</v>
      </c>
      <c r="AM51" s="118">
        <v>0</v>
      </c>
      <c r="AN51" s="118">
        <v>0</v>
      </c>
      <c r="AO51" s="118">
        <v>0</v>
      </c>
      <c r="AP51" s="118">
        <v>308</v>
      </c>
      <c r="AQ51" s="118">
        <v>155</v>
      </c>
      <c r="AR51" s="118">
        <v>3666</v>
      </c>
      <c r="AS51" s="118">
        <v>100257</v>
      </c>
      <c r="AT51" s="119"/>
      <c r="AU51" s="119"/>
      <c r="AV51" s="119"/>
      <c r="AW51" s="119"/>
    </row>
    <row r="52" spans="2:49" ht="13.2" hidden="1">
      <c r="B52" s="82" t="s">
        <v>4</v>
      </c>
      <c r="C52" s="118">
        <v>4493</v>
      </c>
      <c r="D52" s="118">
        <v>7</v>
      </c>
      <c r="E52" s="118">
        <v>174</v>
      </c>
      <c r="F52" s="118">
        <v>887</v>
      </c>
      <c r="G52" s="118">
        <v>66</v>
      </c>
      <c r="H52" s="118">
        <v>799</v>
      </c>
      <c r="I52" s="118">
        <v>0</v>
      </c>
      <c r="J52" s="118">
        <v>0</v>
      </c>
      <c r="K52" s="118">
        <v>0</v>
      </c>
      <c r="L52" s="118">
        <v>0</v>
      </c>
      <c r="M52" s="118">
        <v>0</v>
      </c>
      <c r="N52" s="118">
        <v>0</v>
      </c>
      <c r="O52" s="118">
        <v>7</v>
      </c>
      <c r="P52" s="118">
        <v>3297</v>
      </c>
      <c r="Q52" s="118"/>
      <c r="R52" s="118">
        <v>25</v>
      </c>
      <c r="S52" s="118">
        <v>502</v>
      </c>
      <c r="T52" s="118">
        <v>4</v>
      </c>
      <c r="U52" s="118">
        <v>6803</v>
      </c>
      <c r="V52" s="118">
        <v>66</v>
      </c>
      <c r="W52" s="118">
        <v>1387</v>
      </c>
      <c r="X52" s="118">
        <v>4</v>
      </c>
      <c r="Y52" s="118">
        <v>3348</v>
      </c>
      <c r="Z52" s="118">
        <v>30</v>
      </c>
      <c r="AA52" s="118">
        <v>1087</v>
      </c>
      <c r="AB52" s="118">
        <v>0</v>
      </c>
      <c r="AC52" s="118">
        <v>11</v>
      </c>
      <c r="AD52" s="118">
        <v>0</v>
      </c>
      <c r="AE52" s="118">
        <v>0</v>
      </c>
      <c r="AF52" s="118"/>
      <c r="AG52" s="118">
        <v>0</v>
      </c>
      <c r="AH52" s="118">
        <v>0</v>
      </c>
      <c r="AI52" s="118">
        <v>0</v>
      </c>
      <c r="AJ52" s="118">
        <v>0</v>
      </c>
      <c r="AK52" s="118">
        <v>0</v>
      </c>
      <c r="AL52" s="118">
        <v>0</v>
      </c>
      <c r="AM52" s="118">
        <v>0</v>
      </c>
      <c r="AN52" s="118">
        <v>0</v>
      </c>
      <c r="AO52" s="118">
        <v>0</v>
      </c>
      <c r="AP52" s="118">
        <v>47</v>
      </c>
      <c r="AQ52" s="118">
        <v>55</v>
      </c>
      <c r="AR52" s="118">
        <v>805</v>
      </c>
      <c r="AS52" s="118">
        <v>23904</v>
      </c>
    </row>
    <row r="53" spans="2:49" ht="13.2" hidden="1">
      <c r="B53" s="82" t="s">
        <v>5</v>
      </c>
      <c r="C53" s="118">
        <v>6784</v>
      </c>
      <c r="D53" s="118">
        <v>16</v>
      </c>
      <c r="E53" s="118">
        <v>277</v>
      </c>
      <c r="F53" s="118">
        <v>1478</v>
      </c>
      <c r="G53" s="118">
        <v>89</v>
      </c>
      <c r="H53" s="118">
        <v>1055</v>
      </c>
      <c r="I53" s="118">
        <v>0</v>
      </c>
      <c r="J53" s="118">
        <v>0</v>
      </c>
      <c r="K53" s="118">
        <v>1</v>
      </c>
      <c r="L53" s="118">
        <v>0</v>
      </c>
      <c r="M53" s="118">
        <v>0</v>
      </c>
      <c r="N53" s="118">
        <v>0</v>
      </c>
      <c r="O53" s="118">
        <v>4</v>
      </c>
      <c r="P53" s="118">
        <v>4023</v>
      </c>
      <c r="Q53" s="118"/>
      <c r="R53" s="118">
        <v>70</v>
      </c>
      <c r="S53" s="118">
        <v>661</v>
      </c>
      <c r="T53" s="118">
        <v>12</v>
      </c>
      <c r="U53" s="118">
        <v>9712</v>
      </c>
      <c r="V53" s="118">
        <v>153</v>
      </c>
      <c r="W53" s="118">
        <v>2263</v>
      </c>
      <c r="X53" s="118">
        <v>4</v>
      </c>
      <c r="Y53" s="118">
        <v>4021</v>
      </c>
      <c r="Z53" s="118">
        <v>70</v>
      </c>
      <c r="AA53" s="118">
        <v>1620</v>
      </c>
      <c r="AB53" s="118">
        <v>0</v>
      </c>
      <c r="AC53" s="118">
        <v>37</v>
      </c>
      <c r="AD53" s="118">
        <v>0</v>
      </c>
      <c r="AE53" s="118">
        <v>0</v>
      </c>
      <c r="AF53" s="118"/>
      <c r="AG53" s="118">
        <v>0</v>
      </c>
      <c r="AH53" s="118">
        <v>0</v>
      </c>
      <c r="AI53" s="118">
        <v>0</v>
      </c>
      <c r="AJ53" s="118">
        <v>0</v>
      </c>
      <c r="AK53" s="118">
        <v>1</v>
      </c>
      <c r="AL53" s="118">
        <v>0</v>
      </c>
      <c r="AM53" s="118">
        <v>0</v>
      </c>
      <c r="AN53" s="118">
        <v>0</v>
      </c>
      <c r="AO53" s="118">
        <v>0</v>
      </c>
      <c r="AP53" s="118">
        <v>71</v>
      </c>
      <c r="AQ53" s="118">
        <v>266</v>
      </c>
      <c r="AR53" s="118">
        <v>982</v>
      </c>
      <c r="AS53" s="118">
        <v>33670</v>
      </c>
    </row>
    <row r="54" spans="2:49" ht="13.2" hidden="1">
      <c r="B54" s="82" t="s">
        <v>6</v>
      </c>
      <c r="C54" s="118">
        <v>5080</v>
      </c>
      <c r="D54" s="118">
        <v>7</v>
      </c>
      <c r="E54" s="118">
        <v>215</v>
      </c>
      <c r="F54" s="118">
        <v>788</v>
      </c>
      <c r="G54" s="118">
        <v>95</v>
      </c>
      <c r="H54" s="118">
        <v>779</v>
      </c>
      <c r="I54" s="118">
        <v>0</v>
      </c>
      <c r="J54" s="118">
        <v>0</v>
      </c>
      <c r="K54" s="118">
        <v>3</v>
      </c>
      <c r="L54" s="118">
        <v>0</v>
      </c>
      <c r="M54" s="118">
        <v>0</v>
      </c>
      <c r="N54" s="118">
        <v>0</v>
      </c>
      <c r="O54" s="118">
        <v>3</v>
      </c>
      <c r="P54" s="118">
        <v>3825</v>
      </c>
      <c r="Q54" s="118"/>
      <c r="R54" s="118">
        <v>28</v>
      </c>
      <c r="S54" s="118">
        <v>732</v>
      </c>
      <c r="T54" s="118">
        <v>5</v>
      </c>
      <c r="U54" s="118">
        <v>7770</v>
      </c>
      <c r="V54" s="118">
        <v>98</v>
      </c>
      <c r="W54" s="118">
        <v>2030</v>
      </c>
      <c r="X54" s="118">
        <v>1</v>
      </c>
      <c r="Y54" s="118">
        <v>4042</v>
      </c>
      <c r="Z54" s="118">
        <v>47</v>
      </c>
      <c r="AA54" s="118">
        <v>2116</v>
      </c>
      <c r="AB54" s="118">
        <v>0</v>
      </c>
      <c r="AC54" s="118">
        <v>8</v>
      </c>
      <c r="AD54" s="118">
        <v>1</v>
      </c>
      <c r="AE54" s="118">
        <v>0</v>
      </c>
      <c r="AF54" s="118"/>
      <c r="AG54" s="118">
        <v>0</v>
      </c>
      <c r="AH54" s="118">
        <v>0</v>
      </c>
      <c r="AI54" s="118">
        <v>0</v>
      </c>
      <c r="AJ54" s="118">
        <v>0</v>
      </c>
      <c r="AK54" s="118">
        <v>0</v>
      </c>
      <c r="AL54" s="118">
        <v>0</v>
      </c>
      <c r="AM54" s="118">
        <v>0</v>
      </c>
      <c r="AN54" s="118">
        <v>0</v>
      </c>
      <c r="AO54" s="118">
        <v>0</v>
      </c>
      <c r="AP54" s="118">
        <v>121</v>
      </c>
      <c r="AQ54" s="118">
        <v>79</v>
      </c>
      <c r="AR54" s="118">
        <v>802</v>
      </c>
      <c r="AS54" s="118">
        <v>28675</v>
      </c>
    </row>
    <row r="55" spans="2:49" ht="13.2" hidden="1">
      <c r="B55" s="82" t="s">
        <v>7</v>
      </c>
      <c r="C55" s="118">
        <v>7265</v>
      </c>
      <c r="D55" s="118">
        <v>23</v>
      </c>
      <c r="E55" s="118">
        <v>342</v>
      </c>
      <c r="F55" s="118">
        <v>1397</v>
      </c>
      <c r="G55" s="118">
        <v>110</v>
      </c>
      <c r="H55" s="118">
        <v>1385</v>
      </c>
      <c r="I55" s="118">
        <v>0</v>
      </c>
      <c r="J55" s="118">
        <v>0</v>
      </c>
      <c r="K55" s="118">
        <v>2</v>
      </c>
      <c r="L55" s="118">
        <v>0</v>
      </c>
      <c r="M55" s="118">
        <v>0</v>
      </c>
      <c r="N55" s="118">
        <v>0</v>
      </c>
      <c r="O55" s="118">
        <v>3</v>
      </c>
      <c r="P55" s="118">
        <v>6070</v>
      </c>
      <c r="Q55" s="118"/>
      <c r="R55" s="118">
        <v>35</v>
      </c>
      <c r="S55" s="118">
        <v>825</v>
      </c>
      <c r="T55" s="118">
        <v>10</v>
      </c>
      <c r="U55" s="118">
        <v>13353</v>
      </c>
      <c r="V55" s="118">
        <v>104</v>
      </c>
      <c r="W55" s="118">
        <v>2376</v>
      </c>
      <c r="X55" s="118">
        <v>4</v>
      </c>
      <c r="Y55" s="118">
        <v>5836</v>
      </c>
      <c r="Z55" s="118">
        <v>68</v>
      </c>
      <c r="AA55" s="118">
        <v>2046</v>
      </c>
      <c r="AB55" s="118">
        <v>0</v>
      </c>
      <c r="AC55" s="118">
        <v>26</v>
      </c>
      <c r="AD55" s="118">
        <v>0</v>
      </c>
      <c r="AE55" s="118">
        <v>0</v>
      </c>
      <c r="AF55" s="118"/>
      <c r="AG55" s="118">
        <v>0</v>
      </c>
      <c r="AH55" s="118">
        <v>0</v>
      </c>
      <c r="AI55" s="118">
        <v>0</v>
      </c>
      <c r="AJ55" s="118">
        <v>0</v>
      </c>
      <c r="AK55" s="118">
        <v>0</v>
      </c>
      <c r="AL55" s="118">
        <v>0</v>
      </c>
      <c r="AM55" s="118">
        <v>0</v>
      </c>
      <c r="AN55" s="118">
        <v>0</v>
      </c>
      <c r="AO55" s="118">
        <v>0</v>
      </c>
      <c r="AP55" s="118">
        <v>75</v>
      </c>
      <c r="AQ55" s="118">
        <v>94</v>
      </c>
      <c r="AR55" s="118">
        <v>1493</v>
      </c>
      <c r="AS55" s="118">
        <v>42942</v>
      </c>
    </row>
    <row r="56" spans="2:49" ht="13.2" hidden="1">
      <c r="B56" s="82" t="s">
        <v>8</v>
      </c>
      <c r="C56" s="118">
        <v>3941</v>
      </c>
      <c r="D56" s="118">
        <v>13</v>
      </c>
      <c r="E56" s="118">
        <v>240</v>
      </c>
      <c r="F56" s="118">
        <v>790</v>
      </c>
      <c r="G56" s="118">
        <v>42</v>
      </c>
      <c r="H56" s="118">
        <v>708</v>
      </c>
      <c r="I56" s="118">
        <v>0</v>
      </c>
      <c r="J56" s="118">
        <v>0</v>
      </c>
      <c r="K56" s="118">
        <v>0</v>
      </c>
      <c r="L56" s="118">
        <v>0</v>
      </c>
      <c r="M56" s="118">
        <v>0</v>
      </c>
      <c r="N56" s="118">
        <v>0</v>
      </c>
      <c r="O56" s="118">
        <v>0</v>
      </c>
      <c r="P56" s="118">
        <v>3595</v>
      </c>
      <c r="Q56" s="118"/>
      <c r="R56" s="118">
        <v>30</v>
      </c>
      <c r="S56" s="118">
        <v>684</v>
      </c>
      <c r="T56" s="118">
        <v>10</v>
      </c>
      <c r="U56" s="118">
        <v>6809</v>
      </c>
      <c r="V56" s="118">
        <v>66</v>
      </c>
      <c r="W56" s="118">
        <v>1610</v>
      </c>
      <c r="X56" s="118">
        <v>3</v>
      </c>
      <c r="Y56" s="118">
        <v>3605</v>
      </c>
      <c r="Z56" s="118">
        <v>35</v>
      </c>
      <c r="AA56" s="118">
        <v>1729</v>
      </c>
      <c r="AB56" s="118">
        <v>0</v>
      </c>
      <c r="AC56" s="118">
        <v>20</v>
      </c>
      <c r="AD56" s="118">
        <v>0</v>
      </c>
      <c r="AE56" s="118">
        <v>0</v>
      </c>
      <c r="AF56" s="118"/>
      <c r="AG56" s="118">
        <v>0</v>
      </c>
      <c r="AH56" s="118">
        <v>0</v>
      </c>
      <c r="AI56" s="118">
        <v>0</v>
      </c>
      <c r="AJ56" s="118">
        <v>0</v>
      </c>
      <c r="AK56" s="118">
        <v>0</v>
      </c>
      <c r="AL56" s="118">
        <v>0</v>
      </c>
      <c r="AM56" s="118">
        <v>0</v>
      </c>
      <c r="AN56" s="118">
        <v>0</v>
      </c>
      <c r="AO56" s="118">
        <v>0</v>
      </c>
      <c r="AP56" s="118">
        <v>77</v>
      </c>
      <c r="AQ56" s="118">
        <v>52</v>
      </c>
      <c r="AR56" s="118">
        <v>874</v>
      </c>
      <c r="AS56" s="118">
        <v>24933</v>
      </c>
    </row>
    <row r="57" spans="2:49" ht="13.2" hidden="1">
      <c r="B57" s="82" t="s">
        <v>9</v>
      </c>
      <c r="C57" s="118">
        <v>3245</v>
      </c>
      <c r="D57" s="118">
        <v>3</v>
      </c>
      <c r="E57" s="118">
        <v>255</v>
      </c>
      <c r="F57" s="118">
        <v>410</v>
      </c>
      <c r="G57" s="118">
        <v>51</v>
      </c>
      <c r="H57" s="118">
        <v>524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1</v>
      </c>
      <c r="P57" s="118">
        <v>2121</v>
      </c>
      <c r="Q57" s="118"/>
      <c r="R57" s="118">
        <v>13</v>
      </c>
      <c r="S57" s="118">
        <v>774</v>
      </c>
      <c r="T57" s="118">
        <v>4</v>
      </c>
      <c r="U57" s="118">
        <v>4024</v>
      </c>
      <c r="V57" s="118">
        <v>33</v>
      </c>
      <c r="W57" s="118">
        <v>1741</v>
      </c>
      <c r="X57" s="118">
        <v>2</v>
      </c>
      <c r="Y57" s="118">
        <v>2407</v>
      </c>
      <c r="Z57" s="118">
        <v>17</v>
      </c>
      <c r="AA57" s="118">
        <v>2523</v>
      </c>
      <c r="AB57" s="118">
        <v>0</v>
      </c>
      <c r="AC57" s="118">
        <v>4</v>
      </c>
      <c r="AD57" s="118">
        <v>0</v>
      </c>
      <c r="AE57" s="118">
        <v>0</v>
      </c>
      <c r="AF57" s="118"/>
      <c r="AG57" s="118">
        <v>0</v>
      </c>
      <c r="AH57" s="118">
        <v>0</v>
      </c>
      <c r="AI57" s="118">
        <v>0</v>
      </c>
      <c r="AJ57" s="118">
        <v>0</v>
      </c>
      <c r="AK57" s="118">
        <v>0</v>
      </c>
      <c r="AL57" s="118">
        <v>0</v>
      </c>
      <c r="AM57" s="118">
        <v>0</v>
      </c>
      <c r="AN57" s="118">
        <v>0</v>
      </c>
      <c r="AO57" s="118">
        <v>0</v>
      </c>
      <c r="AP57" s="118">
        <v>177</v>
      </c>
      <c r="AQ57" s="118">
        <v>59</v>
      </c>
      <c r="AR57" s="118">
        <v>561</v>
      </c>
      <c r="AS57" s="118">
        <v>18949</v>
      </c>
    </row>
    <row r="58" spans="2:49" ht="13.2" hidden="1">
      <c r="B58" s="82" t="s">
        <v>10</v>
      </c>
      <c r="C58" s="118">
        <v>2290</v>
      </c>
      <c r="D58" s="118">
        <v>3</v>
      </c>
      <c r="E58" s="118">
        <v>114</v>
      </c>
      <c r="F58" s="118">
        <v>317</v>
      </c>
      <c r="G58" s="118">
        <v>40</v>
      </c>
      <c r="H58" s="118">
        <v>351</v>
      </c>
      <c r="I58" s="118">
        <v>0</v>
      </c>
      <c r="J58" s="118">
        <v>0</v>
      </c>
      <c r="K58" s="118">
        <v>2</v>
      </c>
      <c r="L58" s="118">
        <v>0</v>
      </c>
      <c r="M58" s="118">
        <v>0</v>
      </c>
      <c r="N58" s="118">
        <v>0</v>
      </c>
      <c r="O58" s="118">
        <v>4</v>
      </c>
      <c r="P58" s="118">
        <v>1658</v>
      </c>
      <c r="Q58" s="118"/>
      <c r="R58" s="118">
        <v>8</v>
      </c>
      <c r="S58" s="118">
        <v>443</v>
      </c>
      <c r="T58" s="118">
        <v>3</v>
      </c>
      <c r="U58" s="118">
        <v>3117</v>
      </c>
      <c r="V58" s="118">
        <v>48</v>
      </c>
      <c r="W58" s="118">
        <v>976</v>
      </c>
      <c r="X58" s="118">
        <v>2</v>
      </c>
      <c r="Y58" s="118">
        <v>1911</v>
      </c>
      <c r="Z58" s="118">
        <v>18</v>
      </c>
      <c r="AA58" s="118">
        <v>1175</v>
      </c>
      <c r="AB58" s="118">
        <v>0</v>
      </c>
      <c r="AC58" s="118">
        <v>7</v>
      </c>
      <c r="AD58" s="118">
        <v>0</v>
      </c>
      <c r="AE58" s="118">
        <v>0</v>
      </c>
      <c r="AF58" s="118"/>
      <c r="AG58" s="118">
        <v>0</v>
      </c>
      <c r="AH58" s="118">
        <v>0</v>
      </c>
      <c r="AI58" s="118">
        <v>0</v>
      </c>
      <c r="AJ58" s="118">
        <v>0</v>
      </c>
      <c r="AK58" s="118">
        <v>0</v>
      </c>
      <c r="AL58" s="118">
        <v>0</v>
      </c>
      <c r="AM58" s="118">
        <v>0</v>
      </c>
      <c r="AN58" s="118">
        <v>0</v>
      </c>
      <c r="AO58" s="118">
        <v>0</v>
      </c>
      <c r="AP58" s="118">
        <v>72</v>
      </c>
      <c r="AQ58" s="118">
        <v>54</v>
      </c>
      <c r="AR58" s="118">
        <v>323</v>
      </c>
      <c r="AS58" s="118">
        <v>12936</v>
      </c>
    </row>
    <row r="59" spans="2:49" ht="13.2" hidden="1">
      <c r="B59" s="82" t="s">
        <v>11</v>
      </c>
      <c r="C59" s="118">
        <v>5700</v>
      </c>
      <c r="D59" s="118">
        <v>8</v>
      </c>
      <c r="E59" s="118">
        <v>273</v>
      </c>
      <c r="F59" s="118">
        <v>1989</v>
      </c>
      <c r="G59" s="118">
        <v>64</v>
      </c>
      <c r="H59" s="118">
        <v>1365</v>
      </c>
      <c r="I59" s="118">
        <v>0</v>
      </c>
      <c r="J59" s="118">
        <v>0</v>
      </c>
      <c r="K59" s="118">
        <v>1</v>
      </c>
      <c r="L59" s="118">
        <v>0</v>
      </c>
      <c r="M59" s="118">
        <v>0</v>
      </c>
      <c r="N59" s="118">
        <v>0</v>
      </c>
      <c r="O59" s="118">
        <v>3</v>
      </c>
      <c r="P59" s="118">
        <v>2829</v>
      </c>
      <c r="Q59" s="118"/>
      <c r="R59" s="118">
        <v>30</v>
      </c>
      <c r="S59" s="118">
        <v>450</v>
      </c>
      <c r="T59" s="118">
        <v>15</v>
      </c>
      <c r="U59" s="118">
        <v>7928</v>
      </c>
      <c r="V59" s="118">
        <v>122</v>
      </c>
      <c r="W59" s="118">
        <v>1316</v>
      </c>
      <c r="X59" s="118">
        <v>1</v>
      </c>
      <c r="Y59" s="118">
        <v>2644</v>
      </c>
      <c r="Z59" s="118">
        <v>32</v>
      </c>
      <c r="AA59" s="118">
        <v>1081</v>
      </c>
      <c r="AB59" s="118">
        <v>0</v>
      </c>
      <c r="AC59" s="118">
        <v>34</v>
      </c>
      <c r="AD59" s="118">
        <v>7</v>
      </c>
      <c r="AE59" s="118">
        <v>2</v>
      </c>
      <c r="AF59" s="118"/>
      <c r="AG59" s="118">
        <v>0</v>
      </c>
      <c r="AH59" s="118">
        <v>0</v>
      </c>
      <c r="AI59" s="118">
        <v>0</v>
      </c>
      <c r="AJ59" s="118">
        <v>0</v>
      </c>
      <c r="AK59" s="118">
        <v>2</v>
      </c>
      <c r="AL59" s="118">
        <v>0</v>
      </c>
      <c r="AM59" s="118">
        <v>0</v>
      </c>
      <c r="AN59" s="118">
        <v>0</v>
      </c>
      <c r="AO59" s="118">
        <v>0</v>
      </c>
      <c r="AP59" s="118">
        <v>55</v>
      </c>
      <c r="AQ59" s="118">
        <v>54</v>
      </c>
      <c r="AR59" s="118">
        <v>1271</v>
      </c>
      <c r="AS59" s="118">
        <v>27276</v>
      </c>
    </row>
    <row r="60" spans="2:49" ht="13.2" hidden="1">
      <c r="B60" s="82" t="s">
        <v>12</v>
      </c>
      <c r="C60" s="118">
        <v>4622</v>
      </c>
      <c r="D60" s="118">
        <v>14</v>
      </c>
      <c r="E60" s="118">
        <v>191</v>
      </c>
      <c r="F60" s="118">
        <v>1307</v>
      </c>
      <c r="G60" s="118">
        <v>63</v>
      </c>
      <c r="H60" s="118">
        <v>950</v>
      </c>
      <c r="I60" s="118">
        <v>0</v>
      </c>
      <c r="J60" s="118">
        <v>0</v>
      </c>
      <c r="K60" s="118">
        <v>1</v>
      </c>
      <c r="L60" s="118">
        <v>0</v>
      </c>
      <c r="M60" s="118">
        <v>0</v>
      </c>
      <c r="N60" s="118">
        <v>0</v>
      </c>
      <c r="O60" s="118">
        <v>0</v>
      </c>
      <c r="P60" s="118">
        <v>3365</v>
      </c>
      <c r="Q60" s="118"/>
      <c r="R60" s="118">
        <v>38</v>
      </c>
      <c r="S60" s="118">
        <v>407</v>
      </c>
      <c r="T60" s="118">
        <v>4</v>
      </c>
      <c r="U60" s="118">
        <v>8868</v>
      </c>
      <c r="V60" s="118">
        <v>66</v>
      </c>
      <c r="W60" s="118">
        <v>1273</v>
      </c>
      <c r="X60" s="118">
        <v>0</v>
      </c>
      <c r="Y60" s="118">
        <v>2770</v>
      </c>
      <c r="Z60" s="118">
        <v>34</v>
      </c>
      <c r="AA60" s="118">
        <v>827</v>
      </c>
      <c r="AB60" s="118">
        <v>0</v>
      </c>
      <c r="AC60" s="118">
        <v>25</v>
      </c>
      <c r="AD60" s="118">
        <v>0</v>
      </c>
      <c r="AE60" s="118">
        <v>0</v>
      </c>
      <c r="AF60" s="118"/>
      <c r="AG60" s="118">
        <v>0</v>
      </c>
      <c r="AH60" s="118">
        <v>0</v>
      </c>
      <c r="AI60" s="118">
        <v>0</v>
      </c>
      <c r="AJ60" s="118">
        <v>0</v>
      </c>
      <c r="AK60" s="118">
        <v>1</v>
      </c>
      <c r="AL60" s="118">
        <v>0</v>
      </c>
      <c r="AM60" s="118">
        <v>0</v>
      </c>
      <c r="AN60" s="118">
        <v>0</v>
      </c>
      <c r="AO60" s="118">
        <v>0</v>
      </c>
      <c r="AP60" s="118">
        <v>85</v>
      </c>
      <c r="AQ60" s="118">
        <v>77</v>
      </c>
      <c r="AR60" s="118">
        <v>939</v>
      </c>
      <c r="AS60" s="118">
        <v>25927</v>
      </c>
    </row>
    <row r="61" spans="2:49" ht="13.2" hidden="1">
      <c r="B61" s="82" t="s">
        <v>283</v>
      </c>
      <c r="C61" s="118">
        <v>2880</v>
      </c>
      <c r="D61" s="118">
        <v>4</v>
      </c>
      <c r="E61" s="118">
        <v>158</v>
      </c>
      <c r="F61" s="118">
        <v>505</v>
      </c>
      <c r="G61" s="118">
        <v>42</v>
      </c>
      <c r="H61" s="118">
        <v>487</v>
      </c>
      <c r="I61" s="118">
        <v>0</v>
      </c>
      <c r="J61" s="118">
        <v>0</v>
      </c>
      <c r="K61" s="118">
        <v>0</v>
      </c>
      <c r="L61" s="118">
        <v>0</v>
      </c>
      <c r="M61" s="118">
        <v>0</v>
      </c>
      <c r="N61" s="118">
        <v>0</v>
      </c>
      <c r="O61" s="118">
        <v>1</v>
      </c>
      <c r="P61" s="118">
        <v>2183</v>
      </c>
      <c r="Q61" s="118"/>
      <c r="R61" s="118">
        <v>5</v>
      </c>
      <c r="S61" s="118">
        <v>421</v>
      </c>
      <c r="T61" s="118">
        <v>8</v>
      </c>
      <c r="U61" s="118">
        <v>4947</v>
      </c>
      <c r="V61" s="118">
        <v>28</v>
      </c>
      <c r="W61" s="118">
        <v>1028</v>
      </c>
      <c r="X61" s="118">
        <v>1</v>
      </c>
      <c r="Y61" s="118">
        <v>1999</v>
      </c>
      <c r="Z61" s="118">
        <v>14</v>
      </c>
      <c r="AA61" s="118">
        <v>1084</v>
      </c>
      <c r="AB61" s="118">
        <v>0</v>
      </c>
      <c r="AC61" s="118">
        <v>12</v>
      </c>
      <c r="AD61" s="118">
        <v>0</v>
      </c>
      <c r="AE61" s="118">
        <v>0</v>
      </c>
      <c r="AF61" s="118"/>
      <c r="AG61" s="118">
        <v>0</v>
      </c>
      <c r="AH61" s="118">
        <v>0</v>
      </c>
      <c r="AI61" s="118">
        <v>0</v>
      </c>
      <c r="AJ61" s="118">
        <v>0</v>
      </c>
      <c r="AK61" s="118">
        <v>1</v>
      </c>
      <c r="AL61" s="118">
        <v>0</v>
      </c>
      <c r="AM61" s="118">
        <v>0</v>
      </c>
      <c r="AN61" s="118">
        <v>0</v>
      </c>
      <c r="AO61" s="118">
        <v>0</v>
      </c>
      <c r="AP61" s="118">
        <v>397</v>
      </c>
      <c r="AQ61" s="118">
        <v>76</v>
      </c>
      <c r="AR61" s="118">
        <v>524</v>
      </c>
      <c r="AS61" s="118">
        <v>16805</v>
      </c>
    </row>
    <row r="62" spans="2:49" ht="13.2" hidden="1">
      <c r="B62" s="82" t="s">
        <v>13</v>
      </c>
      <c r="C62" s="118">
        <v>2027</v>
      </c>
      <c r="D62" s="118">
        <v>12</v>
      </c>
      <c r="E62" s="118">
        <v>129</v>
      </c>
      <c r="F62" s="118">
        <v>348</v>
      </c>
      <c r="G62" s="118">
        <v>41</v>
      </c>
      <c r="H62" s="118">
        <v>356</v>
      </c>
      <c r="I62" s="118">
        <v>0</v>
      </c>
      <c r="J62" s="118">
        <v>0</v>
      </c>
      <c r="K62" s="118">
        <v>1</v>
      </c>
      <c r="L62" s="118">
        <v>0</v>
      </c>
      <c r="M62" s="118">
        <v>0</v>
      </c>
      <c r="N62" s="118">
        <v>0</v>
      </c>
      <c r="O62" s="118">
        <v>4</v>
      </c>
      <c r="P62" s="118">
        <v>1789</v>
      </c>
      <c r="Q62" s="118"/>
      <c r="R62" s="118">
        <v>16</v>
      </c>
      <c r="S62" s="118">
        <v>649</v>
      </c>
      <c r="T62" s="118">
        <v>4</v>
      </c>
      <c r="U62" s="118">
        <v>3328</v>
      </c>
      <c r="V62" s="118">
        <v>21</v>
      </c>
      <c r="W62" s="118">
        <v>1206</v>
      </c>
      <c r="X62" s="118">
        <v>1</v>
      </c>
      <c r="Y62" s="118">
        <v>2137</v>
      </c>
      <c r="Z62" s="118">
        <v>13</v>
      </c>
      <c r="AA62" s="118">
        <v>1983</v>
      </c>
      <c r="AB62" s="118">
        <v>0</v>
      </c>
      <c r="AC62" s="118">
        <v>11</v>
      </c>
      <c r="AD62" s="118">
        <v>2</v>
      </c>
      <c r="AE62" s="118">
        <v>0</v>
      </c>
      <c r="AF62" s="118"/>
      <c r="AG62" s="118">
        <v>0</v>
      </c>
      <c r="AH62" s="118">
        <v>0</v>
      </c>
      <c r="AI62" s="118">
        <v>0</v>
      </c>
      <c r="AJ62" s="118">
        <v>0</v>
      </c>
      <c r="AK62" s="118">
        <v>0</v>
      </c>
      <c r="AL62" s="118">
        <v>0</v>
      </c>
      <c r="AM62" s="118">
        <v>0</v>
      </c>
      <c r="AN62" s="118">
        <v>0</v>
      </c>
      <c r="AO62" s="118">
        <v>0</v>
      </c>
      <c r="AP62" s="118">
        <v>1320</v>
      </c>
      <c r="AQ62" s="118">
        <v>44</v>
      </c>
      <c r="AR62" s="118">
        <v>509</v>
      </c>
      <c r="AS62" s="118">
        <v>15951</v>
      </c>
    </row>
    <row r="63" spans="2:49" ht="13.2" hidden="1">
      <c r="B63" s="82" t="s">
        <v>14</v>
      </c>
      <c r="C63" s="118">
        <v>200</v>
      </c>
      <c r="D63" s="118">
        <v>0</v>
      </c>
      <c r="E63" s="118">
        <v>7</v>
      </c>
      <c r="F63" s="118">
        <v>26</v>
      </c>
      <c r="G63" s="118">
        <v>3</v>
      </c>
      <c r="H63" s="118">
        <v>54</v>
      </c>
      <c r="I63" s="118">
        <v>0</v>
      </c>
      <c r="J63" s="118">
        <v>0</v>
      </c>
      <c r="K63" s="118">
        <v>1</v>
      </c>
      <c r="L63" s="118">
        <v>0</v>
      </c>
      <c r="M63" s="118">
        <v>0</v>
      </c>
      <c r="N63" s="118">
        <v>0</v>
      </c>
      <c r="O63" s="118">
        <v>0</v>
      </c>
      <c r="P63" s="118">
        <v>217</v>
      </c>
      <c r="Q63" s="118"/>
      <c r="R63" s="118">
        <v>0</v>
      </c>
      <c r="S63" s="118">
        <v>198</v>
      </c>
      <c r="T63" s="118">
        <v>2</v>
      </c>
      <c r="U63" s="118">
        <v>419</v>
      </c>
      <c r="V63" s="118">
        <v>4</v>
      </c>
      <c r="W63" s="118">
        <v>380</v>
      </c>
      <c r="X63" s="118">
        <v>0</v>
      </c>
      <c r="Y63" s="118">
        <v>267</v>
      </c>
      <c r="Z63" s="118">
        <v>4</v>
      </c>
      <c r="AA63" s="118">
        <v>571</v>
      </c>
      <c r="AB63" s="118">
        <v>0</v>
      </c>
      <c r="AC63" s="118">
        <v>0</v>
      </c>
      <c r="AD63" s="118">
        <v>0</v>
      </c>
      <c r="AE63" s="118">
        <v>0</v>
      </c>
      <c r="AF63" s="118"/>
      <c r="AG63" s="118">
        <v>0</v>
      </c>
      <c r="AH63" s="118">
        <v>0</v>
      </c>
      <c r="AI63" s="118">
        <v>0</v>
      </c>
      <c r="AJ63" s="118">
        <v>0</v>
      </c>
      <c r="AK63" s="118">
        <v>0</v>
      </c>
      <c r="AL63" s="118">
        <v>0</v>
      </c>
      <c r="AM63" s="118">
        <v>0</v>
      </c>
      <c r="AN63" s="118">
        <v>0</v>
      </c>
      <c r="AO63" s="118">
        <v>0</v>
      </c>
      <c r="AP63" s="118">
        <v>79</v>
      </c>
      <c r="AQ63" s="118">
        <v>8</v>
      </c>
      <c r="AR63" s="118">
        <v>39</v>
      </c>
      <c r="AS63" s="118">
        <v>2479</v>
      </c>
    </row>
    <row r="64" spans="2:49" ht="13.2" hidden="1">
      <c r="B64" s="82" t="s">
        <v>15</v>
      </c>
      <c r="C64" s="118">
        <v>1517</v>
      </c>
      <c r="D64" s="118">
        <v>0</v>
      </c>
      <c r="E64" s="118">
        <v>81</v>
      </c>
      <c r="F64" s="118">
        <v>327</v>
      </c>
      <c r="G64" s="118">
        <v>28</v>
      </c>
      <c r="H64" s="118">
        <v>228</v>
      </c>
      <c r="I64" s="118">
        <v>0</v>
      </c>
      <c r="J64" s="118">
        <v>0</v>
      </c>
      <c r="K64" s="118">
        <v>0</v>
      </c>
      <c r="L64" s="118">
        <v>0</v>
      </c>
      <c r="M64" s="118">
        <v>0</v>
      </c>
      <c r="N64" s="118">
        <v>0</v>
      </c>
      <c r="O64" s="118">
        <v>0</v>
      </c>
      <c r="P64" s="118">
        <v>821</v>
      </c>
      <c r="Q64" s="118"/>
      <c r="R64" s="118">
        <v>2</v>
      </c>
      <c r="S64" s="118">
        <v>181</v>
      </c>
      <c r="T64" s="118">
        <v>0</v>
      </c>
      <c r="U64" s="118">
        <v>1973</v>
      </c>
      <c r="V64" s="118">
        <v>11</v>
      </c>
      <c r="W64" s="118">
        <v>492</v>
      </c>
      <c r="X64" s="118">
        <v>0</v>
      </c>
      <c r="Y64" s="118">
        <v>708</v>
      </c>
      <c r="Z64" s="118">
        <v>11</v>
      </c>
      <c r="AA64" s="118">
        <v>430</v>
      </c>
      <c r="AB64" s="118">
        <v>0</v>
      </c>
      <c r="AC64" s="118">
        <v>2</v>
      </c>
      <c r="AD64" s="118">
        <v>0</v>
      </c>
      <c r="AE64" s="118">
        <v>0</v>
      </c>
      <c r="AF64" s="118"/>
      <c r="AG64" s="118">
        <v>0</v>
      </c>
      <c r="AH64" s="118">
        <v>0</v>
      </c>
      <c r="AI64" s="118">
        <v>0</v>
      </c>
      <c r="AJ64" s="118">
        <v>0</v>
      </c>
      <c r="AK64" s="118">
        <v>0</v>
      </c>
      <c r="AL64" s="118">
        <v>0</v>
      </c>
      <c r="AM64" s="118">
        <v>0</v>
      </c>
      <c r="AN64" s="118">
        <v>0</v>
      </c>
      <c r="AO64" s="118">
        <v>0</v>
      </c>
      <c r="AP64" s="118">
        <v>12</v>
      </c>
      <c r="AQ64" s="118">
        <v>27</v>
      </c>
      <c r="AR64" s="118">
        <v>202</v>
      </c>
      <c r="AS64" s="118">
        <v>7053</v>
      </c>
    </row>
    <row r="65" spans="2:45" ht="13.2" hidden="1">
      <c r="B65" s="82" t="s">
        <v>16</v>
      </c>
      <c r="C65" s="118">
        <v>2165</v>
      </c>
      <c r="D65" s="118">
        <v>2</v>
      </c>
      <c r="E65" s="118">
        <v>71</v>
      </c>
      <c r="F65" s="118">
        <v>532</v>
      </c>
      <c r="G65" s="118">
        <v>10</v>
      </c>
      <c r="H65" s="118">
        <v>273</v>
      </c>
      <c r="I65" s="118">
        <v>0</v>
      </c>
      <c r="J65" s="118">
        <v>0</v>
      </c>
      <c r="K65" s="118">
        <v>0</v>
      </c>
      <c r="L65" s="118">
        <v>0</v>
      </c>
      <c r="M65" s="118">
        <v>0</v>
      </c>
      <c r="N65" s="118">
        <v>0</v>
      </c>
      <c r="O65" s="118">
        <v>0</v>
      </c>
      <c r="P65" s="118">
        <v>926</v>
      </c>
      <c r="Q65" s="118"/>
      <c r="R65" s="118">
        <v>3</v>
      </c>
      <c r="S65" s="118">
        <v>84</v>
      </c>
      <c r="T65" s="118">
        <v>3</v>
      </c>
      <c r="U65" s="118">
        <v>2129</v>
      </c>
      <c r="V65" s="118">
        <v>15</v>
      </c>
      <c r="W65" s="118">
        <v>250</v>
      </c>
      <c r="X65" s="118">
        <v>1</v>
      </c>
      <c r="Y65" s="118">
        <v>868</v>
      </c>
      <c r="Z65" s="118">
        <v>14</v>
      </c>
      <c r="AA65" s="118">
        <v>232</v>
      </c>
      <c r="AB65" s="118">
        <v>0</v>
      </c>
      <c r="AC65" s="118">
        <v>3</v>
      </c>
      <c r="AD65" s="118">
        <v>0</v>
      </c>
      <c r="AE65" s="118">
        <v>0</v>
      </c>
      <c r="AF65" s="118"/>
      <c r="AG65" s="118">
        <v>0</v>
      </c>
      <c r="AH65" s="118">
        <v>0</v>
      </c>
      <c r="AI65" s="118">
        <v>0</v>
      </c>
      <c r="AJ65" s="118">
        <v>0</v>
      </c>
      <c r="AK65" s="118">
        <v>0</v>
      </c>
      <c r="AL65" s="118">
        <v>0</v>
      </c>
      <c r="AM65" s="118">
        <v>0</v>
      </c>
      <c r="AN65" s="118">
        <v>0</v>
      </c>
      <c r="AO65" s="118">
        <v>0</v>
      </c>
      <c r="AP65" s="118">
        <v>6</v>
      </c>
      <c r="AQ65" s="118">
        <v>5</v>
      </c>
      <c r="AR65" s="118">
        <v>259</v>
      </c>
      <c r="AS65" s="118">
        <v>7851</v>
      </c>
    </row>
    <row r="66" spans="2:45" ht="13.2" hidden="1">
      <c r="B66" s="82" t="s">
        <v>17</v>
      </c>
      <c r="C66" s="118">
        <v>1820</v>
      </c>
      <c r="D66" s="118">
        <v>1</v>
      </c>
      <c r="E66" s="118">
        <v>90</v>
      </c>
      <c r="F66" s="118">
        <v>490</v>
      </c>
      <c r="G66" s="118">
        <v>34</v>
      </c>
      <c r="H66" s="118">
        <v>298</v>
      </c>
      <c r="I66" s="118">
        <v>0</v>
      </c>
      <c r="J66" s="118">
        <v>0</v>
      </c>
      <c r="K66" s="118">
        <v>0</v>
      </c>
      <c r="L66" s="118">
        <v>0</v>
      </c>
      <c r="M66" s="118">
        <v>0</v>
      </c>
      <c r="N66" s="118">
        <v>0</v>
      </c>
      <c r="O66" s="118">
        <v>0</v>
      </c>
      <c r="P66" s="118">
        <v>1123</v>
      </c>
      <c r="Q66" s="118"/>
      <c r="R66" s="118">
        <v>6</v>
      </c>
      <c r="S66" s="118">
        <v>179</v>
      </c>
      <c r="T66" s="118">
        <v>0</v>
      </c>
      <c r="U66" s="118">
        <v>2782</v>
      </c>
      <c r="V66" s="118">
        <v>33</v>
      </c>
      <c r="W66" s="118">
        <v>515</v>
      </c>
      <c r="X66" s="118">
        <v>1</v>
      </c>
      <c r="Y66" s="118">
        <v>1110</v>
      </c>
      <c r="Z66" s="118">
        <v>11</v>
      </c>
      <c r="AA66" s="118">
        <v>419</v>
      </c>
      <c r="AB66" s="118">
        <v>0</v>
      </c>
      <c r="AC66" s="118">
        <v>5</v>
      </c>
      <c r="AD66" s="118">
        <v>0</v>
      </c>
      <c r="AE66" s="118">
        <v>0</v>
      </c>
      <c r="AF66" s="118"/>
      <c r="AG66" s="118">
        <v>0</v>
      </c>
      <c r="AH66" s="118">
        <v>0</v>
      </c>
      <c r="AI66" s="118">
        <v>0</v>
      </c>
      <c r="AJ66" s="118">
        <v>0</v>
      </c>
      <c r="AK66" s="118">
        <v>0</v>
      </c>
      <c r="AL66" s="118">
        <v>0</v>
      </c>
      <c r="AM66" s="118">
        <v>0</v>
      </c>
      <c r="AN66" s="118">
        <v>0</v>
      </c>
      <c r="AO66" s="118">
        <v>0</v>
      </c>
      <c r="AP66" s="118">
        <v>29</v>
      </c>
      <c r="AQ66" s="118">
        <v>28</v>
      </c>
      <c r="AR66" s="118">
        <v>312</v>
      </c>
      <c r="AS66" s="118">
        <v>9286</v>
      </c>
    </row>
    <row r="67" spans="2:45" ht="13.2" hidden="1">
      <c r="B67" s="82" t="s">
        <v>18</v>
      </c>
      <c r="C67" s="118">
        <v>637</v>
      </c>
      <c r="D67" s="118">
        <v>1</v>
      </c>
      <c r="E67" s="118">
        <v>27</v>
      </c>
      <c r="F67" s="118">
        <v>119</v>
      </c>
      <c r="G67" s="118">
        <v>13</v>
      </c>
      <c r="H67" s="118">
        <v>97</v>
      </c>
      <c r="I67" s="118">
        <v>0</v>
      </c>
      <c r="J67" s="118">
        <v>0</v>
      </c>
      <c r="K67" s="118">
        <v>0</v>
      </c>
      <c r="L67" s="118">
        <v>0</v>
      </c>
      <c r="M67" s="118">
        <v>0</v>
      </c>
      <c r="N67" s="118">
        <v>0</v>
      </c>
      <c r="O67" s="118">
        <v>1</v>
      </c>
      <c r="P67" s="118">
        <v>414</v>
      </c>
      <c r="Q67" s="118"/>
      <c r="R67" s="118">
        <v>1</v>
      </c>
      <c r="S67" s="118">
        <v>65</v>
      </c>
      <c r="T67" s="118">
        <v>0</v>
      </c>
      <c r="U67" s="118">
        <v>805</v>
      </c>
      <c r="V67" s="118">
        <v>5</v>
      </c>
      <c r="W67" s="118">
        <v>142</v>
      </c>
      <c r="X67" s="118">
        <v>1</v>
      </c>
      <c r="Y67" s="118">
        <v>421</v>
      </c>
      <c r="Z67" s="118">
        <v>4</v>
      </c>
      <c r="AA67" s="118">
        <v>187</v>
      </c>
      <c r="AB67" s="118">
        <v>0</v>
      </c>
      <c r="AC67" s="118">
        <v>4</v>
      </c>
      <c r="AD67" s="118">
        <v>0</v>
      </c>
      <c r="AE67" s="118">
        <v>0</v>
      </c>
      <c r="AF67" s="118"/>
      <c r="AG67" s="118">
        <v>0</v>
      </c>
      <c r="AH67" s="118">
        <v>0</v>
      </c>
      <c r="AI67" s="118">
        <v>0</v>
      </c>
      <c r="AJ67" s="118">
        <v>0</v>
      </c>
      <c r="AK67" s="118">
        <v>0</v>
      </c>
      <c r="AL67" s="118">
        <v>0</v>
      </c>
      <c r="AM67" s="118">
        <v>0</v>
      </c>
      <c r="AN67" s="118">
        <v>0</v>
      </c>
      <c r="AO67" s="118">
        <v>0</v>
      </c>
      <c r="AP67" s="118">
        <v>6</v>
      </c>
      <c r="AQ67" s="118">
        <v>8</v>
      </c>
      <c r="AR67" s="118">
        <v>89</v>
      </c>
      <c r="AS67" s="118">
        <v>3047</v>
      </c>
    </row>
    <row r="68" spans="2:45" ht="13.2" hidden="1">
      <c r="B68" s="82" t="s">
        <v>19</v>
      </c>
      <c r="C68" s="118">
        <v>660</v>
      </c>
      <c r="D68" s="118">
        <v>1</v>
      </c>
      <c r="E68" s="118">
        <v>26</v>
      </c>
      <c r="F68" s="118">
        <v>94</v>
      </c>
      <c r="G68" s="118">
        <v>18</v>
      </c>
      <c r="H68" s="118">
        <v>83</v>
      </c>
      <c r="I68" s="118">
        <v>0</v>
      </c>
      <c r="J68" s="118">
        <v>0</v>
      </c>
      <c r="K68" s="118">
        <v>0</v>
      </c>
      <c r="L68" s="118">
        <v>0</v>
      </c>
      <c r="M68" s="118">
        <v>0</v>
      </c>
      <c r="N68" s="118">
        <v>0</v>
      </c>
      <c r="O68" s="118">
        <v>1</v>
      </c>
      <c r="P68" s="118">
        <v>498</v>
      </c>
      <c r="Q68" s="118"/>
      <c r="R68" s="118">
        <v>3</v>
      </c>
      <c r="S68" s="118">
        <v>72</v>
      </c>
      <c r="T68" s="118">
        <v>2</v>
      </c>
      <c r="U68" s="118">
        <v>972</v>
      </c>
      <c r="V68" s="118">
        <v>13</v>
      </c>
      <c r="W68" s="118">
        <v>229</v>
      </c>
      <c r="X68" s="118">
        <v>0</v>
      </c>
      <c r="Y68" s="118">
        <v>419</v>
      </c>
      <c r="Z68" s="118">
        <v>11</v>
      </c>
      <c r="AA68" s="118">
        <v>234</v>
      </c>
      <c r="AB68" s="118">
        <v>0</v>
      </c>
      <c r="AC68" s="118">
        <v>4</v>
      </c>
      <c r="AD68" s="118">
        <v>0</v>
      </c>
      <c r="AE68" s="118">
        <v>0</v>
      </c>
      <c r="AF68" s="118"/>
      <c r="AG68" s="118">
        <v>0</v>
      </c>
      <c r="AH68" s="118">
        <v>0</v>
      </c>
      <c r="AI68" s="118">
        <v>0</v>
      </c>
      <c r="AJ68" s="118">
        <v>0</v>
      </c>
      <c r="AK68" s="118">
        <v>0</v>
      </c>
      <c r="AL68" s="118">
        <v>0</v>
      </c>
      <c r="AM68" s="118">
        <v>0</v>
      </c>
      <c r="AN68" s="118">
        <v>0</v>
      </c>
      <c r="AO68" s="118">
        <v>0</v>
      </c>
      <c r="AP68" s="118">
        <v>11</v>
      </c>
      <c r="AQ68" s="118">
        <v>14</v>
      </c>
      <c r="AR68" s="118">
        <v>102</v>
      </c>
      <c r="AS68" s="118">
        <v>3467</v>
      </c>
    </row>
    <row r="69" spans="2:45" ht="13.2" hidden="1">
      <c r="B69" s="82" t="s">
        <v>20</v>
      </c>
      <c r="C69" s="118">
        <v>466</v>
      </c>
      <c r="D69" s="118">
        <v>0</v>
      </c>
      <c r="E69" s="118">
        <v>34</v>
      </c>
      <c r="F69" s="118">
        <v>68</v>
      </c>
      <c r="G69" s="118">
        <v>19</v>
      </c>
      <c r="H69" s="118">
        <v>77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416</v>
      </c>
      <c r="Q69" s="118"/>
      <c r="R69" s="118">
        <v>7</v>
      </c>
      <c r="S69" s="118">
        <v>66</v>
      </c>
      <c r="T69" s="118">
        <v>0</v>
      </c>
      <c r="U69" s="118">
        <v>846</v>
      </c>
      <c r="V69" s="118">
        <v>14</v>
      </c>
      <c r="W69" s="118">
        <v>184</v>
      </c>
      <c r="X69" s="118">
        <v>0</v>
      </c>
      <c r="Y69" s="118">
        <v>388</v>
      </c>
      <c r="Z69" s="118">
        <v>3</v>
      </c>
      <c r="AA69" s="118">
        <v>188</v>
      </c>
      <c r="AB69" s="118">
        <v>0</v>
      </c>
      <c r="AC69" s="118">
        <v>3</v>
      </c>
      <c r="AD69" s="118">
        <v>0</v>
      </c>
      <c r="AE69" s="118">
        <v>0</v>
      </c>
      <c r="AF69" s="118"/>
      <c r="AG69" s="118">
        <v>0</v>
      </c>
      <c r="AH69" s="118">
        <v>0</v>
      </c>
      <c r="AI69" s="118">
        <v>0</v>
      </c>
      <c r="AJ69" s="118">
        <v>0</v>
      </c>
      <c r="AK69" s="118">
        <v>0</v>
      </c>
      <c r="AL69" s="118">
        <v>0</v>
      </c>
      <c r="AM69" s="118">
        <v>0</v>
      </c>
      <c r="AN69" s="118">
        <v>0</v>
      </c>
      <c r="AO69" s="118">
        <v>0</v>
      </c>
      <c r="AP69" s="118">
        <v>24</v>
      </c>
      <c r="AQ69" s="118">
        <v>12</v>
      </c>
      <c r="AR69" s="118">
        <v>98</v>
      </c>
      <c r="AS69" s="118">
        <v>2913</v>
      </c>
    </row>
    <row r="70" spans="2:45" ht="13.2" hidden="1">
      <c r="B70" s="82" t="s">
        <v>21</v>
      </c>
      <c r="C70" s="118">
        <v>1919</v>
      </c>
      <c r="D70" s="118">
        <v>3</v>
      </c>
      <c r="E70" s="118">
        <v>111</v>
      </c>
      <c r="F70" s="118">
        <v>413</v>
      </c>
      <c r="G70" s="118">
        <v>35</v>
      </c>
      <c r="H70" s="118">
        <v>447</v>
      </c>
      <c r="I70" s="118">
        <v>0</v>
      </c>
      <c r="J70" s="118">
        <v>0</v>
      </c>
      <c r="K70" s="118">
        <v>2</v>
      </c>
      <c r="L70" s="118">
        <v>0</v>
      </c>
      <c r="M70" s="118">
        <v>0</v>
      </c>
      <c r="N70" s="118">
        <v>0</v>
      </c>
      <c r="O70" s="118">
        <v>4</v>
      </c>
      <c r="P70" s="118">
        <v>1894</v>
      </c>
      <c r="Q70" s="118"/>
      <c r="R70" s="118">
        <v>10</v>
      </c>
      <c r="S70" s="118">
        <v>391</v>
      </c>
      <c r="T70" s="118">
        <v>1</v>
      </c>
      <c r="U70" s="118">
        <v>4230</v>
      </c>
      <c r="V70" s="118">
        <v>71</v>
      </c>
      <c r="W70" s="118">
        <v>1042</v>
      </c>
      <c r="X70" s="118">
        <v>4</v>
      </c>
      <c r="Y70" s="118">
        <v>1865</v>
      </c>
      <c r="Z70" s="118">
        <v>21</v>
      </c>
      <c r="AA70" s="118">
        <v>1007</v>
      </c>
      <c r="AB70" s="118">
        <v>0</v>
      </c>
      <c r="AC70" s="118">
        <v>8</v>
      </c>
      <c r="AD70" s="118">
        <v>3</v>
      </c>
      <c r="AE70" s="118">
        <v>0</v>
      </c>
      <c r="AF70" s="118"/>
      <c r="AG70" s="118">
        <v>0</v>
      </c>
      <c r="AH70" s="118">
        <v>0</v>
      </c>
      <c r="AI70" s="118">
        <v>0</v>
      </c>
      <c r="AJ70" s="118">
        <v>0</v>
      </c>
      <c r="AK70" s="118">
        <v>0</v>
      </c>
      <c r="AL70" s="118">
        <v>0</v>
      </c>
      <c r="AM70" s="118">
        <v>0</v>
      </c>
      <c r="AN70" s="118">
        <v>0</v>
      </c>
      <c r="AO70" s="118">
        <v>0</v>
      </c>
      <c r="AP70" s="118">
        <v>58</v>
      </c>
      <c r="AQ70" s="118">
        <v>85</v>
      </c>
      <c r="AR70" s="118">
        <v>489</v>
      </c>
      <c r="AS70" s="118">
        <v>14113</v>
      </c>
    </row>
    <row r="71" spans="2:45" ht="13.2" hidden="1">
      <c r="B71" s="82" t="s">
        <v>22</v>
      </c>
      <c r="C71" s="118">
        <v>71</v>
      </c>
      <c r="D71" s="118">
        <v>0</v>
      </c>
      <c r="E71" s="118">
        <v>7</v>
      </c>
      <c r="F71" s="118">
        <v>15</v>
      </c>
      <c r="G71" s="118">
        <v>2</v>
      </c>
      <c r="H71" s="118">
        <v>20</v>
      </c>
      <c r="I71" s="118">
        <v>0</v>
      </c>
      <c r="J71" s="118">
        <v>0</v>
      </c>
      <c r="K71" s="118">
        <v>0</v>
      </c>
      <c r="L71" s="118">
        <v>0</v>
      </c>
      <c r="M71" s="118">
        <v>0</v>
      </c>
      <c r="N71" s="118">
        <v>0</v>
      </c>
      <c r="O71" s="118">
        <v>0</v>
      </c>
      <c r="P71" s="118">
        <v>94</v>
      </c>
      <c r="Q71" s="118"/>
      <c r="R71" s="118">
        <v>4</v>
      </c>
      <c r="S71" s="118">
        <v>79</v>
      </c>
      <c r="T71" s="118">
        <v>0</v>
      </c>
      <c r="U71" s="118">
        <v>174</v>
      </c>
      <c r="V71" s="118">
        <v>4</v>
      </c>
      <c r="W71" s="118">
        <v>140</v>
      </c>
      <c r="X71" s="118">
        <v>0</v>
      </c>
      <c r="Y71" s="118">
        <v>118</v>
      </c>
      <c r="Z71" s="118">
        <v>4</v>
      </c>
      <c r="AA71" s="118">
        <v>164</v>
      </c>
      <c r="AB71" s="118">
        <v>0</v>
      </c>
      <c r="AC71" s="118">
        <v>0</v>
      </c>
      <c r="AD71" s="118">
        <v>0</v>
      </c>
      <c r="AE71" s="118">
        <v>0</v>
      </c>
      <c r="AF71" s="118"/>
      <c r="AG71" s="118">
        <v>0</v>
      </c>
      <c r="AH71" s="118">
        <v>0</v>
      </c>
      <c r="AI71" s="118">
        <v>0</v>
      </c>
      <c r="AJ71" s="118">
        <v>0</v>
      </c>
      <c r="AK71" s="118">
        <v>0</v>
      </c>
      <c r="AL71" s="118">
        <v>0</v>
      </c>
      <c r="AM71" s="118">
        <v>0</v>
      </c>
      <c r="AN71" s="118">
        <v>0</v>
      </c>
      <c r="AO71" s="118">
        <v>0</v>
      </c>
      <c r="AP71" s="118">
        <v>74</v>
      </c>
      <c r="AQ71" s="118">
        <v>8</v>
      </c>
      <c r="AR71" s="118">
        <v>15</v>
      </c>
      <c r="AS71" s="118">
        <v>993</v>
      </c>
    </row>
    <row r="72" spans="2:45" ht="13.2" hidden="1">
      <c r="B72" s="82" t="s">
        <v>23</v>
      </c>
      <c r="C72" s="118">
        <v>83</v>
      </c>
      <c r="D72" s="118">
        <v>0</v>
      </c>
      <c r="E72" s="118">
        <v>1</v>
      </c>
      <c r="F72" s="118">
        <v>11</v>
      </c>
      <c r="G72" s="118">
        <v>1</v>
      </c>
      <c r="H72" s="118">
        <v>11</v>
      </c>
      <c r="I72" s="118">
        <v>0</v>
      </c>
      <c r="J72" s="118">
        <v>0</v>
      </c>
      <c r="K72" s="118">
        <v>0</v>
      </c>
      <c r="L72" s="118">
        <v>0</v>
      </c>
      <c r="M72" s="118">
        <v>0</v>
      </c>
      <c r="N72" s="118">
        <v>0</v>
      </c>
      <c r="O72" s="118">
        <v>0</v>
      </c>
      <c r="P72" s="118">
        <v>103</v>
      </c>
      <c r="Q72" s="118"/>
      <c r="R72" s="118">
        <v>2</v>
      </c>
      <c r="S72" s="118">
        <v>80</v>
      </c>
      <c r="T72" s="118">
        <v>1</v>
      </c>
      <c r="U72" s="118">
        <v>200</v>
      </c>
      <c r="V72" s="118">
        <v>0</v>
      </c>
      <c r="W72" s="118">
        <v>151</v>
      </c>
      <c r="X72" s="118">
        <v>0</v>
      </c>
      <c r="Y72" s="118">
        <v>98</v>
      </c>
      <c r="Z72" s="118">
        <v>0</v>
      </c>
      <c r="AA72" s="118">
        <v>193</v>
      </c>
      <c r="AB72" s="118">
        <v>0</v>
      </c>
      <c r="AC72" s="118">
        <v>0</v>
      </c>
      <c r="AD72" s="118">
        <v>0</v>
      </c>
      <c r="AE72" s="118">
        <v>0</v>
      </c>
      <c r="AF72" s="118"/>
      <c r="AG72" s="118">
        <v>0</v>
      </c>
      <c r="AH72" s="118">
        <v>0</v>
      </c>
      <c r="AI72" s="118">
        <v>0</v>
      </c>
      <c r="AJ72" s="118">
        <v>0</v>
      </c>
      <c r="AK72" s="118">
        <v>0</v>
      </c>
      <c r="AL72" s="118">
        <v>0</v>
      </c>
      <c r="AM72" s="118">
        <v>0</v>
      </c>
      <c r="AN72" s="118">
        <v>0</v>
      </c>
      <c r="AO72" s="118">
        <v>0</v>
      </c>
      <c r="AP72" s="118">
        <v>9</v>
      </c>
      <c r="AQ72" s="118">
        <v>3</v>
      </c>
      <c r="AR72" s="118">
        <v>16</v>
      </c>
      <c r="AS72" s="118">
        <v>963</v>
      </c>
    </row>
    <row r="73" spans="2:45" ht="13.2" hidden="1">
      <c r="B73" s="82" t="s">
        <v>24</v>
      </c>
      <c r="C73" s="118">
        <v>671</v>
      </c>
      <c r="D73" s="118">
        <v>0</v>
      </c>
      <c r="E73" s="118">
        <v>43</v>
      </c>
      <c r="F73" s="118">
        <v>84</v>
      </c>
      <c r="G73" s="118">
        <v>5</v>
      </c>
      <c r="H73" s="118">
        <v>102</v>
      </c>
      <c r="I73" s="118">
        <v>0</v>
      </c>
      <c r="J73" s="118">
        <v>0</v>
      </c>
      <c r="K73" s="118">
        <v>0</v>
      </c>
      <c r="L73" s="118">
        <v>0</v>
      </c>
      <c r="M73" s="118">
        <v>0</v>
      </c>
      <c r="N73" s="118">
        <v>0</v>
      </c>
      <c r="O73" s="118">
        <v>0</v>
      </c>
      <c r="P73" s="118">
        <v>468</v>
      </c>
      <c r="Q73" s="118"/>
      <c r="R73" s="118">
        <v>0</v>
      </c>
      <c r="S73" s="118">
        <v>105</v>
      </c>
      <c r="T73" s="118">
        <v>0</v>
      </c>
      <c r="U73" s="118">
        <v>842</v>
      </c>
      <c r="V73" s="118">
        <v>4</v>
      </c>
      <c r="W73" s="118">
        <v>209</v>
      </c>
      <c r="X73" s="118">
        <v>1</v>
      </c>
      <c r="Y73" s="118">
        <v>426</v>
      </c>
      <c r="Z73" s="118">
        <v>4</v>
      </c>
      <c r="AA73" s="118">
        <v>279</v>
      </c>
      <c r="AB73" s="118">
        <v>0</v>
      </c>
      <c r="AC73" s="118">
        <v>1</v>
      </c>
      <c r="AD73" s="118">
        <v>0</v>
      </c>
      <c r="AE73" s="118">
        <v>0</v>
      </c>
      <c r="AF73" s="118"/>
      <c r="AG73" s="118">
        <v>0</v>
      </c>
      <c r="AH73" s="118">
        <v>0</v>
      </c>
      <c r="AI73" s="118">
        <v>0</v>
      </c>
      <c r="AJ73" s="118">
        <v>0</v>
      </c>
      <c r="AK73" s="118">
        <v>0</v>
      </c>
      <c r="AL73" s="118">
        <v>0</v>
      </c>
      <c r="AM73" s="118">
        <v>0</v>
      </c>
      <c r="AN73" s="118">
        <v>0</v>
      </c>
      <c r="AO73" s="118">
        <v>0</v>
      </c>
      <c r="AP73" s="118">
        <v>17</v>
      </c>
      <c r="AQ73" s="118">
        <v>6</v>
      </c>
      <c r="AR73" s="118">
        <v>105</v>
      </c>
      <c r="AS73" s="118">
        <v>3372</v>
      </c>
    </row>
    <row r="74" spans="2:45" ht="13.2" hidden="1">
      <c r="B74" s="82" t="s">
        <v>25</v>
      </c>
      <c r="C74" s="118">
        <v>669</v>
      </c>
      <c r="D74" s="118">
        <v>0</v>
      </c>
      <c r="E74" s="118">
        <v>33</v>
      </c>
      <c r="F74" s="118">
        <v>83</v>
      </c>
      <c r="G74" s="118">
        <v>7</v>
      </c>
      <c r="H74" s="118">
        <v>75</v>
      </c>
      <c r="I74" s="118">
        <v>0</v>
      </c>
      <c r="J74" s="118">
        <v>0</v>
      </c>
      <c r="K74" s="118">
        <v>0</v>
      </c>
      <c r="L74" s="118">
        <v>0</v>
      </c>
      <c r="M74" s="118">
        <v>0</v>
      </c>
      <c r="N74" s="118">
        <v>0</v>
      </c>
      <c r="O74" s="118">
        <v>0</v>
      </c>
      <c r="P74" s="118">
        <v>321</v>
      </c>
      <c r="Q74" s="118"/>
      <c r="R74" s="118">
        <v>0</v>
      </c>
      <c r="S74" s="118">
        <v>120</v>
      </c>
      <c r="T74" s="118">
        <v>0</v>
      </c>
      <c r="U74" s="118">
        <v>685</v>
      </c>
      <c r="V74" s="118">
        <v>4</v>
      </c>
      <c r="W74" s="118">
        <v>260</v>
      </c>
      <c r="X74" s="118">
        <v>0</v>
      </c>
      <c r="Y74" s="118">
        <v>362</v>
      </c>
      <c r="Z74" s="118">
        <v>1</v>
      </c>
      <c r="AA74" s="118">
        <v>343</v>
      </c>
      <c r="AB74" s="118">
        <v>0</v>
      </c>
      <c r="AC74" s="118">
        <v>0</v>
      </c>
      <c r="AD74" s="118">
        <v>0</v>
      </c>
      <c r="AE74" s="118">
        <v>0</v>
      </c>
      <c r="AF74" s="118"/>
      <c r="AG74" s="118">
        <v>0</v>
      </c>
      <c r="AH74" s="118">
        <v>0</v>
      </c>
      <c r="AI74" s="118">
        <v>0</v>
      </c>
      <c r="AJ74" s="118">
        <v>0</v>
      </c>
      <c r="AK74" s="118">
        <v>0</v>
      </c>
      <c r="AL74" s="118">
        <v>0</v>
      </c>
      <c r="AM74" s="118">
        <v>0</v>
      </c>
      <c r="AN74" s="118">
        <v>0</v>
      </c>
      <c r="AO74" s="118">
        <v>0</v>
      </c>
      <c r="AP74" s="118">
        <v>28</v>
      </c>
      <c r="AQ74" s="118">
        <v>12</v>
      </c>
      <c r="AR74" s="118">
        <v>60</v>
      </c>
      <c r="AS74" s="118">
        <v>3063</v>
      </c>
    </row>
    <row r="75" spans="2:45" ht="13.2" hidden="1">
      <c r="B75" s="82" t="s">
        <v>26</v>
      </c>
      <c r="C75" s="118">
        <v>2001</v>
      </c>
      <c r="D75" s="118">
        <v>3</v>
      </c>
      <c r="E75" s="118">
        <v>51</v>
      </c>
      <c r="F75" s="118">
        <v>476</v>
      </c>
      <c r="G75" s="118">
        <v>11</v>
      </c>
      <c r="H75" s="118">
        <v>296</v>
      </c>
      <c r="I75" s="118">
        <v>0</v>
      </c>
      <c r="J75" s="118">
        <v>0</v>
      </c>
      <c r="K75" s="118">
        <v>0</v>
      </c>
      <c r="L75" s="118">
        <v>0</v>
      </c>
      <c r="M75" s="118">
        <v>0</v>
      </c>
      <c r="N75" s="118">
        <v>0</v>
      </c>
      <c r="O75" s="118">
        <v>3</v>
      </c>
      <c r="P75" s="118">
        <v>1032</v>
      </c>
      <c r="Q75" s="118"/>
      <c r="R75" s="118">
        <v>7</v>
      </c>
      <c r="S75" s="118">
        <v>111</v>
      </c>
      <c r="T75" s="118">
        <v>4</v>
      </c>
      <c r="U75" s="118">
        <v>2424</v>
      </c>
      <c r="V75" s="118">
        <v>21</v>
      </c>
      <c r="W75" s="118">
        <v>276</v>
      </c>
      <c r="X75" s="118">
        <v>2</v>
      </c>
      <c r="Y75" s="118">
        <v>912</v>
      </c>
      <c r="Z75" s="118">
        <v>10</v>
      </c>
      <c r="AA75" s="118">
        <v>212</v>
      </c>
      <c r="AB75" s="118">
        <v>0</v>
      </c>
      <c r="AC75" s="118">
        <v>4</v>
      </c>
      <c r="AD75" s="118">
        <v>0</v>
      </c>
      <c r="AE75" s="118">
        <v>0</v>
      </c>
      <c r="AF75" s="118"/>
      <c r="AG75" s="118">
        <v>0</v>
      </c>
      <c r="AH75" s="118">
        <v>0</v>
      </c>
      <c r="AI75" s="118">
        <v>0</v>
      </c>
      <c r="AJ75" s="118">
        <v>0</v>
      </c>
      <c r="AK75" s="118">
        <v>1</v>
      </c>
      <c r="AL75" s="118">
        <v>0</v>
      </c>
      <c r="AM75" s="118">
        <v>0</v>
      </c>
      <c r="AN75" s="118">
        <v>0</v>
      </c>
      <c r="AO75" s="118">
        <v>0</v>
      </c>
      <c r="AP75" s="118">
        <v>46</v>
      </c>
      <c r="AQ75" s="118">
        <v>15</v>
      </c>
      <c r="AR75" s="118">
        <v>268</v>
      </c>
      <c r="AS75" s="118">
        <v>8186</v>
      </c>
    </row>
    <row r="76" spans="2:45" ht="13.2" hidden="1">
      <c r="B76" s="82" t="s">
        <v>27</v>
      </c>
      <c r="C76" s="118">
        <v>1687</v>
      </c>
      <c r="D76" s="118">
        <v>3</v>
      </c>
      <c r="E76" s="118">
        <v>39</v>
      </c>
      <c r="F76" s="118">
        <v>504</v>
      </c>
      <c r="G76" s="118">
        <v>9</v>
      </c>
      <c r="H76" s="118">
        <v>206</v>
      </c>
      <c r="I76" s="118">
        <v>0</v>
      </c>
      <c r="J76" s="118">
        <v>0</v>
      </c>
      <c r="K76" s="118">
        <v>0</v>
      </c>
      <c r="L76" s="118">
        <v>0</v>
      </c>
      <c r="M76" s="118">
        <v>0</v>
      </c>
      <c r="N76" s="118">
        <v>0</v>
      </c>
      <c r="O76" s="118">
        <v>1</v>
      </c>
      <c r="P76" s="118">
        <v>830</v>
      </c>
      <c r="Q76" s="118"/>
      <c r="R76" s="118">
        <v>13</v>
      </c>
      <c r="S76" s="118">
        <v>87</v>
      </c>
      <c r="T76" s="118">
        <v>4</v>
      </c>
      <c r="U76" s="118">
        <v>2007</v>
      </c>
      <c r="V76" s="118">
        <v>11</v>
      </c>
      <c r="W76" s="118">
        <v>316</v>
      </c>
      <c r="X76" s="118">
        <v>1</v>
      </c>
      <c r="Y76" s="118">
        <v>687</v>
      </c>
      <c r="Z76" s="118">
        <v>4</v>
      </c>
      <c r="AA76" s="118">
        <v>190</v>
      </c>
      <c r="AB76" s="118">
        <v>0</v>
      </c>
      <c r="AC76" s="118">
        <v>7</v>
      </c>
      <c r="AD76" s="118">
        <v>6</v>
      </c>
      <c r="AE76" s="118">
        <v>0</v>
      </c>
      <c r="AF76" s="118"/>
      <c r="AG76" s="118">
        <v>0</v>
      </c>
      <c r="AH76" s="118">
        <v>0</v>
      </c>
      <c r="AI76" s="118">
        <v>0</v>
      </c>
      <c r="AJ76" s="118">
        <v>0</v>
      </c>
      <c r="AK76" s="118">
        <v>0</v>
      </c>
      <c r="AL76" s="118">
        <v>0</v>
      </c>
      <c r="AM76" s="118">
        <v>0</v>
      </c>
      <c r="AN76" s="118">
        <v>0</v>
      </c>
      <c r="AO76" s="118">
        <v>0</v>
      </c>
      <c r="AP76" s="118">
        <v>13</v>
      </c>
      <c r="AQ76" s="118">
        <v>10</v>
      </c>
      <c r="AR76" s="118">
        <v>244</v>
      </c>
      <c r="AS76" s="118">
        <v>6879</v>
      </c>
    </row>
    <row r="77" spans="2:45" ht="13.2" hidden="1">
      <c r="B77" s="82" t="s">
        <v>28</v>
      </c>
      <c r="C77" s="118">
        <v>2165</v>
      </c>
      <c r="D77" s="118">
        <v>0</v>
      </c>
      <c r="E77" s="118">
        <v>101</v>
      </c>
      <c r="F77" s="118">
        <v>530</v>
      </c>
      <c r="G77" s="118">
        <v>26</v>
      </c>
      <c r="H77" s="118">
        <v>434</v>
      </c>
      <c r="I77" s="118">
        <v>0</v>
      </c>
      <c r="J77" s="118">
        <v>0</v>
      </c>
      <c r="K77" s="118">
        <v>0</v>
      </c>
      <c r="L77" s="118">
        <v>0</v>
      </c>
      <c r="M77" s="118">
        <v>0</v>
      </c>
      <c r="N77" s="118">
        <v>0</v>
      </c>
      <c r="O77" s="118">
        <v>3</v>
      </c>
      <c r="P77" s="118">
        <v>1695</v>
      </c>
      <c r="Q77" s="118"/>
      <c r="R77" s="118">
        <v>9</v>
      </c>
      <c r="S77" s="118">
        <v>333</v>
      </c>
      <c r="T77" s="118">
        <v>3</v>
      </c>
      <c r="U77" s="118">
        <v>4142</v>
      </c>
      <c r="V77" s="118">
        <v>13</v>
      </c>
      <c r="W77" s="118">
        <v>775</v>
      </c>
      <c r="X77" s="118">
        <v>2</v>
      </c>
      <c r="Y77" s="118">
        <v>1562</v>
      </c>
      <c r="Z77" s="118">
        <v>7</v>
      </c>
      <c r="AA77" s="118">
        <v>689</v>
      </c>
      <c r="AB77" s="118">
        <v>0</v>
      </c>
      <c r="AC77" s="118">
        <v>23</v>
      </c>
      <c r="AD77" s="118">
        <v>0</v>
      </c>
      <c r="AE77" s="118">
        <v>0</v>
      </c>
      <c r="AF77" s="118"/>
      <c r="AG77" s="118">
        <v>0</v>
      </c>
      <c r="AH77" s="118">
        <v>0</v>
      </c>
      <c r="AI77" s="118">
        <v>0</v>
      </c>
      <c r="AJ77" s="118">
        <v>0</v>
      </c>
      <c r="AK77" s="118">
        <v>0</v>
      </c>
      <c r="AL77" s="118">
        <v>0</v>
      </c>
      <c r="AM77" s="118">
        <v>0</v>
      </c>
      <c r="AN77" s="118">
        <v>0</v>
      </c>
      <c r="AO77" s="118">
        <v>0</v>
      </c>
      <c r="AP77" s="118">
        <v>149</v>
      </c>
      <c r="AQ77" s="118">
        <v>38</v>
      </c>
      <c r="AR77" s="118">
        <v>467</v>
      </c>
      <c r="AS77" s="118">
        <v>13166</v>
      </c>
    </row>
    <row r="78" spans="2:45" ht="13.2" hidden="1">
      <c r="B78" s="82" t="s">
        <v>29</v>
      </c>
      <c r="C78" s="118">
        <v>1367</v>
      </c>
      <c r="D78" s="118">
        <v>3</v>
      </c>
      <c r="E78" s="118">
        <v>48</v>
      </c>
      <c r="F78" s="118">
        <v>291</v>
      </c>
      <c r="G78" s="118">
        <v>21</v>
      </c>
      <c r="H78" s="118">
        <v>179</v>
      </c>
      <c r="I78" s="118">
        <v>0</v>
      </c>
      <c r="J78" s="118">
        <v>0</v>
      </c>
      <c r="K78" s="118">
        <v>2</v>
      </c>
      <c r="L78" s="118">
        <v>0</v>
      </c>
      <c r="M78" s="118">
        <v>0</v>
      </c>
      <c r="N78" s="118">
        <v>0</v>
      </c>
      <c r="O78" s="118">
        <v>0</v>
      </c>
      <c r="P78" s="118">
        <v>743</v>
      </c>
      <c r="Q78" s="118"/>
      <c r="R78" s="118">
        <v>7</v>
      </c>
      <c r="S78" s="118">
        <v>109</v>
      </c>
      <c r="T78" s="118">
        <v>1</v>
      </c>
      <c r="U78" s="118">
        <v>1753</v>
      </c>
      <c r="V78" s="118">
        <v>14</v>
      </c>
      <c r="W78" s="118">
        <v>337</v>
      </c>
      <c r="X78" s="118">
        <v>1</v>
      </c>
      <c r="Y78" s="118">
        <v>668</v>
      </c>
      <c r="Z78" s="118">
        <v>22</v>
      </c>
      <c r="AA78" s="118">
        <v>242</v>
      </c>
      <c r="AB78" s="118">
        <v>0</v>
      </c>
      <c r="AC78" s="118">
        <v>7</v>
      </c>
      <c r="AD78" s="118">
        <v>0</v>
      </c>
      <c r="AE78" s="118">
        <v>0</v>
      </c>
      <c r="AF78" s="118"/>
      <c r="AG78" s="118">
        <v>0</v>
      </c>
      <c r="AH78" s="118">
        <v>0</v>
      </c>
      <c r="AI78" s="118">
        <v>0</v>
      </c>
      <c r="AJ78" s="118">
        <v>0</v>
      </c>
      <c r="AK78" s="118">
        <v>0</v>
      </c>
      <c r="AL78" s="118">
        <v>0</v>
      </c>
      <c r="AM78" s="118">
        <v>0</v>
      </c>
      <c r="AN78" s="118">
        <v>0</v>
      </c>
      <c r="AO78" s="118">
        <v>0</v>
      </c>
      <c r="AP78" s="118">
        <v>41</v>
      </c>
      <c r="AQ78" s="118">
        <v>8</v>
      </c>
      <c r="AR78" s="118">
        <v>170</v>
      </c>
      <c r="AS78" s="118">
        <v>6034</v>
      </c>
    </row>
    <row r="79" spans="2:45" ht="13.2" hidden="1">
      <c r="B79" s="82" t="s">
        <v>30</v>
      </c>
      <c r="C79" s="118">
        <v>734</v>
      </c>
      <c r="D79" s="118">
        <v>0</v>
      </c>
      <c r="E79" s="118">
        <v>47</v>
      </c>
      <c r="F79" s="118">
        <v>104</v>
      </c>
      <c r="G79" s="118">
        <v>11</v>
      </c>
      <c r="H79" s="118">
        <v>80</v>
      </c>
      <c r="I79" s="118">
        <v>0</v>
      </c>
      <c r="J79" s="118">
        <v>0</v>
      </c>
      <c r="K79" s="118">
        <v>0</v>
      </c>
      <c r="L79" s="118">
        <v>0</v>
      </c>
      <c r="M79" s="118">
        <v>0</v>
      </c>
      <c r="N79" s="118">
        <v>0</v>
      </c>
      <c r="O79" s="118">
        <v>1</v>
      </c>
      <c r="P79" s="118">
        <v>439</v>
      </c>
      <c r="Q79" s="118"/>
      <c r="R79" s="118">
        <v>4</v>
      </c>
      <c r="S79" s="118">
        <v>164</v>
      </c>
      <c r="T79" s="118">
        <v>0</v>
      </c>
      <c r="U79" s="118">
        <v>801</v>
      </c>
      <c r="V79" s="118">
        <v>4</v>
      </c>
      <c r="W79" s="118">
        <v>369</v>
      </c>
      <c r="X79" s="118">
        <v>2</v>
      </c>
      <c r="Y79" s="118">
        <v>514</v>
      </c>
      <c r="Z79" s="118">
        <v>0</v>
      </c>
      <c r="AA79" s="118">
        <v>523</v>
      </c>
      <c r="AB79" s="118">
        <v>0</v>
      </c>
      <c r="AC79" s="118">
        <v>0</v>
      </c>
      <c r="AD79" s="118">
        <v>0</v>
      </c>
      <c r="AE79" s="118">
        <v>0</v>
      </c>
      <c r="AF79" s="118"/>
      <c r="AG79" s="118">
        <v>0</v>
      </c>
      <c r="AH79" s="118">
        <v>0</v>
      </c>
      <c r="AI79" s="118">
        <v>0</v>
      </c>
      <c r="AJ79" s="118">
        <v>0</v>
      </c>
      <c r="AK79" s="118">
        <v>0</v>
      </c>
      <c r="AL79" s="118">
        <v>0</v>
      </c>
      <c r="AM79" s="118">
        <v>0</v>
      </c>
      <c r="AN79" s="118">
        <v>0</v>
      </c>
      <c r="AO79" s="118">
        <v>0</v>
      </c>
      <c r="AP79" s="118">
        <v>9</v>
      </c>
      <c r="AQ79" s="118">
        <v>70</v>
      </c>
      <c r="AR79" s="118">
        <v>93</v>
      </c>
      <c r="AS79" s="118">
        <v>3969</v>
      </c>
    </row>
    <row r="80" spans="2:45" ht="13.2" hidden="1">
      <c r="B80" s="82" t="s">
        <v>31</v>
      </c>
      <c r="C80" s="118">
        <v>1381</v>
      </c>
      <c r="D80" s="118">
        <v>5</v>
      </c>
      <c r="E80" s="118">
        <v>95</v>
      </c>
      <c r="F80" s="118">
        <v>238</v>
      </c>
      <c r="G80" s="118">
        <v>19</v>
      </c>
      <c r="H80" s="118">
        <v>272</v>
      </c>
      <c r="I80" s="118">
        <v>0</v>
      </c>
      <c r="J80" s="118">
        <v>0</v>
      </c>
      <c r="K80" s="118">
        <v>1</v>
      </c>
      <c r="L80" s="118">
        <v>0</v>
      </c>
      <c r="M80" s="118">
        <v>0</v>
      </c>
      <c r="N80" s="118">
        <v>0</v>
      </c>
      <c r="O80" s="118">
        <v>1</v>
      </c>
      <c r="P80" s="118">
        <v>1269</v>
      </c>
      <c r="Q80" s="118"/>
      <c r="R80" s="118">
        <v>5</v>
      </c>
      <c r="S80" s="118">
        <v>258</v>
      </c>
      <c r="T80" s="118">
        <v>1</v>
      </c>
      <c r="U80" s="118">
        <v>2444</v>
      </c>
      <c r="V80" s="118">
        <v>17</v>
      </c>
      <c r="W80" s="118">
        <v>681</v>
      </c>
      <c r="X80" s="118">
        <v>0</v>
      </c>
      <c r="Y80" s="118">
        <v>1321</v>
      </c>
      <c r="Z80" s="118">
        <v>4</v>
      </c>
      <c r="AA80" s="118">
        <v>698</v>
      </c>
      <c r="AB80" s="118">
        <v>0</v>
      </c>
      <c r="AC80" s="118">
        <v>6</v>
      </c>
      <c r="AD80" s="118">
        <v>0</v>
      </c>
      <c r="AE80" s="118">
        <v>0</v>
      </c>
      <c r="AF80" s="118"/>
      <c r="AG80" s="118">
        <v>0</v>
      </c>
      <c r="AH80" s="118">
        <v>0</v>
      </c>
      <c r="AI80" s="118">
        <v>0</v>
      </c>
      <c r="AJ80" s="118">
        <v>0</v>
      </c>
      <c r="AK80" s="118">
        <v>0</v>
      </c>
      <c r="AL80" s="118">
        <v>0</v>
      </c>
      <c r="AM80" s="118">
        <v>0</v>
      </c>
      <c r="AN80" s="118">
        <v>0</v>
      </c>
      <c r="AO80" s="118">
        <v>0</v>
      </c>
      <c r="AP80" s="118">
        <v>23</v>
      </c>
      <c r="AQ80" s="118">
        <v>26</v>
      </c>
      <c r="AR80" s="118">
        <v>339</v>
      </c>
      <c r="AS80" s="118">
        <v>9104</v>
      </c>
    </row>
    <row r="81" spans="2:45" ht="13.2" hidden="1">
      <c r="B81" s="82" t="s">
        <v>32</v>
      </c>
      <c r="C81" s="118">
        <v>560</v>
      </c>
      <c r="D81" s="118">
        <v>0</v>
      </c>
      <c r="E81" s="118">
        <v>36</v>
      </c>
      <c r="F81" s="118">
        <v>94</v>
      </c>
      <c r="G81" s="118">
        <v>11</v>
      </c>
      <c r="H81" s="118">
        <v>89</v>
      </c>
      <c r="I81" s="118">
        <v>0</v>
      </c>
      <c r="J81" s="118">
        <v>0</v>
      </c>
      <c r="K81" s="118">
        <v>0</v>
      </c>
      <c r="L81" s="118">
        <v>0</v>
      </c>
      <c r="M81" s="118">
        <v>0</v>
      </c>
      <c r="N81" s="118">
        <v>0</v>
      </c>
      <c r="O81" s="118">
        <v>1</v>
      </c>
      <c r="P81" s="118">
        <v>351</v>
      </c>
      <c r="Q81" s="118"/>
      <c r="R81" s="118">
        <v>6</v>
      </c>
      <c r="S81" s="118">
        <v>150</v>
      </c>
      <c r="T81" s="118">
        <v>1</v>
      </c>
      <c r="U81" s="118">
        <v>656</v>
      </c>
      <c r="V81" s="118">
        <v>2</v>
      </c>
      <c r="W81" s="118">
        <v>292</v>
      </c>
      <c r="X81" s="118">
        <v>0</v>
      </c>
      <c r="Y81" s="118">
        <v>330</v>
      </c>
      <c r="Z81" s="118">
        <v>3</v>
      </c>
      <c r="AA81" s="118">
        <v>385</v>
      </c>
      <c r="AB81" s="118">
        <v>0</v>
      </c>
      <c r="AC81" s="118">
        <v>1</v>
      </c>
      <c r="AD81" s="118">
        <v>0</v>
      </c>
      <c r="AE81" s="118">
        <v>0</v>
      </c>
      <c r="AF81" s="118"/>
      <c r="AG81" s="118">
        <v>0</v>
      </c>
      <c r="AH81" s="118">
        <v>0</v>
      </c>
      <c r="AI81" s="118">
        <v>0</v>
      </c>
      <c r="AJ81" s="118">
        <v>0</v>
      </c>
      <c r="AK81" s="118">
        <v>0</v>
      </c>
      <c r="AL81" s="118">
        <v>0</v>
      </c>
      <c r="AM81" s="118">
        <v>0</v>
      </c>
      <c r="AN81" s="118">
        <v>0</v>
      </c>
      <c r="AO81" s="118">
        <v>0</v>
      </c>
      <c r="AP81" s="118">
        <v>19</v>
      </c>
      <c r="AQ81" s="118">
        <v>37</v>
      </c>
      <c r="AR81" s="118">
        <v>92</v>
      </c>
      <c r="AS81" s="118">
        <v>3116</v>
      </c>
    </row>
    <row r="82" spans="2:45" ht="13.2" hidden="1">
      <c r="B82" s="82" t="s">
        <v>33</v>
      </c>
      <c r="C82" s="118">
        <v>67</v>
      </c>
      <c r="D82" s="118">
        <v>0</v>
      </c>
      <c r="E82" s="118">
        <v>10</v>
      </c>
      <c r="F82" s="118">
        <v>10</v>
      </c>
      <c r="G82" s="118">
        <v>1</v>
      </c>
      <c r="H82" s="118">
        <v>8</v>
      </c>
      <c r="I82" s="118">
        <v>0</v>
      </c>
      <c r="J82" s="118">
        <v>0</v>
      </c>
      <c r="K82" s="118">
        <v>0</v>
      </c>
      <c r="L82" s="118">
        <v>0</v>
      </c>
      <c r="M82" s="118">
        <v>0</v>
      </c>
      <c r="N82" s="118">
        <v>0</v>
      </c>
      <c r="O82" s="118">
        <v>0</v>
      </c>
      <c r="P82" s="118">
        <v>56</v>
      </c>
      <c r="Q82" s="118"/>
      <c r="R82" s="118">
        <v>1</v>
      </c>
      <c r="S82" s="118">
        <v>33</v>
      </c>
      <c r="T82" s="118">
        <v>0</v>
      </c>
      <c r="U82" s="118">
        <v>81</v>
      </c>
      <c r="V82" s="118">
        <v>2</v>
      </c>
      <c r="W82" s="118">
        <v>60</v>
      </c>
      <c r="X82" s="118">
        <v>0</v>
      </c>
      <c r="Y82" s="118">
        <v>57</v>
      </c>
      <c r="Z82" s="118">
        <v>1</v>
      </c>
      <c r="AA82" s="118">
        <v>74</v>
      </c>
      <c r="AB82" s="118">
        <v>0</v>
      </c>
      <c r="AC82" s="118">
        <v>0</v>
      </c>
      <c r="AD82" s="118">
        <v>0</v>
      </c>
      <c r="AE82" s="118">
        <v>0</v>
      </c>
      <c r="AF82" s="118"/>
      <c r="AG82" s="118">
        <v>0</v>
      </c>
      <c r="AH82" s="118">
        <v>0</v>
      </c>
      <c r="AI82" s="118">
        <v>0</v>
      </c>
      <c r="AJ82" s="118">
        <v>0</v>
      </c>
      <c r="AK82" s="118">
        <v>0</v>
      </c>
      <c r="AL82" s="118">
        <v>0</v>
      </c>
      <c r="AM82" s="118">
        <v>0</v>
      </c>
      <c r="AN82" s="118">
        <v>0</v>
      </c>
      <c r="AO82" s="118">
        <v>0</v>
      </c>
      <c r="AP82" s="118">
        <v>1</v>
      </c>
      <c r="AQ82" s="118">
        <v>7</v>
      </c>
      <c r="AR82" s="118">
        <v>11</v>
      </c>
      <c r="AS82" s="118">
        <v>480</v>
      </c>
    </row>
    <row r="83" spans="2:45" ht="13.2" hidden="1">
      <c r="B83" s="82" t="s">
        <v>34</v>
      </c>
      <c r="C83" s="118">
        <v>193</v>
      </c>
      <c r="D83" s="118">
        <v>0</v>
      </c>
      <c r="E83" s="118">
        <v>11</v>
      </c>
      <c r="F83" s="118">
        <v>15</v>
      </c>
      <c r="G83" s="118">
        <v>5</v>
      </c>
      <c r="H83" s="118">
        <v>16</v>
      </c>
      <c r="I83" s="118">
        <v>0</v>
      </c>
      <c r="J83" s="118">
        <v>0</v>
      </c>
      <c r="K83" s="118">
        <v>0</v>
      </c>
      <c r="L83" s="118">
        <v>0</v>
      </c>
      <c r="M83" s="118">
        <v>0</v>
      </c>
      <c r="N83" s="118">
        <v>0</v>
      </c>
      <c r="O83" s="118">
        <v>1</v>
      </c>
      <c r="P83" s="118">
        <v>72</v>
      </c>
      <c r="Q83" s="118"/>
      <c r="R83" s="118">
        <v>4</v>
      </c>
      <c r="S83" s="118">
        <v>58</v>
      </c>
      <c r="T83" s="118">
        <v>0</v>
      </c>
      <c r="U83" s="118">
        <v>137</v>
      </c>
      <c r="V83" s="118">
        <v>0</v>
      </c>
      <c r="W83" s="118">
        <v>129</v>
      </c>
      <c r="X83" s="118">
        <v>0</v>
      </c>
      <c r="Y83" s="118">
        <v>86</v>
      </c>
      <c r="Z83" s="118">
        <v>1</v>
      </c>
      <c r="AA83" s="118">
        <v>142</v>
      </c>
      <c r="AB83" s="118">
        <v>0</v>
      </c>
      <c r="AC83" s="118">
        <v>0</v>
      </c>
      <c r="AD83" s="118">
        <v>0</v>
      </c>
      <c r="AE83" s="118">
        <v>0</v>
      </c>
      <c r="AF83" s="118"/>
      <c r="AG83" s="118">
        <v>0</v>
      </c>
      <c r="AH83" s="118">
        <v>0</v>
      </c>
      <c r="AI83" s="118">
        <v>0</v>
      </c>
      <c r="AJ83" s="118">
        <v>0</v>
      </c>
      <c r="AK83" s="118">
        <v>0</v>
      </c>
      <c r="AL83" s="118">
        <v>0</v>
      </c>
      <c r="AM83" s="118">
        <v>0</v>
      </c>
      <c r="AN83" s="118">
        <v>0</v>
      </c>
      <c r="AO83" s="118">
        <v>0</v>
      </c>
      <c r="AP83" s="118">
        <v>1</v>
      </c>
      <c r="AQ83" s="118">
        <v>6</v>
      </c>
      <c r="AR83" s="118">
        <v>9</v>
      </c>
      <c r="AS83" s="118">
        <v>886</v>
      </c>
    </row>
    <row r="84" spans="2:45" ht="13.2" hidden="1">
      <c r="B84" s="82" t="s">
        <v>35</v>
      </c>
      <c r="C84" s="118">
        <v>28</v>
      </c>
      <c r="D84" s="118">
        <v>0</v>
      </c>
      <c r="E84" s="118">
        <v>0</v>
      </c>
      <c r="F84" s="118">
        <v>6</v>
      </c>
      <c r="G84" s="118">
        <v>2</v>
      </c>
      <c r="H84" s="118">
        <v>2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18</v>
      </c>
      <c r="Q84" s="118"/>
      <c r="R84" s="118">
        <v>0</v>
      </c>
      <c r="S84" s="118">
        <v>16</v>
      </c>
      <c r="T84" s="118">
        <v>0</v>
      </c>
      <c r="U84" s="118">
        <v>54</v>
      </c>
      <c r="V84" s="118">
        <v>2</v>
      </c>
      <c r="W84" s="118">
        <v>40</v>
      </c>
      <c r="X84" s="118">
        <v>0</v>
      </c>
      <c r="Y84" s="118">
        <v>18</v>
      </c>
      <c r="Z84" s="118">
        <v>1</v>
      </c>
      <c r="AA84" s="118">
        <v>44</v>
      </c>
      <c r="AB84" s="118">
        <v>0</v>
      </c>
      <c r="AC84" s="118">
        <v>0</v>
      </c>
      <c r="AD84" s="118">
        <v>0</v>
      </c>
      <c r="AE84" s="118">
        <v>0</v>
      </c>
      <c r="AF84" s="118"/>
      <c r="AG84" s="118">
        <v>0</v>
      </c>
      <c r="AH84" s="118">
        <v>0</v>
      </c>
      <c r="AI84" s="118">
        <v>0</v>
      </c>
      <c r="AJ84" s="118">
        <v>0</v>
      </c>
      <c r="AK84" s="118">
        <v>0</v>
      </c>
      <c r="AL84" s="118">
        <v>0</v>
      </c>
      <c r="AM84" s="118">
        <v>0</v>
      </c>
      <c r="AN84" s="118">
        <v>0</v>
      </c>
      <c r="AO84" s="118">
        <v>0</v>
      </c>
      <c r="AP84" s="118">
        <v>1</v>
      </c>
      <c r="AQ84" s="118">
        <v>2</v>
      </c>
      <c r="AR84" s="118">
        <v>3</v>
      </c>
      <c r="AS84" s="118">
        <v>237</v>
      </c>
    </row>
    <row r="85" spans="2:45" ht="13.2" hidden="1">
      <c r="B85" s="82" t="s">
        <v>36</v>
      </c>
      <c r="C85" s="118">
        <v>200</v>
      </c>
      <c r="D85" s="118">
        <v>0</v>
      </c>
      <c r="E85" s="118">
        <v>9</v>
      </c>
      <c r="F85" s="118">
        <v>43</v>
      </c>
      <c r="G85" s="118">
        <v>7</v>
      </c>
      <c r="H85" s="118">
        <v>30</v>
      </c>
      <c r="I85" s="118">
        <v>0</v>
      </c>
      <c r="J85" s="118">
        <v>0</v>
      </c>
      <c r="K85" s="118">
        <v>0</v>
      </c>
      <c r="L85" s="118">
        <v>0</v>
      </c>
      <c r="M85" s="118">
        <v>0</v>
      </c>
      <c r="N85" s="118">
        <v>0</v>
      </c>
      <c r="O85" s="118">
        <v>0</v>
      </c>
      <c r="P85" s="118">
        <v>188</v>
      </c>
      <c r="Q85" s="118"/>
      <c r="R85" s="118">
        <v>3</v>
      </c>
      <c r="S85" s="118">
        <v>145</v>
      </c>
      <c r="T85" s="118">
        <v>1</v>
      </c>
      <c r="U85" s="118">
        <v>336</v>
      </c>
      <c r="V85" s="118">
        <v>0</v>
      </c>
      <c r="W85" s="118">
        <v>302</v>
      </c>
      <c r="X85" s="118">
        <v>0</v>
      </c>
      <c r="Y85" s="118">
        <v>259</v>
      </c>
      <c r="Z85" s="118">
        <v>2</v>
      </c>
      <c r="AA85" s="118">
        <v>341</v>
      </c>
      <c r="AB85" s="118">
        <v>0</v>
      </c>
      <c r="AC85" s="118">
        <v>0</v>
      </c>
      <c r="AD85" s="118">
        <v>0</v>
      </c>
      <c r="AE85" s="118">
        <v>0</v>
      </c>
      <c r="AF85" s="118"/>
      <c r="AG85" s="118">
        <v>0</v>
      </c>
      <c r="AH85" s="118">
        <v>0</v>
      </c>
      <c r="AI85" s="118">
        <v>0</v>
      </c>
      <c r="AJ85" s="118">
        <v>0</v>
      </c>
      <c r="AK85" s="118">
        <v>0</v>
      </c>
      <c r="AL85" s="118">
        <v>0</v>
      </c>
      <c r="AM85" s="118">
        <v>0</v>
      </c>
      <c r="AN85" s="118">
        <v>0</v>
      </c>
      <c r="AO85" s="118">
        <v>0</v>
      </c>
      <c r="AP85" s="118">
        <v>1</v>
      </c>
      <c r="AQ85" s="118">
        <v>26</v>
      </c>
      <c r="AR85" s="118">
        <v>31</v>
      </c>
      <c r="AS85" s="118">
        <v>1924</v>
      </c>
    </row>
    <row r="86" spans="2:45" ht="13.2" hidden="1">
      <c r="B86" s="82" t="s">
        <v>37</v>
      </c>
      <c r="C86" s="118">
        <v>82</v>
      </c>
      <c r="D86" s="118">
        <v>1</v>
      </c>
      <c r="E86" s="118">
        <v>4</v>
      </c>
      <c r="F86" s="118">
        <v>10</v>
      </c>
      <c r="G86" s="118">
        <v>3</v>
      </c>
      <c r="H86" s="118">
        <v>18</v>
      </c>
      <c r="I86" s="118">
        <v>0</v>
      </c>
      <c r="J86" s="118">
        <v>0</v>
      </c>
      <c r="K86" s="118">
        <v>0</v>
      </c>
      <c r="L86" s="118">
        <v>0</v>
      </c>
      <c r="M86" s="118">
        <v>0</v>
      </c>
      <c r="N86" s="118">
        <v>0</v>
      </c>
      <c r="O86" s="118">
        <v>0</v>
      </c>
      <c r="P86" s="118">
        <v>62</v>
      </c>
      <c r="Q86" s="118"/>
      <c r="R86" s="118">
        <v>1</v>
      </c>
      <c r="S86" s="118">
        <v>43</v>
      </c>
      <c r="T86" s="118">
        <v>0</v>
      </c>
      <c r="U86" s="118">
        <v>95</v>
      </c>
      <c r="V86" s="118">
        <v>1</v>
      </c>
      <c r="W86" s="118">
        <v>76</v>
      </c>
      <c r="X86" s="118">
        <v>0</v>
      </c>
      <c r="Y86" s="118">
        <v>62</v>
      </c>
      <c r="Z86" s="118">
        <v>0</v>
      </c>
      <c r="AA86" s="118">
        <v>95</v>
      </c>
      <c r="AB86" s="118">
        <v>0</v>
      </c>
      <c r="AC86" s="118">
        <v>0</v>
      </c>
      <c r="AD86" s="118">
        <v>0</v>
      </c>
      <c r="AE86" s="118">
        <v>0</v>
      </c>
      <c r="AF86" s="118"/>
      <c r="AG86" s="118">
        <v>0</v>
      </c>
      <c r="AH86" s="118">
        <v>0</v>
      </c>
      <c r="AI86" s="118">
        <v>0</v>
      </c>
      <c r="AJ86" s="118">
        <v>0</v>
      </c>
      <c r="AK86" s="118">
        <v>0</v>
      </c>
      <c r="AL86" s="118">
        <v>0</v>
      </c>
      <c r="AM86" s="118">
        <v>0</v>
      </c>
      <c r="AN86" s="118">
        <v>0</v>
      </c>
      <c r="AO86" s="118">
        <v>0</v>
      </c>
      <c r="AP86" s="118">
        <v>0</v>
      </c>
      <c r="AQ86" s="118">
        <v>7</v>
      </c>
      <c r="AR86" s="118">
        <v>28</v>
      </c>
      <c r="AS86" s="118">
        <v>588</v>
      </c>
    </row>
    <row r="87" spans="2:45" ht="13.2" hidden="1">
      <c r="B87" s="82" t="s">
        <v>38</v>
      </c>
      <c r="C87" s="118">
        <v>18</v>
      </c>
      <c r="D87" s="118">
        <v>0</v>
      </c>
      <c r="E87" s="118">
        <v>1</v>
      </c>
      <c r="F87" s="118">
        <v>4</v>
      </c>
      <c r="G87" s="118">
        <v>2</v>
      </c>
      <c r="H87" s="118">
        <v>2</v>
      </c>
      <c r="I87" s="118">
        <v>0</v>
      </c>
      <c r="J87" s="118">
        <v>0</v>
      </c>
      <c r="K87" s="118">
        <v>0</v>
      </c>
      <c r="L87" s="118">
        <v>0</v>
      </c>
      <c r="M87" s="118">
        <v>0</v>
      </c>
      <c r="N87" s="118">
        <v>0</v>
      </c>
      <c r="O87" s="118">
        <v>0</v>
      </c>
      <c r="P87" s="118">
        <v>28</v>
      </c>
      <c r="Q87" s="118"/>
      <c r="R87" s="118">
        <v>1</v>
      </c>
      <c r="S87" s="118">
        <v>26</v>
      </c>
      <c r="T87" s="118">
        <v>0</v>
      </c>
      <c r="U87" s="118">
        <v>50</v>
      </c>
      <c r="V87" s="118">
        <v>3</v>
      </c>
      <c r="W87" s="118">
        <v>55</v>
      </c>
      <c r="X87" s="118">
        <v>0</v>
      </c>
      <c r="Y87" s="118">
        <v>32</v>
      </c>
      <c r="Z87" s="118">
        <v>0</v>
      </c>
      <c r="AA87" s="118">
        <v>41</v>
      </c>
      <c r="AB87" s="118">
        <v>0</v>
      </c>
      <c r="AC87" s="118">
        <v>0</v>
      </c>
      <c r="AD87" s="118">
        <v>0</v>
      </c>
      <c r="AE87" s="118">
        <v>0</v>
      </c>
      <c r="AF87" s="118"/>
      <c r="AG87" s="118">
        <v>0</v>
      </c>
      <c r="AH87" s="118">
        <v>0</v>
      </c>
      <c r="AI87" s="118">
        <v>0</v>
      </c>
      <c r="AJ87" s="118">
        <v>0</v>
      </c>
      <c r="AK87" s="118">
        <v>0</v>
      </c>
      <c r="AL87" s="118">
        <v>0</v>
      </c>
      <c r="AM87" s="118">
        <v>0</v>
      </c>
      <c r="AN87" s="118">
        <v>0</v>
      </c>
      <c r="AO87" s="118">
        <v>0</v>
      </c>
      <c r="AP87" s="118">
        <v>0</v>
      </c>
      <c r="AQ87" s="118">
        <v>2</v>
      </c>
      <c r="AR87" s="118">
        <v>3</v>
      </c>
      <c r="AS87" s="118">
        <v>268</v>
      </c>
    </row>
    <row r="88" spans="2:45" ht="13.2" hidden="1">
      <c r="B88" s="82" t="s">
        <v>39</v>
      </c>
      <c r="C88" s="118">
        <v>75</v>
      </c>
      <c r="D88" s="118">
        <v>0</v>
      </c>
      <c r="E88" s="118">
        <v>5</v>
      </c>
      <c r="F88" s="118">
        <v>17</v>
      </c>
      <c r="G88" s="118">
        <v>1</v>
      </c>
      <c r="H88" s="118">
        <v>9</v>
      </c>
      <c r="I88" s="118">
        <v>0</v>
      </c>
      <c r="J88" s="118">
        <v>0</v>
      </c>
      <c r="K88" s="118">
        <v>0</v>
      </c>
      <c r="L88" s="118">
        <v>0</v>
      </c>
      <c r="M88" s="118">
        <v>0</v>
      </c>
      <c r="N88" s="118">
        <v>0</v>
      </c>
      <c r="O88" s="118">
        <v>0</v>
      </c>
      <c r="P88" s="118">
        <v>78</v>
      </c>
      <c r="Q88" s="118"/>
      <c r="R88" s="118">
        <v>1</v>
      </c>
      <c r="S88" s="118">
        <v>47</v>
      </c>
      <c r="T88" s="118">
        <v>0</v>
      </c>
      <c r="U88" s="118">
        <v>141</v>
      </c>
      <c r="V88" s="118">
        <v>2</v>
      </c>
      <c r="W88" s="118">
        <v>89</v>
      </c>
      <c r="X88" s="118">
        <v>0</v>
      </c>
      <c r="Y88" s="118">
        <v>118</v>
      </c>
      <c r="Z88" s="118">
        <v>0</v>
      </c>
      <c r="AA88" s="118">
        <v>119</v>
      </c>
      <c r="AB88" s="118">
        <v>0</v>
      </c>
      <c r="AC88" s="118">
        <v>0</v>
      </c>
      <c r="AD88" s="118">
        <v>0</v>
      </c>
      <c r="AE88" s="118">
        <v>0</v>
      </c>
      <c r="AF88" s="118"/>
      <c r="AG88" s="118">
        <v>0</v>
      </c>
      <c r="AH88" s="118">
        <v>0</v>
      </c>
      <c r="AI88" s="118">
        <v>0</v>
      </c>
      <c r="AJ88" s="118">
        <v>0</v>
      </c>
      <c r="AK88" s="118">
        <v>0</v>
      </c>
      <c r="AL88" s="118">
        <v>0</v>
      </c>
      <c r="AM88" s="118">
        <v>0</v>
      </c>
      <c r="AN88" s="118">
        <v>0</v>
      </c>
      <c r="AO88" s="118">
        <v>0</v>
      </c>
      <c r="AP88" s="118">
        <v>0</v>
      </c>
      <c r="AQ88" s="118">
        <v>11</v>
      </c>
      <c r="AR88" s="118">
        <v>26</v>
      </c>
      <c r="AS88" s="118">
        <v>739</v>
      </c>
    </row>
    <row r="89" spans="2:45" ht="13.2" hidden="1">
      <c r="B89" s="97" t="s">
        <v>40</v>
      </c>
      <c r="C89" s="118">
        <v>109</v>
      </c>
      <c r="D89" s="118">
        <v>0</v>
      </c>
      <c r="E89" s="118">
        <v>5</v>
      </c>
      <c r="F89" s="118">
        <v>16</v>
      </c>
      <c r="G89" s="118">
        <v>5</v>
      </c>
      <c r="H89" s="118">
        <v>19</v>
      </c>
      <c r="I89" s="118">
        <v>0</v>
      </c>
      <c r="J89" s="118">
        <v>0</v>
      </c>
      <c r="K89" s="118">
        <v>0</v>
      </c>
      <c r="L89" s="118">
        <v>0</v>
      </c>
      <c r="M89" s="118">
        <v>0</v>
      </c>
      <c r="N89" s="118">
        <v>0</v>
      </c>
      <c r="O89" s="118">
        <v>0</v>
      </c>
      <c r="P89" s="118">
        <v>120</v>
      </c>
      <c r="Q89" s="118"/>
      <c r="R89" s="118">
        <v>1</v>
      </c>
      <c r="S89" s="118">
        <v>45</v>
      </c>
      <c r="T89" s="118">
        <v>0</v>
      </c>
      <c r="U89" s="118">
        <v>177</v>
      </c>
      <c r="V89" s="118">
        <v>0</v>
      </c>
      <c r="W89" s="118">
        <v>110</v>
      </c>
      <c r="X89" s="118">
        <v>0</v>
      </c>
      <c r="Y89" s="118">
        <v>176</v>
      </c>
      <c r="Z89" s="118">
        <v>0</v>
      </c>
      <c r="AA89" s="118">
        <v>172</v>
      </c>
      <c r="AB89" s="118">
        <v>0</v>
      </c>
      <c r="AC89" s="118">
        <v>0</v>
      </c>
      <c r="AD89" s="118">
        <v>0</v>
      </c>
      <c r="AE89" s="118">
        <v>0</v>
      </c>
      <c r="AF89" s="118"/>
      <c r="AG89" s="118">
        <v>0</v>
      </c>
      <c r="AH89" s="118">
        <v>0</v>
      </c>
      <c r="AI89" s="118">
        <v>0</v>
      </c>
      <c r="AJ89" s="118">
        <v>0</v>
      </c>
      <c r="AK89" s="118">
        <v>0</v>
      </c>
      <c r="AL89" s="118">
        <v>0</v>
      </c>
      <c r="AM89" s="118">
        <v>0</v>
      </c>
      <c r="AN89" s="118">
        <v>0</v>
      </c>
      <c r="AO89" s="118">
        <v>1</v>
      </c>
      <c r="AP89" s="118">
        <v>0</v>
      </c>
      <c r="AQ89" s="118">
        <v>22</v>
      </c>
      <c r="AR89" s="118">
        <v>25</v>
      </c>
      <c r="AS89" s="118">
        <v>1003</v>
      </c>
    </row>
    <row r="90" spans="2:45" ht="13.2" hidden="1">
      <c r="C90" s="56">
        <f t="shared" ref="C90:AS90" si="33">SUM(C51:C89)</f>
        <v>89460</v>
      </c>
      <c r="E90" s="56">
        <f t="shared" si="33"/>
        <v>4273</v>
      </c>
      <c r="F90" s="56">
        <f t="shared" si="33"/>
        <v>19719</v>
      </c>
      <c r="G90" s="56">
        <f t="shared" si="33"/>
        <v>1363</v>
      </c>
      <c r="H90" s="56">
        <f t="shared" si="33"/>
        <v>16179</v>
      </c>
      <c r="I90" s="56">
        <f t="shared" si="33"/>
        <v>0</v>
      </c>
      <c r="J90" s="56">
        <f t="shared" si="33"/>
        <v>0</v>
      </c>
      <c r="K90" s="56">
        <f>SUM(K51:K89)</f>
        <v>17</v>
      </c>
      <c r="L90" s="56">
        <f t="shared" ref="L90:N90" si="34">SUM(L51:L89)</f>
        <v>0</v>
      </c>
      <c r="M90" s="56">
        <f t="shared" si="34"/>
        <v>0</v>
      </c>
      <c r="N90" s="56">
        <f t="shared" si="34"/>
        <v>0</v>
      </c>
      <c r="O90" s="56">
        <f t="shared" si="33"/>
        <v>57</v>
      </c>
      <c r="P90" s="56">
        <f t="shared" si="33"/>
        <v>60586</v>
      </c>
      <c r="R90" s="56">
        <f t="shared" si="33"/>
        <v>534</v>
      </c>
      <c r="S90" s="56">
        <f t="shared" si="33"/>
        <v>11915</v>
      </c>
      <c r="T90" s="56">
        <f t="shared" si="33"/>
        <v>125</v>
      </c>
      <c r="U90" s="56">
        <f t="shared" si="33"/>
        <v>137252</v>
      </c>
      <c r="V90" s="56">
        <f t="shared" si="33"/>
        <v>1429</v>
      </c>
      <c r="W90" s="56">
        <f t="shared" si="33"/>
        <v>31406</v>
      </c>
      <c r="X90" s="56">
        <f t="shared" si="33"/>
        <v>49</v>
      </c>
      <c r="Y90" s="56">
        <f t="shared" si="33"/>
        <v>59706</v>
      </c>
      <c r="Z90" s="56">
        <f t="shared" si="33"/>
        <v>732</v>
      </c>
      <c r="AA90" s="56">
        <f t="shared" si="33"/>
        <v>30637</v>
      </c>
      <c r="AB90" s="56">
        <f t="shared" si="33"/>
        <v>0</v>
      </c>
      <c r="AC90" s="56">
        <f t="shared" si="33"/>
        <v>362</v>
      </c>
      <c r="AD90" s="56">
        <f t="shared" si="33"/>
        <v>19</v>
      </c>
      <c r="AE90" s="56">
        <f t="shared" si="33"/>
        <v>5</v>
      </c>
      <c r="AG90" s="56">
        <f t="shared" ref="AG90:AN90" si="35">SUM(AG51:AG89)</f>
        <v>0</v>
      </c>
      <c r="AH90" s="56">
        <f t="shared" si="35"/>
        <v>0</v>
      </c>
      <c r="AI90" s="56">
        <f t="shared" si="35"/>
        <v>0</v>
      </c>
      <c r="AJ90" s="56">
        <f t="shared" si="35"/>
        <v>0</v>
      </c>
      <c r="AK90" s="56">
        <f t="shared" si="35"/>
        <v>8</v>
      </c>
      <c r="AL90" s="56">
        <f t="shared" si="35"/>
        <v>0</v>
      </c>
      <c r="AM90" s="56">
        <f t="shared" si="35"/>
        <v>0</v>
      </c>
      <c r="AN90" s="56">
        <f t="shared" si="35"/>
        <v>0</v>
      </c>
      <c r="AO90" s="56">
        <f t="shared" si="33"/>
        <v>1</v>
      </c>
      <c r="AP90" s="56">
        <f t="shared" si="33"/>
        <v>3462</v>
      </c>
      <c r="AQ90" s="56">
        <f t="shared" si="33"/>
        <v>1568</v>
      </c>
      <c r="AR90" s="56">
        <f t="shared" si="33"/>
        <v>16344</v>
      </c>
      <c r="AS90" s="56">
        <f t="shared" si="33"/>
        <v>487404</v>
      </c>
    </row>
    <row r="91" spans="2:45" ht="13.2"/>
    <row r="92" spans="2:45" ht="13.2"/>
    <row r="93" spans="2:45" ht="13.2"/>
    <row r="94" spans="2:45" ht="13.2"/>
    <row r="95" spans="2:45" ht="13.2"/>
    <row r="96" spans="2:45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  <row r="130" ht="13.2"/>
    <row r="131" ht="13.2"/>
    <row r="132" ht="13.2"/>
    <row r="133" ht="13.2"/>
    <row r="134" ht="13.2"/>
    <row r="135" ht="13.2"/>
    <row r="136" ht="13.2"/>
    <row r="137" ht="13.2"/>
    <row r="138" ht="13.2"/>
    <row r="139" ht="13.2"/>
    <row r="140" ht="13.2"/>
    <row r="141" ht="13.2"/>
    <row r="142" ht="13.2"/>
    <row r="143" ht="13.2"/>
    <row r="144" ht="13.2"/>
    <row r="145" ht="13.2"/>
    <row r="146" ht="13.2"/>
    <row r="147" ht="13.2"/>
    <row r="148" ht="13.2"/>
    <row r="149" ht="13.2"/>
    <row r="150" ht="13.2"/>
    <row r="151" ht="13.2"/>
    <row r="152" ht="13.2"/>
    <row r="153" ht="13.2"/>
    <row r="154" ht="13.2"/>
    <row r="155" ht="13.2"/>
    <row r="156" ht="13.2"/>
    <row r="157" ht="13.2"/>
    <row r="158" ht="13.2"/>
    <row r="159" ht="13.2"/>
    <row r="160" ht="13.2"/>
    <row r="161" ht="13.2"/>
    <row r="162" ht="13.2"/>
    <row r="163" ht="13.2"/>
    <row r="164" ht="13.2"/>
    <row r="165" ht="13.2"/>
    <row r="166" ht="13.2"/>
    <row r="167" ht="13.2"/>
    <row r="168" ht="13.2"/>
    <row r="169" ht="13.2"/>
    <row r="170" ht="13.2"/>
    <row r="171" ht="13.2"/>
    <row r="172" ht="13.2"/>
    <row r="173" ht="13.2"/>
  </sheetData>
  <mergeCells count="59">
    <mergeCell ref="H4:H5"/>
    <mergeCell ref="B3:B5"/>
    <mergeCell ref="C3:G3"/>
    <mergeCell ref="H3:P3"/>
    <mergeCell ref="Q3:Q5"/>
    <mergeCell ref="I4:I5"/>
    <mergeCell ref="J4:J5"/>
    <mergeCell ref="K4:K5"/>
    <mergeCell ref="L4:L5"/>
    <mergeCell ref="C4:C5"/>
    <mergeCell ref="D4:D5"/>
    <mergeCell ref="E4:E5"/>
    <mergeCell ref="F4:F5"/>
    <mergeCell ref="G4:G5"/>
    <mergeCell ref="V4:W4"/>
    <mergeCell ref="AG3:AQ3"/>
    <mergeCell ref="AR3:AR5"/>
    <mergeCell ref="AS3:AS5"/>
    <mergeCell ref="AT3:AT5"/>
    <mergeCell ref="R3:AE3"/>
    <mergeCell ref="AF3:AF5"/>
    <mergeCell ref="M4:M5"/>
    <mergeCell ref="N4:N5"/>
    <mergeCell ref="O4:P4"/>
    <mergeCell ref="R4:S4"/>
    <mergeCell ref="T4:U4"/>
    <mergeCell ref="AX5:AY5"/>
    <mergeCell ref="X4:Y4"/>
    <mergeCell ref="Z4:AA4"/>
    <mergeCell ref="AB4:AC4"/>
    <mergeCell ref="AD4:AE4"/>
    <mergeCell ref="AG4:AH4"/>
    <mergeCell ref="AI4:AJ4"/>
    <mergeCell ref="AK4:AL4"/>
    <mergeCell ref="AM4:AN4"/>
    <mergeCell ref="AO4:AO5"/>
    <mergeCell ref="AP4:AP5"/>
    <mergeCell ref="AQ4:AQ5"/>
    <mergeCell ref="AX17:AY17"/>
    <mergeCell ref="AX6:AY6"/>
    <mergeCell ref="AX7:AY7"/>
    <mergeCell ref="AX8:AY8"/>
    <mergeCell ref="AX9:AY9"/>
    <mergeCell ref="AX10:AY10"/>
    <mergeCell ref="AX11:AY11"/>
    <mergeCell ref="AX12:AY12"/>
    <mergeCell ref="AX13:AY13"/>
    <mergeCell ref="AX14:AY14"/>
    <mergeCell ref="AX15:AY15"/>
    <mergeCell ref="AX16:AY16"/>
    <mergeCell ref="AX45:AY45"/>
    <mergeCell ref="AX46:AY46"/>
    <mergeCell ref="AX47:AY47"/>
    <mergeCell ref="AX19:AX22"/>
    <mergeCell ref="AX23:AX25"/>
    <mergeCell ref="AX26:AX27"/>
    <mergeCell ref="AX28:AX29"/>
    <mergeCell ref="AX30:AX33"/>
    <mergeCell ref="AX34:AX44"/>
  </mergeCells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scale="78" fitToWidth="0" orientation="landscape" r:id="rId1"/>
  <headerFooter alignWithMargins="0"/>
  <colBreaks count="2" manualBreakCount="2">
    <brk id="16" max="47" man="1"/>
    <brk id="31" max="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6661A-FBE0-41F7-9251-0150A8DD9739}">
  <sheetPr>
    <tabColor rgb="FFFF0000"/>
    <pageSetUpPr fitToPage="1"/>
  </sheetPr>
  <dimension ref="A1:Q54"/>
  <sheetViews>
    <sheetView showZeros="0" view="pageBreakPreview" zoomScale="89" zoomScaleNormal="75" zoomScaleSheetLayoutView="89" workbookViewId="0">
      <pane xSplit="1" ySplit="6" topLeftCell="B10" activePane="bottomRight" state="frozen"/>
      <selection activeCell="B31" sqref="B31"/>
      <selection pane="topRight" activeCell="B31" sqref="B31"/>
      <selection pane="bottomLeft" activeCell="B31" sqref="B31"/>
      <selection pane="bottomRight" activeCell="F65" sqref="F65"/>
    </sheetView>
  </sheetViews>
  <sheetFormatPr defaultRowHeight="17.25" customHeight="1"/>
  <cols>
    <col min="1" max="3" width="12.6640625" style="128" customWidth="1"/>
    <col min="4" max="4" width="9.6640625" style="128" customWidth="1"/>
    <col min="5" max="6" width="10.6640625" style="128" customWidth="1"/>
    <col min="7" max="8" width="12.6640625" style="128" customWidth="1"/>
    <col min="9" max="9" width="9.6640625" style="128" customWidth="1"/>
    <col min="10" max="11" width="10.6640625" style="128" customWidth="1"/>
    <col min="12" max="13" width="12.6640625" style="128" customWidth="1"/>
    <col min="14" max="14" width="9.6640625" style="128" customWidth="1"/>
    <col min="15" max="16" width="10.6640625" style="128" customWidth="1"/>
    <col min="17" max="17" width="12.6640625" style="128" customWidth="1"/>
    <col min="18" max="253" width="8.88671875" style="128"/>
    <col min="254" max="254" width="12.21875" style="128" bestFit="1" customWidth="1"/>
    <col min="255" max="256" width="10.6640625" style="128" customWidth="1"/>
    <col min="257" max="259" width="9.6640625" style="128" customWidth="1"/>
    <col min="260" max="260" width="10.6640625" style="128" customWidth="1"/>
    <col min="261" max="265" width="9.6640625" style="128" customWidth="1"/>
    <col min="266" max="266" width="10.6640625" style="128" customWidth="1"/>
    <col min="267" max="268" width="10.88671875" style="128" customWidth="1"/>
    <col min="269" max="271" width="9.6640625" style="128" customWidth="1"/>
    <col min="272" max="272" width="10.6640625" style="128" customWidth="1"/>
    <col min="273" max="273" width="12.21875" style="128" bestFit="1" customWidth="1"/>
    <col min="274" max="509" width="8.88671875" style="128"/>
    <col min="510" max="510" width="12.21875" style="128" bestFit="1" customWidth="1"/>
    <col min="511" max="512" width="10.6640625" style="128" customWidth="1"/>
    <col min="513" max="515" width="9.6640625" style="128" customWidth="1"/>
    <col min="516" max="516" width="10.6640625" style="128" customWidth="1"/>
    <col min="517" max="521" width="9.6640625" style="128" customWidth="1"/>
    <col min="522" max="522" width="10.6640625" style="128" customWidth="1"/>
    <col min="523" max="524" width="10.88671875" style="128" customWidth="1"/>
    <col min="525" max="527" width="9.6640625" style="128" customWidth="1"/>
    <col min="528" max="528" width="10.6640625" style="128" customWidth="1"/>
    <col min="529" max="529" width="12.21875" style="128" bestFit="1" customWidth="1"/>
    <col min="530" max="765" width="8.88671875" style="128"/>
    <col min="766" max="766" width="12.21875" style="128" bestFit="1" customWidth="1"/>
    <col min="767" max="768" width="10.6640625" style="128" customWidth="1"/>
    <col min="769" max="771" width="9.6640625" style="128" customWidth="1"/>
    <col min="772" max="772" width="10.6640625" style="128" customWidth="1"/>
    <col min="773" max="777" width="9.6640625" style="128" customWidth="1"/>
    <col min="778" max="778" width="10.6640625" style="128" customWidth="1"/>
    <col min="779" max="780" width="10.88671875" style="128" customWidth="1"/>
    <col min="781" max="783" width="9.6640625" style="128" customWidth="1"/>
    <col min="784" max="784" width="10.6640625" style="128" customWidth="1"/>
    <col min="785" max="785" width="12.21875" style="128" bestFit="1" customWidth="1"/>
    <col min="786" max="1021" width="8.88671875" style="128"/>
    <col min="1022" max="1022" width="12.21875" style="128" bestFit="1" customWidth="1"/>
    <col min="1023" max="1024" width="10.6640625" style="128" customWidth="1"/>
    <col min="1025" max="1027" width="9.6640625" style="128" customWidth="1"/>
    <col min="1028" max="1028" width="10.6640625" style="128" customWidth="1"/>
    <col min="1029" max="1033" width="9.6640625" style="128" customWidth="1"/>
    <col min="1034" max="1034" width="10.6640625" style="128" customWidth="1"/>
    <col min="1035" max="1036" width="10.88671875" style="128" customWidth="1"/>
    <col min="1037" max="1039" width="9.6640625" style="128" customWidth="1"/>
    <col min="1040" max="1040" width="10.6640625" style="128" customWidth="1"/>
    <col min="1041" max="1041" width="12.21875" style="128" bestFit="1" customWidth="1"/>
    <col min="1042" max="1277" width="8.88671875" style="128"/>
    <col min="1278" max="1278" width="12.21875" style="128" bestFit="1" customWidth="1"/>
    <col min="1279" max="1280" width="10.6640625" style="128" customWidth="1"/>
    <col min="1281" max="1283" width="9.6640625" style="128" customWidth="1"/>
    <col min="1284" max="1284" width="10.6640625" style="128" customWidth="1"/>
    <col min="1285" max="1289" width="9.6640625" style="128" customWidth="1"/>
    <col min="1290" max="1290" width="10.6640625" style="128" customWidth="1"/>
    <col min="1291" max="1292" width="10.88671875" style="128" customWidth="1"/>
    <col min="1293" max="1295" width="9.6640625" style="128" customWidth="1"/>
    <col min="1296" max="1296" width="10.6640625" style="128" customWidth="1"/>
    <col min="1297" max="1297" width="12.21875" style="128" bestFit="1" customWidth="1"/>
    <col min="1298" max="1533" width="8.88671875" style="128"/>
    <col min="1534" max="1534" width="12.21875" style="128" bestFit="1" customWidth="1"/>
    <col min="1535" max="1536" width="10.6640625" style="128" customWidth="1"/>
    <col min="1537" max="1539" width="9.6640625" style="128" customWidth="1"/>
    <col min="1540" max="1540" width="10.6640625" style="128" customWidth="1"/>
    <col min="1541" max="1545" width="9.6640625" style="128" customWidth="1"/>
    <col min="1546" max="1546" width="10.6640625" style="128" customWidth="1"/>
    <col min="1547" max="1548" width="10.88671875" style="128" customWidth="1"/>
    <col min="1549" max="1551" width="9.6640625" style="128" customWidth="1"/>
    <col min="1552" max="1552" width="10.6640625" style="128" customWidth="1"/>
    <col min="1553" max="1553" width="12.21875" style="128" bestFit="1" customWidth="1"/>
    <col min="1554" max="1789" width="8.88671875" style="128"/>
    <col min="1790" max="1790" width="12.21875" style="128" bestFit="1" customWidth="1"/>
    <col min="1791" max="1792" width="10.6640625" style="128" customWidth="1"/>
    <col min="1793" max="1795" width="9.6640625" style="128" customWidth="1"/>
    <col min="1796" max="1796" width="10.6640625" style="128" customWidth="1"/>
    <col min="1797" max="1801" width="9.6640625" style="128" customWidth="1"/>
    <col min="1802" max="1802" width="10.6640625" style="128" customWidth="1"/>
    <col min="1803" max="1804" width="10.88671875" style="128" customWidth="1"/>
    <col min="1805" max="1807" width="9.6640625" style="128" customWidth="1"/>
    <col min="1808" max="1808" width="10.6640625" style="128" customWidth="1"/>
    <col min="1809" max="1809" width="12.21875" style="128" bestFit="1" customWidth="1"/>
    <col min="1810" max="2045" width="8.88671875" style="128"/>
    <col min="2046" max="2046" width="12.21875" style="128" bestFit="1" customWidth="1"/>
    <col min="2047" max="2048" width="10.6640625" style="128" customWidth="1"/>
    <col min="2049" max="2051" width="9.6640625" style="128" customWidth="1"/>
    <col min="2052" max="2052" width="10.6640625" style="128" customWidth="1"/>
    <col min="2053" max="2057" width="9.6640625" style="128" customWidth="1"/>
    <col min="2058" max="2058" width="10.6640625" style="128" customWidth="1"/>
    <col min="2059" max="2060" width="10.88671875" style="128" customWidth="1"/>
    <col min="2061" max="2063" width="9.6640625" style="128" customWidth="1"/>
    <col min="2064" max="2064" width="10.6640625" style="128" customWidth="1"/>
    <col min="2065" max="2065" width="12.21875" style="128" bestFit="1" customWidth="1"/>
    <col min="2066" max="2301" width="8.88671875" style="128"/>
    <col min="2302" max="2302" width="12.21875" style="128" bestFit="1" customWidth="1"/>
    <col min="2303" max="2304" width="10.6640625" style="128" customWidth="1"/>
    <col min="2305" max="2307" width="9.6640625" style="128" customWidth="1"/>
    <col min="2308" max="2308" width="10.6640625" style="128" customWidth="1"/>
    <col min="2309" max="2313" width="9.6640625" style="128" customWidth="1"/>
    <col min="2314" max="2314" width="10.6640625" style="128" customWidth="1"/>
    <col min="2315" max="2316" width="10.88671875" style="128" customWidth="1"/>
    <col min="2317" max="2319" width="9.6640625" style="128" customWidth="1"/>
    <col min="2320" max="2320" width="10.6640625" style="128" customWidth="1"/>
    <col min="2321" max="2321" width="12.21875" style="128" bestFit="1" customWidth="1"/>
    <col min="2322" max="2557" width="8.88671875" style="128"/>
    <col min="2558" max="2558" width="12.21875" style="128" bestFit="1" customWidth="1"/>
    <col min="2559" max="2560" width="10.6640625" style="128" customWidth="1"/>
    <col min="2561" max="2563" width="9.6640625" style="128" customWidth="1"/>
    <col min="2564" max="2564" width="10.6640625" style="128" customWidth="1"/>
    <col min="2565" max="2569" width="9.6640625" style="128" customWidth="1"/>
    <col min="2570" max="2570" width="10.6640625" style="128" customWidth="1"/>
    <col min="2571" max="2572" width="10.88671875" style="128" customWidth="1"/>
    <col min="2573" max="2575" width="9.6640625" style="128" customWidth="1"/>
    <col min="2576" max="2576" width="10.6640625" style="128" customWidth="1"/>
    <col min="2577" max="2577" width="12.21875" style="128" bestFit="1" customWidth="1"/>
    <col min="2578" max="2813" width="8.88671875" style="128"/>
    <col min="2814" max="2814" width="12.21875" style="128" bestFit="1" customWidth="1"/>
    <col min="2815" max="2816" width="10.6640625" style="128" customWidth="1"/>
    <col min="2817" max="2819" width="9.6640625" style="128" customWidth="1"/>
    <col min="2820" max="2820" width="10.6640625" style="128" customWidth="1"/>
    <col min="2821" max="2825" width="9.6640625" style="128" customWidth="1"/>
    <col min="2826" max="2826" width="10.6640625" style="128" customWidth="1"/>
    <col min="2827" max="2828" width="10.88671875" style="128" customWidth="1"/>
    <col min="2829" max="2831" width="9.6640625" style="128" customWidth="1"/>
    <col min="2832" max="2832" width="10.6640625" style="128" customWidth="1"/>
    <col min="2833" max="2833" width="12.21875" style="128" bestFit="1" customWidth="1"/>
    <col min="2834" max="3069" width="8.88671875" style="128"/>
    <col min="3070" max="3070" width="12.21875" style="128" bestFit="1" customWidth="1"/>
    <col min="3071" max="3072" width="10.6640625" style="128" customWidth="1"/>
    <col min="3073" max="3075" width="9.6640625" style="128" customWidth="1"/>
    <col min="3076" max="3076" width="10.6640625" style="128" customWidth="1"/>
    <col min="3077" max="3081" width="9.6640625" style="128" customWidth="1"/>
    <col min="3082" max="3082" width="10.6640625" style="128" customWidth="1"/>
    <col min="3083" max="3084" width="10.88671875" style="128" customWidth="1"/>
    <col min="3085" max="3087" width="9.6640625" style="128" customWidth="1"/>
    <col min="3088" max="3088" width="10.6640625" style="128" customWidth="1"/>
    <col min="3089" max="3089" width="12.21875" style="128" bestFit="1" customWidth="1"/>
    <col min="3090" max="3325" width="8.88671875" style="128"/>
    <col min="3326" max="3326" width="12.21875" style="128" bestFit="1" customWidth="1"/>
    <col min="3327" max="3328" width="10.6640625" style="128" customWidth="1"/>
    <col min="3329" max="3331" width="9.6640625" style="128" customWidth="1"/>
    <col min="3332" max="3332" width="10.6640625" style="128" customWidth="1"/>
    <col min="3333" max="3337" width="9.6640625" style="128" customWidth="1"/>
    <col min="3338" max="3338" width="10.6640625" style="128" customWidth="1"/>
    <col min="3339" max="3340" width="10.88671875" style="128" customWidth="1"/>
    <col min="3341" max="3343" width="9.6640625" style="128" customWidth="1"/>
    <col min="3344" max="3344" width="10.6640625" style="128" customWidth="1"/>
    <col min="3345" max="3345" width="12.21875" style="128" bestFit="1" customWidth="1"/>
    <col min="3346" max="3581" width="8.88671875" style="128"/>
    <col min="3582" max="3582" width="12.21875" style="128" bestFit="1" customWidth="1"/>
    <col min="3583" max="3584" width="10.6640625" style="128" customWidth="1"/>
    <col min="3585" max="3587" width="9.6640625" style="128" customWidth="1"/>
    <col min="3588" max="3588" width="10.6640625" style="128" customWidth="1"/>
    <col min="3589" max="3593" width="9.6640625" style="128" customWidth="1"/>
    <col min="3594" max="3594" width="10.6640625" style="128" customWidth="1"/>
    <col min="3595" max="3596" width="10.88671875" style="128" customWidth="1"/>
    <col min="3597" max="3599" width="9.6640625" style="128" customWidth="1"/>
    <col min="3600" max="3600" width="10.6640625" style="128" customWidth="1"/>
    <col min="3601" max="3601" width="12.21875" style="128" bestFit="1" customWidth="1"/>
    <col min="3602" max="3837" width="8.88671875" style="128"/>
    <col min="3838" max="3838" width="12.21875" style="128" bestFit="1" customWidth="1"/>
    <col min="3839" max="3840" width="10.6640625" style="128" customWidth="1"/>
    <col min="3841" max="3843" width="9.6640625" style="128" customWidth="1"/>
    <col min="3844" max="3844" width="10.6640625" style="128" customWidth="1"/>
    <col min="3845" max="3849" width="9.6640625" style="128" customWidth="1"/>
    <col min="3850" max="3850" width="10.6640625" style="128" customWidth="1"/>
    <col min="3851" max="3852" width="10.88671875" style="128" customWidth="1"/>
    <col min="3853" max="3855" width="9.6640625" style="128" customWidth="1"/>
    <col min="3856" max="3856" width="10.6640625" style="128" customWidth="1"/>
    <col min="3857" max="3857" width="12.21875" style="128" bestFit="1" customWidth="1"/>
    <col min="3858" max="4093" width="8.88671875" style="128"/>
    <col min="4094" max="4094" width="12.21875" style="128" bestFit="1" customWidth="1"/>
    <col min="4095" max="4096" width="10.6640625" style="128" customWidth="1"/>
    <col min="4097" max="4099" width="9.6640625" style="128" customWidth="1"/>
    <col min="4100" max="4100" width="10.6640625" style="128" customWidth="1"/>
    <col min="4101" max="4105" width="9.6640625" style="128" customWidth="1"/>
    <col min="4106" max="4106" width="10.6640625" style="128" customWidth="1"/>
    <col min="4107" max="4108" width="10.88671875" style="128" customWidth="1"/>
    <col min="4109" max="4111" width="9.6640625" style="128" customWidth="1"/>
    <col min="4112" max="4112" width="10.6640625" style="128" customWidth="1"/>
    <col min="4113" max="4113" width="12.21875" style="128" bestFit="1" customWidth="1"/>
    <col min="4114" max="4349" width="8.88671875" style="128"/>
    <col min="4350" max="4350" width="12.21875" style="128" bestFit="1" customWidth="1"/>
    <col min="4351" max="4352" width="10.6640625" style="128" customWidth="1"/>
    <col min="4353" max="4355" width="9.6640625" style="128" customWidth="1"/>
    <col min="4356" max="4356" width="10.6640625" style="128" customWidth="1"/>
    <col min="4357" max="4361" width="9.6640625" style="128" customWidth="1"/>
    <col min="4362" max="4362" width="10.6640625" style="128" customWidth="1"/>
    <col min="4363" max="4364" width="10.88671875" style="128" customWidth="1"/>
    <col min="4365" max="4367" width="9.6640625" style="128" customWidth="1"/>
    <col min="4368" max="4368" width="10.6640625" style="128" customWidth="1"/>
    <col min="4369" max="4369" width="12.21875" style="128" bestFit="1" customWidth="1"/>
    <col min="4370" max="4605" width="8.88671875" style="128"/>
    <col min="4606" max="4606" width="12.21875" style="128" bestFit="1" customWidth="1"/>
    <col min="4607" max="4608" width="10.6640625" style="128" customWidth="1"/>
    <col min="4609" max="4611" width="9.6640625" style="128" customWidth="1"/>
    <col min="4612" max="4612" width="10.6640625" style="128" customWidth="1"/>
    <col min="4613" max="4617" width="9.6640625" style="128" customWidth="1"/>
    <col min="4618" max="4618" width="10.6640625" style="128" customWidth="1"/>
    <col min="4619" max="4620" width="10.88671875" style="128" customWidth="1"/>
    <col min="4621" max="4623" width="9.6640625" style="128" customWidth="1"/>
    <col min="4624" max="4624" width="10.6640625" style="128" customWidth="1"/>
    <col min="4625" max="4625" width="12.21875" style="128" bestFit="1" customWidth="1"/>
    <col min="4626" max="4861" width="8.88671875" style="128"/>
    <col min="4862" max="4862" width="12.21875" style="128" bestFit="1" customWidth="1"/>
    <col min="4863" max="4864" width="10.6640625" style="128" customWidth="1"/>
    <col min="4865" max="4867" width="9.6640625" style="128" customWidth="1"/>
    <col min="4868" max="4868" width="10.6640625" style="128" customWidth="1"/>
    <col min="4869" max="4873" width="9.6640625" style="128" customWidth="1"/>
    <col min="4874" max="4874" width="10.6640625" style="128" customWidth="1"/>
    <col min="4875" max="4876" width="10.88671875" style="128" customWidth="1"/>
    <col min="4877" max="4879" width="9.6640625" style="128" customWidth="1"/>
    <col min="4880" max="4880" width="10.6640625" style="128" customWidth="1"/>
    <col min="4881" max="4881" width="12.21875" style="128" bestFit="1" customWidth="1"/>
    <col min="4882" max="5117" width="8.88671875" style="128"/>
    <col min="5118" max="5118" width="12.21875" style="128" bestFit="1" customWidth="1"/>
    <col min="5119" max="5120" width="10.6640625" style="128" customWidth="1"/>
    <col min="5121" max="5123" width="9.6640625" style="128" customWidth="1"/>
    <col min="5124" max="5124" width="10.6640625" style="128" customWidth="1"/>
    <col min="5125" max="5129" width="9.6640625" style="128" customWidth="1"/>
    <col min="5130" max="5130" width="10.6640625" style="128" customWidth="1"/>
    <col min="5131" max="5132" width="10.88671875" style="128" customWidth="1"/>
    <col min="5133" max="5135" width="9.6640625" style="128" customWidth="1"/>
    <col min="5136" max="5136" width="10.6640625" style="128" customWidth="1"/>
    <col min="5137" max="5137" width="12.21875" style="128" bestFit="1" customWidth="1"/>
    <col min="5138" max="5373" width="8.88671875" style="128"/>
    <col min="5374" max="5374" width="12.21875" style="128" bestFit="1" customWidth="1"/>
    <col min="5375" max="5376" width="10.6640625" style="128" customWidth="1"/>
    <col min="5377" max="5379" width="9.6640625" style="128" customWidth="1"/>
    <col min="5380" max="5380" width="10.6640625" style="128" customWidth="1"/>
    <col min="5381" max="5385" width="9.6640625" style="128" customWidth="1"/>
    <col min="5386" max="5386" width="10.6640625" style="128" customWidth="1"/>
    <col min="5387" max="5388" width="10.88671875" style="128" customWidth="1"/>
    <col min="5389" max="5391" width="9.6640625" style="128" customWidth="1"/>
    <col min="5392" max="5392" width="10.6640625" style="128" customWidth="1"/>
    <col min="5393" max="5393" width="12.21875" style="128" bestFit="1" customWidth="1"/>
    <col min="5394" max="5629" width="8.88671875" style="128"/>
    <col min="5630" max="5630" width="12.21875" style="128" bestFit="1" customWidth="1"/>
    <col min="5631" max="5632" width="10.6640625" style="128" customWidth="1"/>
    <col min="5633" max="5635" width="9.6640625" style="128" customWidth="1"/>
    <col min="5636" max="5636" width="10.6640625" style="128" customWidth="1"/>
    <col min="5637" max="5641" width="9.6640625" style="128" customWidth="1"/>
    <col min="5642" max="5642" width="10.6640625" style="128" customWidth="1"/>
    <col min="5643" max="5644" width="10.88671875" style="128" customWidth="1"/>
    <col min="5645" max="5647" width="9.6640625" style="128" customWidth="1"/>
    <col min="5648" max="5648" width="10.6640625" style="128" customWidth="1"/>
    <col min="5649" max="5649" width="12.21875" style="128" bestFit="1" customWidth="1"/>
    <col min="5650" max="5885" width="8.88671875" style="128"/>
    <col min="5886" max="5886" width="12.21875" style="128" bestFit="1" customWidth="1"/>
    <col min="5887" max="5888" width="10.6640625" style="128" customWidth="1"/>
    <col min="5889" max="5891" width="9.6640625" style="128" customWidth="1"/>
    <col min="5892" max="5892" width="10.6640625" style="128" customWidth="1"/>
    <col min="5893" max="5897" width="9.6640625" style="128" customWidth="1"/>
    <col min="5898" max="5898" width="10.6640625" style="128" customWidth="1"/>
    <col min="5899" max="5900" width="10.88671875" style="128" customWidth="1"/>
    <col min="5901" max="5903" width="9.6640625" style="128" customWidth="1"/>
    <col min="5904" max="5904" width="10.6640625" style="128" customWidth="1"/>
    <col min="5905" max="5905" width="12.21875" style="128" bestFit="1" customWidth="1"/>
    <col min="5906" max="6141" width="8.88671875" style="128"/>
    <col min="6142" max="6142" width="12.21875" style="128" bestFit="1" customWidth="1"/>
    <col min="6143" max="6144" width="10.6640625" style="128" customWidth="1"/>
    <col min="6145" max="6147" width="9.6640625" style="128" customWidth="1"/>
    <col min="6148" max="6148" width="10.6640625" style="128" customWidth="1"/>
    <col min="6149" max="6153" width="9.6640625" style="128" customWidth="1"/>
    <col min="6154" max="6154" width="10.6640625" style="128" customWidth="1"/>
    <col min="6155" max="6156" width="10.88671875" style="128" customWidth="1"/>
    <col min="6157" max="6159" width="9.6640625" style="128" customWidth="1"/>
    <col min="6160" max="6160" width="10.6640625" style="128" customWidth="1"/>
    <col min="6161" max="6161" width="12.21875" style="128" bestFit="1" customWidth="1"/>
    <col min="6162" max="6397" width="8.88671875" style="128"/>
    <col min="6398" max="6398" width="12.21875" style="128" bestFit="1" customWidth="1"/>
    <col min="6399" max="6400" width="10.6640625" style="128" customWidth="1"/>
    <col min="6401" max="6403" width="9.6640625" style="128" customWidth="1"/>
    <col min="6404" max="6404" width="10.6640625" style="128" customWidth="1"/>
    <col min="6405" max="6409" width="9.6640625" style="128" customWidth="1"/>
    <col min="6410" max="6410" width="10.6640625" style="128" customWidth="1"/>
    <col min="6411" max="6412" width="10.88671875" style="128" customWidth="1"/>
    <col min="6413" max="6415" width="9.6640625" style="128" customWidth="1"/>
    <col min="6416" max="6416" width="10.6640625" style="128" customWidth="1"/>
    <col min="6417" max="6417" width="12.21875" style="128" bestFit="1" customWidth="1"/>
    <col min="6418" max="6653" width="8.88671875" style="128"/>
    <col min="6654" max="6654" width="12.21875" style="128" bestFit="1" customWidth="1"/>
    <col min="6655" max="6656" width="10.6640625" style="128" customWidth="1"/>
    <col min="6657" max="6659" width="9.6640625" style="128" customWidth="1"/>
    <col min="6660" max="6660" width="10.6640625" style="128" customWidth="1"/>
    <col min="6661" max="6665" width="9.6640625" style="128" customWidth="1"/>
    <col min="6666" max="6666" width="10.6640625" style="128" customWidth="1"/>
    <col min="6667" max="6668" width="10.88671875" style="128" customWidth="1"/>
    <col min="6669" max="6671" width="9.6640625" style="128" customWidth="1"/>
    <col min="6672" max="6672" width="10.6640625" style="128" customWidth="1"/>
    <col min="6673" max="6673" width="12.21875" style="128" bestFit="1" customWidth="1"/>
    <col min="6674" max="6909" width="8.88671875" style="128"/>
    <col min="6910" max="6910" width="12.21875" style="128" bestFit="1" customWidth="1"/>
    <col min="6911" max="6912" width="10.6640625" style="128" customWidth="1"/>
    <col min="6913" max="6915" width="9.6640625" style="128" customWidth="1"/>
    <col min="6916" max="6916" width="10.6640625" style="128" customWidth="1"/>
    <col min="6917" max="6921" width="9.6640625" style="128" customWidth="1"/>
    <col min="6922" max="6922" width="10.6640625" style="128" customWidth="1"/>
    <col min="6923" max="6924" width="10.88671875" style="128" customWidth="1"/>
    <col min="6925" max="6927" width="9.6640625" style="128" customWidth="1"/>
    <col min="6928" max="6928" width="10.6640625" style="128" customWidth="1"/>
    <col min="6929" max="6929" width="12.21875" style="128" bestFit="1" customWidth="1"/>
    <col min="6930" max="7165" width="8.88671875" style="128"/>
    <col min="7166" max="7166" width="12.21875" style="128" bestFit="1" customWidth="1"/>
    <col min="7167" max="7168" width="10.6640625" style="128" customWidth="1"/>
    <col min="7169" max="7171" width="9.6640625" style="128" customWidth="1"/>
    <col min="7172" max="7172" width="10.6640625" style="128" customWidth="1"/>
    <col min="7173" max="7177" width="9.6640625" style="128" customWidth="1"/>
    <col min="7178" max="7178" width="10.6640625" style="128" customWidth="1"/>
    <col min="7179" max="7180" width="10.88671875" style="128" customWidth="1"/>
    <col min="7181" max="7183" width="9.6640625" style="128" customWidth="1"/>
    <col min="7184" max="7184" width="10.6640625" style="128" customWidth="1"/>
    <col min="7185" max="7185" width="12.21875" style="128" bestFit="1" customWidth="1"/>
    <col min="7186" max="7421" width="8.88671875" style="128"/>
    <col min="7422" max="7422" width="12.21875" style="128" bestFit="1" customWidth="1"/>
    <col min="7423" max="7424" width="10.6640625" style="128" customWidth="1"/>
    <col min="7425" max="7427" width="9.6640625" style="128" customWidth="1"/>
    <col min="7428" max="7428" width="10.6640625" style="128" customWidth="1"/>
    <col min="7429" max="7433" width="9.6640625" style="128" customWidth="1"/>
    <col min="7434" max="7434" width="10.6640625" style="128" customWidth="1"/>
    <col min="7435" max="7436" width="10.88671875" style="128" customWidth="1"/>
    <col min="7437" max="7439" width="9.6640625" style="128" customWidth="1"/>
    <col min="7440" max="7440" width="10.6640625" style="128" customWidth="1"/>
    <col min="7441" max="7441" width="12.21875" style="128" bestFit="1" customWidth="1"/>
    <col min="7442" max="7677" width="8.88671875" style="128"/>
    <col min="7678" max="7678" width="12.21875" style="128" bestFit="1" customWidth="1"/>
    <col min="7679" max="7680" width="10.6640625" style="128" customWidth="1"/>
    <col min="7681" max="7683" width="9.6640625" style="128" customWidth="1"/>
    <col min="7684" max="7684" width="10.6640625" style="128" customWidth="1"/>
    <col min="7685" max="7689" width="9.6640625" style="128" customWidth="1"/>
    <col min="7690" max="7690" width="10.6640625" style="128" customWidth="1"/>
    <col min="7691" max="7692" width="10.88671875" style="128" customWidth="1"/>
    <col min="7693" max="7695" width="9.6640625" style="128" customWidth="1"/>
    <col min="7696" max="7696" width="10.6640625" style="128" customWidth="1"/>
    <col min="7697" max="7697" width="12.21875" style="128" bestFit="1" customWidth="1"/>
    <col min="7698" max="7933" width="8.88671875" style="128"/>
    <col min="7934" max="7934" width="12.21875" style="128" bestFit="1" customWidth="1"/>
    <col min="7935" max="7936" width="10.6640625" style="128" customWidth="1"/>
    <col min="7937" max="7939" width="9.6640625" style="128" customWidth="1"/>
    <col min="7940" max="7940" width="10.6640625" style="128" customWidth="1"/>
    <col min="7941" max="7945" width="9.6640625" style="128" customWidth="1"/>
    <col min="7946" max="7946" width="10.6640625" style="128" customWidth="1"/>
    <col min="7947" max="7948" width="10.88671875" style="128" customWidth="1"/>
    <col min="7949" max="7951" width="9.6640625" style="128" customWidth="1"/>
    <col min="7952" max="7952" width="10.6640625" style="128" customWidth="1"/>
    <col min="7953" max="7953" width="12.21875" style="128" bestFit="1" customWidth="1"/>
    <col min="7954" max="8189" width="8.88671875" style="128"/>
    <col min="8190" max="8190" width="12.21875" style="128" bestFit="1" customWidth="1"/>
    <col min="8191" max="8192" width="10.6640625" style="128" customWidth="1"/>
    <col min="8193" max="8195" width="9.6640625" style="128" customWidth="1"/>
    <col min="8196" max="8196" width="10.6640625" style="128" customWidth="1"/>
    <col min="8197" max="8201" width="9.6640625" style="128" customWidth="1"/>
    <col min="8202" max="8202" width="10.6640625" style="128" customWidth="1"/>
    <col min="8203" max="8204" width="10.88671875" style="128" customWidth="1"/>
    <col min="8205" max="8207" width="9.6640625" style="128" customWidth="1"/>
    <col min="8208" max="8208" width="10.6640625" style="128" customWidth="1"/>
    <col min="8209" max="8209" width="12.21875" style="128" bestFit="1" customWidth="1"/>
    <col min="8210" max="8445" width="8.88671875" style="128"/>
    <col min="8446" max="8446" width="12.21875" style="128" bestFit="1" customWidth="1"/>
    <col min="8447" max="8448" width="10.6640625" style="128" customWidth="1"/>
    <col min="8449" max="8451" width="9.6640625" style="128" customWidth="1"/>
    <col min="8452" max="8452" width="10.6640625" style="128" customWidth="1"/>
    <col min="8453" max="8457" width="9.6640625" style="128" customWidth="1"/>
    <col min="8458" max="8458" width="10.6640625" style="128" customWidth="1"/>
    <col min="8459" max="8460" width="10.88671875" style="128" customWidth="1"/>
    <col min="8461" max="8463" width="9.6640625" style="128" customWidth="1"/>
    <col min="8464" max="8464" width="10.6640625" style="128" customWidth="1"/>
    <col min="8465" max="8465" width="12.21875" style="128" bestFit="1" customWidth="1"/>
    <col min="8466" max="8701" width="8.88671875" style="128"/>
    <col min="8702" max="8702" width="12.21875" style="128" bestFit="1" customWidth="1"/>
    <col min="8703" max="8704" width="10.6640625" style="128" customWidth="1"/>
    <col min="8705" max="8707" width="9.6640625" style="128" customWidth="1"/>
    <col min="8708" max="8708" width="10.6640625" style="128" customWidth="1"/>
    <col min="8709" max="8713" width="9.6640625" style="128" customWidth="1"/>
    <col min="8714" max="8714" width="10.6640625" style="128" customWidth="1"/>
    <col min="8715" max="8716" width="10.88671875" style="128" customWidth="1"/>
    <col min="8717" max="8719" width="9.6640625" style="128" customWidth="1"/>
    <col min="8720" max="8720" width="10.6640625" style="128" customWidth="1"/>
    <col min="8721" max="8721" width="12.21875" style="128" bestFit="1" customWidth="1"/>
    <col min="8722" max="8957" width="8.88671875" style="128"/>
    <col min="8958" max="8958" width="12.21875" style="128" bestFit="1" customWidth="1"/>
    <col min="8959" max="8960" width="10.6640625" style="128" customWidth="1"/>
    <col min="8961" max="8963" width="9.6640625" style="128" customWidth="1"/>
    <col min="8964" max="8964" width="10.6640625" style="128" customWidth="1"/>
    <col min="8965" max="8969" width="9.6640625" style="128" customWidth="1"/>
    <col min="8970" max="8970" width="10.6640625" style="128" customWidth="1"/>
    <col min="8971" max="8972" width="10.88671875" style="128" customWidth="1"/>
    <col min="8973" max="8975" width="9.6640625" style="128" customWidth="1"/>
    <col min="8976" max="8976" width="10.6640625" style="128" customWidth="1"/>
    <col min="8977" max="8977" width="12.21875" style="128" bestFit="1" customWidth="1"/>
    <col min="8978" max="9213" width="8.88671875" style="128"/>
    <col min="9214" max="9214" width="12.21875" style="128" bestFit="1" customWidth="1"/>
    <col min="9215" max="9216" width="10.6640625" style="128" customWidth="1"/>
    <col min="9217" max="9219" width="9.6640625" style="128" customWidth="1"/>
    <col min="9220" max="9220" width="10.6640625" style="128" customWidth="1"/>
    <col min="9221" max="9225" width="9.6640625" style="128" customWidth="1"/>
    <col min="9226" max="9226" width="10.6640625" style="128" customWidth="1"/>
    <col min="9227" max="9228" width="10.88671875" style="128" customWidth="1"/>
    <col min="9229" max="9231" width="9.6640625" style="128" customWidth="1"/>
    <col min="9232" max="9232" width="10.6640625" style="128" customWidth="1"/>
    <col min="9233" max="9233" width="12.21875" style="128" bestFit="1" customWidth="1"/>
    <col min="9234" max="9469" width="8.88671875" style="128"/>
    <col min="9470" max="9470" width="12.21875" style="128" bestFit="1" customWidth="1"/>
    <col min="9471" max="9472" width="10.6640625" style="128" customWidth="1"/>
    <col min="9473" max="9475" width="9.6640625" style="128" customWidth="1"/>
    <col min="9476" max="9476" width="10.6640625" style="128" customWidth="1"/>
    <col min="9477" max="9481" width="9.6640625" style="128" customWidth="1"/>
    <col min="9482" max="9482" width="10.6640625" style="128" customWidth="1"/>
    <col min="9483" max="9484" width="10.88671875" style="128" customWidth="1"/>
    <col min="9485" max="9487" width="9.6640625" style="128" customWidth="1"/>
    <col min="9488" max="9488" width="10.6640625" style="128" customWidth="1"/>
    <col min="9489" max="9489" width="12.21875" style="128" bestFit="1" customWidth="1"/>
    <col min="9490" max="9725" width="8.88671875" style="128"/>
    <col min="9726" max="9726" width="12.21875" style="128" bestFit="1" customWidth="1"/>
    <col min="9727" max="9728" width="10.6640625" style="128" customWidth="1"/>
    <col min="9729" max="9731" width="9.6640625" style="128" customWidth="1"/>
    <col min="9732" max="9732" width="10.6640625" style="128" customWidth="1"/>
    <col min="9733" max="9737" width="9.6640625" style="128" customWidth="1"/>
    <col min="9738" max="9738" width="10.6640625" style="128" customWidth="1"/>
    <col min="9739" max="9740" width="10.88671875" style="128" customWidth="1"/>
    <col min="9741" max="9743" width="9.6640625" style="128" customWidth="1"/>
    <col min="9744" max="9744" width="10.6640625" style="128" customWidth="1"/>
    <col min="9745" max="9745" width="12.21875" style="128" bestFit="1" customWidth="1"/>
    <col min="9746" max="9981" width="8.88671875" style="128"/>
    <col min="9982" max="9982" width="12.21875" style="128" bestFit="1" customWidth="1"/>
    <col min="9983" max="9984" width="10.6640625" style="128" customWidth="1"/>
    <col min="9985" max="9987" width="9.6640625" style="128" customWidth="1"/>
    <col min="9988" max="9988" width="10.6640625" style="128" customWidth="1"/>
    <col min="9989" max="9993" width="9.6640625" style="128" customWidth="1"/>
    <col min="9994" max="9994" width="10.6640625" style="128" customWidth="1"/>
    <col min="9995" max="9996" width="10.88671875" style="128" customWidth="1"/>
    <col min="9997" max="9999" width="9.6640625" style="128" customWidth="1"/>
    <col min="10000" max="10000" width="10.6640625" style="128" customWidth="1"/>
    <col min="10001" max="10001" width="12.21875" style="128" bestFit="1" customWidth="1"/>
    <col min="10002" max="10237" width="8.88671875" style="128"/>
    <col min="10238" max="10238" width="12.21875" style="128" bestFit="1" customWidth="1"/>
    <col min="10239" max="10240" width="10.6640625" style="128" customWidth="1"/>
    <col min="10241" max="10243" width="9.6640625" style="128" customWidth="1"/>
    <col min="10244" max="10244" width="10.6640625" style="128" customWidth="1"/>
    <col min="10245" max="10249" width="9.6640625" style="128" customWidth="1"/>
    <col min="10250" max="10250" width="10.6640625" style="128" customWidth="1"/>
    <col min="10251" max="10252" width="10.88671875" style="128" customWidth="1"/>
    <col min="10253" max="10255" width="9.6640625" style="128" customWidth="1"/>
    <col min="10256" max="10256" width="10.6640625" style="128" customWidth="1"/>
    <col min="10257" max="10257" width="12.21875" style="128" bestFit="1" customWidth="1"/>
    <col min="10258" max="10493" width="8.88671875" style="128"/>
    <col min="10494" max="10494" width="12.21875" style="128" bestFit="1" customWidth="1"/>
    <col min="10495" max="10496" width="10.6640625" style="128" customWidth="1"/>
    <col min="10497" max="10499" width="9.6640625" style="128" customWidth="1"/>
    <col min="10500" max="10500" width="10.6640625" style="128" customWidth="1"/>
    <col min="10501" max="10505" width="9.6640625" style="128" customWidth="1"/>
    <col min="10506" max="10506" width="10.6640625" style="128" customWidth="1"/>
    <col min="10507" max="10508" width="10.88671875" style="128" customWidth="1"/>
    <col min="10509" max="10511" width="9.6640625" style="128" customWidth="1"/>
    <col min="10512" max="10512" width="10.6640625" style="128" customWidth="1"/>
    <col min="10513" max="10513" width="12.21875" style="128" bestFit="1" customWidth="1"/>
    <col min="10514" max="10749" width="8.88671875" style="128"/>
    <col min="10750" max="10750" width="12.21875" style="128" bestFit="1" customWidth="1"/>
    <col min="10751" max="10752" width="10.6640625" style="128" customWidth="1"/>
    <col min="10753" max="10755" width="9.6640625" style="128" customWidth="1"/>
    <col min="10756" max="10756" width="10.6640625" style="128" customWidth="1"/>
    <col min="10757" max="10761" width="9.6640625" style="128" customWidth="1"/>
    <col min="10762" max="10762" width="10.6640625" style="128" customWidth="1"/>
    <col min="10763" max="10764" width="10.88671875" style="128" customWidth="1"/>
    <col min="10765" max="10767" width="9.6640625" style="128" customWidth="1"/>
    <col min="10768" max="10768" width="10.6640625" style="128" customWidth="1"/>
    <col min="10769" max="10769" width="12.21875" style="128" bestFit="1" customWidth="1"/>
    <col min="10770" max="11005" width="8.88671875" style="128"/>
    <col min="11006" max="11006" width="12.21875" style="128" bestFit="1" customWidth="1"/>
    <col min="11007" max="11008" width="10.6640625" style="128" customWidth="1"/>
    <col min="11009" max="11011" width="9.6640625" style="128" customWidth="1"/>
    <col min="11012" max="11012" width="10.6640625" style="128" customWidth="1"/>
    <col min="11013" max="11017" width="9.6640625" style="128" customWidth="1"/>
    <col min="11018" max="11018" width="10.6640625" style="128" customWidth="1"/>
    <col min="11019" max="11020" width="10.88671875" style="128" customWidth="1"/>
    <col min="11021" max="11023" width="9.6640625" style="128" customWidth="1"/>
    <col min="11024" max="11024" width="10.6640625" style="128" customWidth="1"/>
    <col min="11025" max="11025" width="12.21875" style="128" bestFit="1" customWidth="1"/>
    <col min="11026" max="11261" width="8.88671875" style="128"/>
    <col min="11262" max="11262" width="12.21875" style="128" bestFit="1" customWidth="1"/>
    <col min="11263" max="11264" width="10.6640625" style="128" customWidth="1"/>
    <col min="11265" max="11267" width="9.6640625" style="128" customWidth="1"/>
    <col min="11268" max="11268" width="10.6640625" style="128" customWidth="1"/>
    <col min="11269" max="11273" width="9.6640625" style="128" customWidth="1"/>
    <col min="11274" max="11274" width="10.6640625" style="128" customWidth="1"/>
    <col min="11275" max="11276" width="10.88671875" style="128" customWidth="1"/>
    <col min="11277" max="11279" width="9.6640625" style="128" customWidth="1"/>
    <col min="11280" max="11280" width="10.6640625" style="128" customWidth="1"/>
    <col min="11281" max="11281" width="12.21875" style="128" bestFit="1" customWidth="1"/>
    <col min="11282" max="11517" width="8.88671875" style="128"/>
    <col min="11518" max="11518" width="12.21875" style="128" bestFit="1" customWidth="1"/>
    <col min="11519" max="11520" width="10.6640625" style="128" customWidth="1"/>
    <col min="11521" max="11523" width="9.6640625" style="128" customWidth="1"/>
    <col min="11524" max="11524" width="10.6640625" style="128" customWidth="1"/>
    <col min="11525" max="11529" width="9.6640625" style="128" customWidth="1"/>
    <col min="11530" max="11530" width="10.6640625" style="128" customWidth="1"/>
    <col min="11531" max="11532" width="10.88671875" style="128" customWidth="1"/>
    <col min="11533" max="11535" width="9.6640625" style="128" customWidth="1"/>
    <col min="11536" max="11536" width="10.6640625" style="128" customWidth="1"/>
    <col min="11537" max="11537" width="12.21875" style="128" bestFit="1" customWidth="1"/>
    <col min="11538" max="11773" width="8.88671875" style="128"/>
    <col min="11774" max="11774" width="12.21875" style="128" bestFit="1" customWidth="1"/>
    <col min="11775" max="11776" width="10.6640625" style="128" customWidth="1"/>
    <col min="11777" max="11779" width="9.6640625" style="128" customWidth="1"/>
    <col min="11780" max="11780" width="10.6640625" style="128" customWidth="1"/>
    <col min="11781" max="11785" width="9.6640625" style="128" customWidth="1"/>
    <col min="11786" max="11786" width="10.6640625" style="128" customWidth="1"/>
    <col min="11787" max="11788" width="10.88671875" style="128" customWidth="1"/>
    <col min="11789" max="11791" width="9.6640625" style="128" customWidth="1"/>
    <col min="11792" max="11792" width="10.6640625" style="128" customWidth="1"/>
    <col min="11793" max="11793" width="12.21875" style="128" bestFit="1" customWidth="1"/>
    <col min="11794" max="12029" width="8.88671875" style="128"/>
    <col min="12030" max="12030" width="12.21875" style="128" bestFit="1" customWidth="1"/>
    <col min="12031" max="12032" width="10.6640625" style="128" customWidth="1"/>
    <col min="12033" max="12035" width="9.6640625" style="128" customWidth="1"/>
    <col min="12036" max="12036" width="10.6640625" style="128" customWidth="1"/>
    <col min="12037" max="12041" width="9.6640625" style="128" customWidth="1"/>
    <col min="12042" max="12042" width="10.6640625" style="128" customWidth="1"/>
    <col min="12043" max="12044" width="10.88671875" style="128" customWidth="1"/>
    <col min="12045" max="12047" width="9.6640625" style="128" customWidth="1"/>
    <col min="12048" max="12048" width="10.6640625" style="128" customWidth="1"/>
    <col min="12049" max="12049" width="12.21875" style="128" bestFit="1" customWidth="1"/>
    <col min="12050" max="12285" width="8.88671875" style="128"/>
    <col min="12286" max="12286" width="12.21875" style="128" bestFit="1" customWidth="1"/>
    <col min="12287" max="12288" width="10.6640625" style="128" customWidth="1"/>
    <col min="12289" max="12291" width="9.6640625" style="128" customWidth="1"/>
    <col min="12292" max="12292" width="10.6640625" style="128" customWidth="1"/>
    <col min="12293" max="12297" width="9.6640625" style="128" customWidth="1"/>
    <col min="12298" max="12298" width="10.6640625" style="128" customWidth="1"/>
    <col min="12299" max="12300" width="10.88671875" style="128" customWidth="1"/>
    <col min="12301" max="12303" width="9.6640625" style="128" customWidth="1"/>
    <col min="12304" max="12304" width="10.6640625" style="128" customWidth="1"/>
    <col min="12305" max="12305" width="12.21875" style="128" bestFit="1" customWidth="1"/>
    <col min="12306" max="12541" width="8.88671875" style="128"/>
    <col min="12542" max="12542" width="12.21875" style="128" bestFit="1" customWidth="1"/>
    <col min="12543" max="12544" width="10.6640625" style="128" customWidth="1"/>
    <col min="12545" max="12547" width="9.6640625" style="128" customWidth="1"/>
    <col min="12548" max="12548" width="10.6640625" style="128" customWidth="1"/>
    <col min="12549" max="12553" width="9.6640625" style="128" customWidth="1"/>
    <col min="12554" max="12554" width="10.6640625" style="128" customWidth="1"/>
    <col min="12555" max="12556" width="10.88671875" style="128" customWidth="1"/>
    <col min="12557" max="12559" width="9.6640625" style="128" customWidth="1"/>
    <col min="12560" max="12560" width="10.6640625" style="128" customWidth="1"/>
    <col min="12561" max="12561" width="12.21875" style="128" bestFit="1" customWidth="1"/>
    <col min="12562" max="12797" width="8.88671875" style="128"/>
    <col min="12798" max="12798" width="12.21875" style="128" bestFit="1" customWidth="1"/>
    <col min="12799" max="12800" width="10.6640625" style="128" customWidth="1"/>
    <col min="12801" max="12803" width="9.6640625" style="128" customWidth="1"/>
    <col min="12804" max="12804" width="10.6640625" style="128" customWidth="1"/>
    <col min="12805" max="12809" width="9.6640625" style="128" customWidth="1"/>
    <col min="12810" max="12810" width="10.6640625" style="128" customWidth="1"/>
    <col min="12811" max="12812" width="10.88671875" style="128" customWidth="1"/>
    <col min="12813" max="12815" width="9.6640625" style="128" customWidth="1"/>
    <col min="12816" max="12816" width="10.6640625" style="128" customWidth="1"/>
    <col min="12817" max="12817" width="12.21875" style="128" bestFit="1" customWidth="1"/>
    <col min="12818" max="13053" width="8.88671875" style="128"/>
    <col min="13054" max="13054" width="12.21875" style="128" bestFit="1" customWidth="1"/>
    <col min="13055" max="13056" width="10.6640625" style="128" customWidth="1"/>
    <col min="13057" max="13059" width="9.6640625" style="128" customWidth="1"/>
    <col min="13060" max="13060" width="10.6640625" style="128" customWidth="1"/>
    <col min="13061" max="13065" width="9.6640625" style="128" customWidth="1"/>
    <col min="13066" max="13066" width="10.6640625" style="128" customWidth="1"/>
    <col min="13067" max="13068" width="10.88671875" style="128" customWidth="1"/>
    <col min="13069" max="13071" width="9.6640625" style="128" customWidth="1"/>
    <col min="13072" max="13072" width="10.6640625" style="128" customWidth="1"/>
    <col min="13073" max="13073" width="12.21875" style="128" bestFit="1" customWidth="1"/>
    <col min="13074" max="13309" width="8.88671875" style="128"/>
    <col min="13310" max="13310" width="12.21875" style="128" bestFit="1" customWidth="1"/>
    <col min="13311" max="13312" width="10.6640625" style="128" customWidth="1"/>
    <col min="13313" max="13315" width="9.6640625" style="128" customWidth="1"/>
    <col min="13316" max="13316" width="10.6640625" style="128" customWidth="1"/>
    <col min="13317" max="13321" width="9.6640625" style="128" customWidth="1"/>
    <col min="13322" max="13322" width="10.6640625" style="128" customWidth="1"/>
    <col min="13323" max="13324" width="10.88671875" style="128" customWidth="1"/>
    <col min="13325" max="13327" width="9.6640625" style="128" customWidth="1"/>
    <col min="13328" max="13328" width="10.6640625" style="128" customWidth="1"/>
    <col min="13329" max="13329" width="12.21875" style="128" bestFit="1" customWidth="1"/>
    <col min="13330" max="13565" width="8.88671875" style="128"/>
    <col min="13566" max="13566" width="12.21875" style="128" bestFit="1" customWidth="1"/>
    <col min="13567" max="13568" width="10.6640625" style="128" customWidth="1"/>
    <col min="13569" max="13571" width="9.6640625" style="128" customWidth="1"/>
    <col min="13572" max="13572" width="10.6640625" style="128" customWidth="1"/>
    <col min="13573" max="13577" width="9.6640625" style="128" customWidth="1"/>
    <col min="13578" max="13578" width="10.6640625" style="128" customWidth="1"/>
    <col min="13579" max="13580" width="10.88671875" style="128" customWidth="1"/>
    <col min="13581" max="13583" width="9.6640625" style="128" customWidth="1"/>
    <col min="13584" max="13584" width="10.6640625" style="128" customWidth="1"/>
    <col min="13585" max="13585" width="12.21875" style="128" bestFit="1" customWidth="1"/>
    <col min="13586" max="13821" width="8.88671875" style="128"/>
    <col min="13822" max="13822" width="12.21875" style="128" bestFit="1" customWidth="1"/>
    <col min="13823" max="13824" width="10.6640625" style="128" customWidth="1"/>
    <col min="13825" max="13827" width="9.6640625" style="128" customWidth="1"/>
    <col min="13828" max="13828" width="10.6640625" style="128" customWidth="1"/>
    <col min="13829" max="13833" width="9.6640625" style="128" customWidth="1"/>
    <col min="13834" max="13834" width="10.6640625" style="128" customWidth="1"/>
    <col min="13835" max="13836" width="10.88671875" style="128" customWidth="1"/>
    <col min="13837" max="13839" width="9.6640625" style="128" customWidth="1"/>
    <col min="13840" max="13840" width="10.6640625" style="128" customWidth="1"/>
    <col min="13841" max="13841" width="12.21875" style="128" bestFit="1" customWidth="1"/>
    <col min="13842" max="14077" width="8.88671875" style="128"/>
    <col min="14078" max="14078" width="12.21875" style="128" bestFit="1" customWidth="1"/>
    <col min="14079" max="14080" width="10.6640625" style="128" customWidth="1"/>
    <col min="14081" max="14083" width="9.6640625" style="128" customWidth="1"/>
    <col min="14084" max="14084" width="10.6640625" style="128" customWidth="1"/>
    <col min="14085" max="14089" width="9.6640625" style="128" customWidth="1"/>
    <col min="14090" max="14090" width="10.6640625" style="128" customWidth="1"/>
    <col min="14091" max="14092" width="10.88671875" style="128" customWidth="1"/>
    <col min="14093" max="14095" width="9.6640625" style="128" customWidth="1"/>
    <col min="14096" max="14096" width="10.6640625" style="128" customWidth="1"/>
    <col min="14097" max="14097" width="12.21875" style="128" bestFit="1" customWidth="1"/>
    <col min="14098" max="14333" width="8.88671875" style="128"/>
    <col min="14334" max="14334" width="12.21875" style="128" bestFit="1" customWidth="1"/>
    <col min="14335" max="14336" width="10.6640625" style="128" customWidth="1"/>
    <col min="14337" max="14339" width="9.6640625" style="128" customWidth="1"/>
    <col min="14340" max="14340" width="10.6640625" style="128" customWidth="1"/>
    <col min="14341" max="14345" width="9.6640625" style="128" customWidth="1"/>
    <col min="14346" max="14346" width="10.6640625" style="128" customWidth="1"/>
    <col min="14347" max="14348" width="10.88671875" style="128" customWidth="1"/>
    <col min="14349" max="14351" width="9.6640625" style="128" customWidth="1"/>
    <col min="14352" max="14352" width="10.6640625" style="128" customWidth="1"/>
    <col min="14353" max="14353" width="12.21875" style="128" bestFit="1" customWidth="1"/>
    <col min="14354" max="14589" width="8.88671875" style="128"/>
    <col min="14590" max="14590" width="12.21875" style="128" bestFit="1" customWidth="1"/>
    <col min="14591" max="14592" width="10.6640625" style="128" customWidth="1"/>
    <col min="14593" max="14595" width="9.6640625" style="128" customWidth="1"/>
    <col min="14596" max="14596" width="10.6640625" style="128" customWidth="1"/>
    <col min="14597" max="14601" width="9.6640625" style="128" customWidth="1"/>
    <col min="14602" max="14602" width="10.6640625" style="128" customWidth="1"/>
    <col min="14603" max="14604" width="10.88671875" style="128" customWidth="1"/>
    <col min="14605" max="14607" width="9.6640625" style="128" customWidth="1"/>
    <col min="14608" max="14608" width="10.6640625" style="128" customWidth="1"/>
    <col min="14609" max="14609" width="12.21875" style="128" bestFit="1" customWidth="1"/>
    <col min="14610" max="14845" width="8.88671875" style="128"/>
    <col min="14846" max="14846" width="12.21875" style="128" bestFit="1" customWidth="1"/>
    <col min="14847" max="14848" width="10.6640625" style="128" customWidth="1"/>
    <col min="14849" max="14851" width="9.6640625" style="128" customWidth="1"/>
    <col min="14852" max="14852" width="10.6640625" style="128" customWidth="1"/>
    <col min="14853" max="14857" width="9.6640625" style="128" customWidth="1"/>
    <col min="14858" max="14858" width="10.6640625" style="128" customWidth="1"/>
    <col min="14859" max="14860" width="10.88671875" style="128" customWidth="1"/>
    <col min="14861" max="14863" width="9.6640625" style="128" customWidth="1"/>
    <col min="14864" max="14864" width="10.6640625" style="128" customWidth="1"/>
    <col min="14865" max="14865" width="12.21875" style="128" bestFit="1" customWidth="1"/>
    <col min="14866" max="15101" width="8.88671875" style="128"/>
    <col min="15102" max="15102" width="12.21875" style="128" bestFit="1" customWidth="1"/>
    <col min="15103" max="15104" width="10.6640625" style="128" customWidth="1"/>
    <col min="15105" max="15107" width="9.6640625" style="128" customWidth="1"/>
    <col min="15108" max="15108" width="10.6640625" style="128" customWidth="1"/>
    <col min="15109" max="15113" width="9.6640625" style="128" customWidth="1"/>
    <col min="15114" max="15114" width="10.6640625" style="128" customWidth="1"/>
    <col min="15115" max="15116" width="10.88671875" style="128" customWidth="1"/>
    <col min="15117" max="15119" width="9.6640625" style="128" customWidth="1"/>
    <col min="15120" max="15120" width="10.6640625" style="128" customWidth="1"/>
    <col min="15121" max="15121" width="12.21875" style="128" bestFit="1" customWidth="1"/>
    <col min="15122" max="15357" width="8.88671875" style="128"/>
    <col min="15358" max="15358" width="12.21875" style="128" bestFit="1" customWidth="1"/>
    <col min="15359" max="15360" width="10.6640625" style="128" customWidth="1"/>
    <col min="15361" max="15363" width="9.6640625" style="128" customWidth="1"/>
    <col min="15364" max="15364" width="10.6640625" style="128" customWidth="1"/>
    <col min="15365" max="15369" width="9.6640625" style="128" customWidth="1"/>
    <col min="15370" max="15370" width="10.6640625" style="128" customWidth="1"/>
    <col min="15371" max="15372" width="10.88671875" style="128" customWidth="1"/>
    <col min="15373" max="15375" width="9.6640625" style="128" customWidth="1"/>
    <col min="15376" max="15376" width="10.6640625" style="128" customWidth="1"/>
    <col min="15377" max="15377" width="12.21875" style="128" bestFit="1" customWidth="1"/>
    <col min="15378" max="15613" width="8.88671875" style="128"/>
    <col min="15614" max="15614" width="12.21875" style="128" bestFit="1" customWidth="1"/>
    <col min="15615" max="15616" width="10.6640625" style="128" customWidth="1"/>
    <col min="15617" max="15619" width="9.6640625" style="128" customWidth="1"/>
    <col min="15620" max="15620" width="10.6640625" style="128" customWidth="1"/>
    <col min="15621" max="15625" width="9.6640625" style="128" customWidth="1"/>
    <col min="15626" max="15626" width="10.6640625" style="128" customWidth="1"/>
    <col min="15627" max="15628" width="10.88671875" style="128" customWidth="1"/>
    <col min="15629" max="15631" width="9.6640625" style="128" customWidth="1"/>
    <col min="15632" max="15632" width="10.6640625" style="128" customWidth="1"/>
    <col min="15633" max="15633" width="12.21875" style="128" bestFit="1" customWidth="1"/>
    <col min="15634" max="15869" width="8.88671875" style="128"/>
    <col min="15870" max="15870" width="12.21875" style="128" bestFit="1" customWidth="1"/>
    <col min="15871" max="15872" width="10.6640625" style="128" customWidth="1"/>
    <col min="15873" max="15875" width="9.6640625" style="128" customWidth="1"/>
    <col min="15876" max="15876" width="10.6640625" style="128" customWidth="1"/>
    <col min="15877" max="15881" width="9.6640625" style="128" customWidth="1"/>
    <col min="15882" max="15882" width="10.6640625" style="128" customWidth="1"/>
    <col min="15883" max="15884" width="10.88671875" style="128" customWidth="1"/>
    <col min="15885" max="15887" width="9.6640625" style="128" customWidth="1"/>
    <col min="15888" max="15888" width="10.6640625" style="128" customWidth="1"/>
    <col min="15889" max="15889" width="12.21875" style="128" bestFit="1" customWidth="1"/>
    <col min="15890" max="16125" width="8.88671875" style="128"/>
    <col min="16126" max="16126" width="12.21875" style="128" bestFit="1" customWidth="1"/>
    <col min="16127" max="16128" width="10.6640625" style="128" customWidth="1"/>
    <col min="16129" max="16131" width="9.6640625" style="128" customWidth="1"/>
    <col min="16132" max="16132" width="10.6640625" style="128" customWidth="1"/>
    <col min="16133" max="16137" width="9.6640625" style="128" customWidth="1"/>
    <col min="16138" max="16138" width="10.6640625" style="128" customWidth="1"/>
    <col min="16139" max="16140" width="10.88671875" style="128" customWidth="1"/>
    <col min="16141" max="16143" width="9.6640625" style="128" customWidth="1"/>
    <col min="16144" max="16144" width="10.6640625" style="128" customWidth="1"/>
    <col min="16145" max="16145" width="12.21875" style="128" bestFit="1" customWidth="1"/>
    <col min="16146" max="16384" width="8.88671875" style="128"/>
  </cols>
  <sheetData>
    <row r="1" spans="1:17" s="38" customFormat="1" ht="17.25" customHeight="1">
      <c r="A1" s="37" t="s">
        <v>284</v>
      </c>
      <c r="B1" s="120"/>
    </row>
    <row r="2" spans="1:17" s="39" customFormat="1" ht="17.25" customHeight="1" thickBot="1">
      <c r="N2" s="121"/>
      <c r="Q2" s="40" t="s">
        <v>99</v>
      </c>
    </row>
    <row r="3" spans="1:17" s="25" customFormat="1" ht="17.25" customHeight="1">
      <c r="A3" s="403" t="s">
        <v>100</v>
      </c>
      <c r="B3" s="406" t="s">
        <v>101</v>
      </c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8"/>
      <c r="Q3" s="403" t="s">
        <v>100</v>
      </c>
    </row>
    <row r="4" spans="1:17" s="25" customFormat="1" ht="17.25" customHeight="1">
      <c r="A4" s="404"/>
      <c r="B4" s="409" t="s">
        <v>102</v>
      </c>
      <c r="C4" s="410"/>
      <c r="D4" s="410"/>
      <c r="E4" s="410"/>
      <c r="F4" s="411"/>
      <c r="G4" s="409" t="s">
        <v>103</v>
      </c>
      <c r="H4" s="410"/>
      <c r="I4" s="410"/>
      <c r="J4" s="410"/>
      <c r="K4" s="411"/>
      <c r="L4" s="409" t="s">
        <v>0</v>
      </c>
      <c r="M4" s="410"/>
      <c r="N4" s="410"/>
      <c r="O4" s="410"/>
      <c r="P4" s="411"/>
      <c r="Q4" s="404"/>
    </row>
    <row r="5" spans="1:17" s="25" customFormat="1" ht="17.25" customHeight="1">
      <c r="A5" s="404"/>
      <c r="B5" s="412" t="s">
        <v>104</v>
      </c>
      <c r="C5" s="395" t="s">
        <v>105</v>
      </c>
      <c r="D5" s="397" t="s">
        <v>106</v>
      </c>
      <c r="E5" s="397" t="s">
        <v>107</v>
      </c>
      <c r="F5" s="395" t="s">
        <v>108</v>
      </c>
      <c r="G5" s="399" t="s">
        <v>104</v>
      </c>
      <c r="H5" s="395" t="s">
        <v>105</v>
      </c>
      <c r="I5" s="397" t="s">
        <v>106</v>
      </c>
      <c r="J5" s="397" t="s">
        <v>107</v>
      </c>
      <c r="K5" s="401" t="s">
        <v>108</v>
      </c>
      <c r="L5" s="393" t="s">
        <v>104</v>
      </c>
      <c r="M5" s="395" t="s">
        <v>105</v>
      </c>
      <c r="N5" s="397" t="s">
        <v>106</v>
      </c>
      <c r="O5" s="397" t="s">
        <v>107</v>
      </c>
      <c r="P5" s="395" t="s">
        <v>108</v>
      </c>
      <c r="Q5" s="404"/>
    </row>
    <row r="6" spans="1:17" s="25" customFormat="1" ht="17.25" customHeight="1" thickBot="1">
      <c r="A6" s="405"/>
      <c r="B6" s="413"/>
      <c r="C6" s="396"/>
      <c r="D6" s="396"/>
      <c r="E6" s="396"/>
      <c r="F6" s="398"/>
      <c r="G6" s="400"/>
      <c r="H6" s="396"/>
      <c r="I6" s="396"/>
      <c r="J6" s="396"/>
      <c r="K6" s="402"/>
      <c r="L6" s="394"/>
      <c r="M6" s="396"/>
      <c r="N6" s="396"/>
      <c r="O6" s="396"/>
      <c r="P6" s="398"/>
      <c r="Q6" s="405"/>
    </row>
    <row r="7" spans="1:17" ht="17.25" customHeight="1">
      <c r="A7" s="122" t="s">
        <v>3</v>
      </c>
      <c r="B7" s="123">
        <f>B52</f>
        <v>0</v>
      </c>
      <c r="C7" s="124">
        <f t="shared" ref="C7:P7" si="0">C52</f>
        <v>0</v>
      </c>
      <c r="D7" s="125">
        <f t="shared" si="0"/>
        <v>0</v>
      </c>
      <c r="E7" s="125">
        <f t="shared" si="0"/>
        <v>0</v>
      </c>
      <c r="F7" s="125">
        <f t="shared" si="0"/>
        <v>0</v>
      </c>
      <c r="G7" s="123">
        <f t="shared" si="0"/>
        <v>0</v>
      </c>
      <c r="H7" s="124">
        <f t="shared" si="0"/>
        <v>0</v>
      </c>
      <c r="I7" s="125">
        <f t="shared" si="0"/>
        <v>0</v>
      </c>
      <c r="J7" s="125">
        <f t="shared" si="0"/>
        <v>0</v>
      </c>
      <c r="K7" s="126">
        <f t="shared" si="0"/>
        <v>0</v>
      </c>
      <c r="L7" s="127">
        <f t="shared" si="0"/>
        <v>0</v>
      </c>
      <c r="M7" s="124">
        <f t="shared" si="0"/>
        <v>0</v>
      </c>
      <c r="N7" s="125">
        <f t="shared" si="0"/>
        <v>0</v>
      </c>
      <c r="O7" s="125">
        <f t="shared" si="0"/>
        <v>0</v>
      </c>
      <c r="P7" s="126">
        <f t="shared" si="0"/>
        <v>0</v>
      </c>
      <c r="Q7" s="122" t="s">
        <v>3</v>
      </c>
    </row>
    <row r="8" spans="1:17" ht="17.25" customHeight="1">
      <c r="A8" s="129" t="s">
        <v>4</v>
      </c>
      <c r="B8" s="130"/>
      <c r="C8" s="131"/>
      <c r="D8" s="132"/>
      <c r="E8" s="132"/>
      <c r="F8" s="132"/>
      <c r="G8" s="130"/>
      <c r="H8" s="131"/>
      <c r="I8" s="132"/>
      <c r="J8" s="132"/>
      <c r="K8" s="133"/>
      <c r="L8" s="127"/>
      <c r="M8" s="131"/>
      <c r="N8" s="132"/>
      <c r="O8" s="132"/>
      <c r="P8" s="133"/>
      <c r="Q8" s="129" t="s">
        <v>4</v>
      </c>
    </row>
    <row r="9" spans="1:17" ht="17.25" customHeight="1">
      <c r="A9" s="129" t="s">
        <v>5</v>
      </c>
      <c r="B9" s="134"/>
      <c r="C9" s="135"/>
      <c r="D9" s="136"/>
      <c r="E9" s="136"/>
      <c r="F9" s="136"/>
      <c r="G9" s="134"/>
      <c r="H9" s="135"/>
      <c r="I9" s="136"/>
      <c r="J9" s="136"/>
      <c r="K9" s="137"/>
      <c r="L9" s="127"/>
      <c r="M9" s="131"/>
      <c r="N9" s="132"/>
      <c r="O9" s="136"/>
      <c r="P9" s="133"/>
      <c r="Q9" s="129" t="s">
        <v>5</v>
      </c>
    </row>
    <row r="10" spans="1:17" ht="17.25" customHeight="1">
      <c r="A10" s="129" t="s">
        <v>6</v>
      </c>
      <c r="B10" s="134"/>
      <c r="C10" s="135"/>
      <c r="D10" s="136"/>
      <c r="E10" s="136"/>
      <c r="F10" s="136"/>
      <c r="G10" s="134"/>
      <c r="H10" s="135"/>
      <c r="I10" s="136"/>
      <c r="J10" s="136"/>
      <c r="K10" s="137"/>
      <c r="L10" s="127"/>
      <c r="M10" s="131"/>
      <c r="N10" s="132"/>
      <c r="O10" s="136"/>
      <c r="P10" s="133"/>
      <c r="Q10" s="129" t="s">
        <v>6</v>
      </c>
    </row>
    <row r="11" spans="1:17" ht="17.25" customHeight="1">
      <c r="A11" s="129" t="s">
        <v>7</v>
      </c>
      <c r="B11" s="134"/>
      <c r="C11" s="135"/>
      <c r="D11" s="136"/>
      <c r="E11" s="136"/>
      <c r="F11" s="136"/>
      <c r="G11" s="134"/>
      <c r="H11" s="135"/>
      <c r="I11" s="136"/>
      <c r="J11" s="136"/>
      <c r="K11" s="137"/>
      <c r="L11" s="127"/>
      <c r="M11" s="131"/>
      <c r="N11" s="132"/>
      <c r="O11" s="136"/>
      <c r="P11" s="133"/>
      <c r="Q11" s="129" t="s">
        <v>7</v>
      </c>
    </row>
    <row r="12" spans="1:17" ht="17.25" customHeight="1">
      <c r="A12" s="129" t="s">
        <v>8</v>
      </c>
      <c r="B12" s="134"/>
      <c r="C12" s="135"/>
      <c r="D12" s="136"/>
      <c r="E12" s="136"/>
      <c r="F12" s="136"/>
      <c r="G12" s="134"/>
      <c r="H12" s="135"/>
      <c r="I12" s="136"/>
      <c r="J12" s="136"/>
      <c r="K12" s="137"/>
      <c r="L12" s="127"/>
      <c r="M12" s="131"/>
      <c r="N12" s="132"/>
      <c r="O12" s="136"/>
      <c r="P12" s="133"/>
      <c r="Q12" s="129" t="s">
        <v>8</v>
      </c>
    </row>
    <row r="13" spans="1:17" ht="17.25" customHeight="1">
      <c r="A13" s="129" t="s">
        <v>9</v>
      </c>
      <c r="B13" s="134"/>
      <c r="C13" s="135"/>
      <c r="D13" s="136"/>
      <c r="E13" s="136"/>
      <c r="F13" s="136"/>
      <c r="G13" s="134"/>
      <c r="H13" s="135"/>
      <c r="I13" s="136"/>
      <c r="J13" s="136"/>
      <c r="K13" s="137"/>
      <c r="L13" s="127"/>
      <c r="M13" s="131"/>
      <c r="N13" s="132"/>
      <c r="O13" s="136"/>
      <c r="P13" s="133"/>
      <c r="Q13" s="129" t="s">
        <v>9</v>
      </c>
    </row>
    <row r="14" spans="1:17" ht="17.25" customHeight="1">
      <c r="A14" s="129" t="s">
        <v>10</v>
      </c>
      <c r="B14" s="134"/>
      <c r="C14" s="135"/>
      <c r="D14" s="136"/>
      <c r="E14" s="136"/>
      <c r="F14" s="136"/>
      <c r="G14" s="134"/>
      <c r="H14" s="135"/>
      <c r="I14" s="136"/>
      <c r="J14" s="136"/>
      <c r="K14" s="137"/>
      <c r="L14" s="127"/>
      <c r="M14" s="131"/>
      <c r="N14" s="132"/>
      <c r="O14" s="136"/>
      <c r="P14" s="133"/>
      <c r="Q14" s="129" t="s">
        <v>10</v>
      </c>
    </row>
    <row r="15" spans="1:17" ht="17.25" customHeight="1">
      <c r="A15" s="129" t="s">
        <v>11</v>
      </c>
      <c r="B15" s="134">
        <f>B53</f>
        <v>0</v>
      </c>
      <c r="C15" s="135">
        <f t="shared" ref="C15:P15" si="1">C53</f>
        <v>0</v>
      </c>
      <c r="D15" s="136">
        <f t="shared" si="1"/>
        <v>0</v>
      </c>
      <c r="E15" s="136">
        <f t="shared" si="1"/>
        <v>0</v>
      </c>
      <c r="F15" s="136">
        <f t="shared" si="1"/>
        <v>0</v>
      </c>
      <c r="G15" s="134">
        <f t="shared" si="1"/>
        <v>0</v>
      </c>
      <c r="H15" s="135">
        <f t="shared" si="1"/>
        <v>0</v>
      </c>
      <c r="I15" s="136">
        <f t="shared" si="1"/>
        <v>0</v>
      </c>
      <c r="J15" s="136">
        <f t="shared" si="1"/>
        <v>0</v>
      </c>
      <c r="K15" s="137">
        <f t="shared" si="1"/>
        <v>0</v>
      </c>
      <c r="L15" s="127">
        <f t="shared" si="1"/>
        <v>0</v>
      </c>
      <c r="M15" s="131">
        <f t="shared" si="1"/>
        <v>0</v>
      </c>
      <c r="N15" s="132">
        <f t="shared" si="1"/>
        <v>0</v>
      </c>
      <c r="O15" s="136">
        <f t="shared" si="1"/>
        <v>0</v>
      </c>
      <c r="P15" s="133">
        <f t="shared" si="1"/>
        <v>0</v>
      </c>
      <c r="Q15" s="129" t="s">
        <v>11</v>
      </c>
    </row>
    <row r="16" spans="1:17" ht="17.25" customHeight="1">
      <c r="A16" s="138" t="s">
        <v>12</v>
      </c>
      <c r="B16" s="139"/>
      <c r="C16" s="140"/>
      <c r="D16" s="141"/>
      <c r="E16" s="141"/>
      <c r="F16" s="141"/>
      <c r="G16" s="139"/>
      <c r="H16" s="140"/>
      <c r="I16" s="141"/>
      <c r="J16" s="141"/>
      <c r="K16" s="142"/>
      <c r="L16" s="127"/>
      <c r="M16" s="131"/>
      <c r="N16" s="132"/>
      <c r="O16" s="141"/>
      <c r="P16" s="133"/>
      <c r="Q16" s="138" t="s">
        <v>12</v>
      </c>
    </row>
    <row r="17" spans="1:17" ht="17.25" customHeight="1">
      <c r="A17" s="138" t="s">
        <v>200</v>
      </c>
      <c r="B17" s="139"/>
      <c r="C17" s="140"/>
      <c r="D17" s="141"/>
      <c r="E17" s="141"/>
      <c r="F17" s="141"/>
      <c r="G17" s="139"/>
      <c r="H17" s="140"/>
      <c r="I17" s="141"/>
      <c r="J17" s="141"/>
      <c r="K17" s="142"/>
      <c r="L17" s="143"/>
      <c r="M17" s="140"/>
      <c r="N17" s="141"/>
      <c r="O17" s="141"/>
      <c r="P17" s="142"/>
      <c r="Q17" s="138" t="str">
        <f>A17</f>
        <v>城市</v>
      </c>
    </row>
    <row r="18" spans="1:17" ht="17.25" customHeight="1">
      <c r="A18" s="129" t="s">
        <v>109</v>
      </c>
      <c r="B18" s="139"/>
      <c r="C18" s="140"/>
      <c r="D18" s="141"/>
      <c r="E18" s="141"/>
      <c r="F18" s="141"/>
      <c r="G18" s="139"/>
      <c r="H18" s="140"/>
      <c r="I18" s="141"/>
      <c r="J18" s="141"/>
      <c r="K18" s="142"/>
      <c r="L18" s="143"/>
      <c r="M18" s="140"/>
      <c r="N18" s="141"/>
      <c r="O18" s="141"/>
      <c r="P18" s="142"/>
      <c r="Q18" s="129" t="s">
        <v>109</v>
      </c>
    </row>
    <row r="19" spans="1:17" ht="17.25" customHeight="1">
      <c r="A19" s="122" t="s">
        <v>14</v>
      </c>
      <c r="B19" s="134"/>
      <c r="C19" s="135"/>
      <c r="D19" s="136"/>
      <c r="E19" s="136"/>
      <c r="F19" s="136"/>
      <c r="G19" s="134"/>
      <c r="H19" s="135"/>
      <c r="I19" s="136"/>
      <c r="J19" s="136"/>
      <c r="K19" s="137"/>
      <c r="L19" s="144"/>
      <c r="M19" s="135"/>
      <c r="N19" s="136"/>
      <c r="O19" s="136"/>
      <c r="P19" s="137"/>
      <c r="Q19" s="122" t="s">
        <v>14</v>
      </c>
    </row>
    <row r="20" spans="1:17" ht="17.25" customHeight="1">
      <c r="A20" s="129" t="s">
        <v>15</v>
      </c>
      <c r="B20" s="134"/>
      <c r="C20" s="135"/>
      <c r="D20" s="136"/>
      <c r="E20" s="136"/>
      <c r="F20" s="136"/>
      <c r="G20" s="134"/>
      <c r="H20" s="135"/>
      <c r="I20" s="136"/>
      <c r="J20" s="136"/>
      <c r="K20" s="137"/>
      <c r="L20" s="144"/>
      <c r="M20" s="135"/>
      <c r="N20" s="136"/>
      <c r="O20" s="136"/>
      <c r="P20" s="137"/>
      <c r="Q20" s="129" t="s">
        <v>15</v>
      </c>
    </row>
    <row r="21" spans="1:17" ht="17.25" customHeight="1">
      <c r="A21" s="129" t="s">
        <v>16</v>
      </c>
      <c r="B21" s="134"/>
      <c r="C21" s="135"/>
      <c r="D21" s="136"/>
      <c r="E21" s="136"/>
      <c r="F21" s="136"/>
      <c r="G21" s="134"/>
      <c r="H21" s="135"/>
      <c r="I21" s="136"/>
      <c r="J21" s="136"/>
      <c r="K21" s="137"/>
      <c r="L21" s="144"/>
      <c r="M21" s="135"/>
      <c r="N21" s="136"/>
      <c r="O21" s="136"/>
      <c r="P21" s="137"/>
      <c r="Q21" s="129" t="s">
        <v>16</v>
      </c>
    </row>
    <row r="22" spans="1:17" ht="17.25" customHeight="1">
      <c r="A22" s="129" t="s">
        <v>17</v>
      </c>
      <c r="B22" s="134"/>
      <c r="C22" s="135"/>
      <c r="D22" s="136"/>
      <c r="E22" s="136"/>
      <c r="F22" s="136"/>
      <c r="G22" s="134"/>
      <c r="H22" s="135"/>
      <c r="I22" s="136"/>
      <c r="J22" s="136"/>
      <c r="K22" s="137"/>
      <c r="L22" s="144"/>
      <c r="M22" s="135"/>
      <c r="N22" s="136"/>
      <c r="O22" s="136"/>
      <c r="P22" s="137"/>
      <c r="Q22" s="129" t="s">
        <v>17</v>
      </c>
    </row>
    <row r="23" spans="1:17" ht="17.25" customHeight="1">
      <c r="A23" s="129" t="s">
        <v>18</v>
      </c>
      <c r="B23" s="134"/>
      <c r="C23" s="135"/>
      <c r="D23" s="136"/>
      <c r="E23" s="136"/>
      <c r="F23" s="136"/>
      <c r="G23" s="134"/>
      <c r="H23" s="135"/>
      <c r="I23" s="136"/>
      <c r="J23" s="136"/>
      <c r="K23" s="137"/>
      <c r="L23" s="144"/>
      <c r="M23" s="135"/>
      <c r="N23" s="136"/>
      <c r="O23" s="136"/>
      <c r="P23" s="137"/>
      <c r="Q23" s="129" t="s">
        <v>18</v>
      </c>
    </row>
    <row r="24" spans="1:17" ht="17.25" customHeight="1">
      <c r="A24" s="129" t="s">
        <v>19</v>
      </c>
      <c r="B24" s="134"/>
      <c r="C24" s="135"/>
      <c r="D24" s="136"/>
      <c r="E24" s="136"/>
      <c r="F24" s="136"/>
      <c r="G24" s="134"/>
      <c r="H24" s="135"/>
      <c r="I24" s="136"/>
      <c r="J24" s="136"/>
      <c r="K24" s="137"/>
      <c r="L24" s="144"/>
      <c r="M24" s="135"/>
      <c r="N24" s="136"/>
      <c r="O24" s="136"/>
      <c r="P24" s="137"/>
      <c r="Q24" s="129" t="s">
        <v>19</v>
      </c>
    </row>
    <row r="25" spans="1:17" ht="17.25" customHeight="1">
      <c r="A25" s="129" t="s">
        <v>20</v>
      </c>
      <c r="B25" s="145"/>
      <c r="C25" s="146"/>
      <c r="D25" s="147"/>
      <c r="E25" s="147"/>
      <c r="F25" s="136"/>
      <c r="G25" s="145"/>
      <c r="H25" s="146"/>
      <c r="I25" s="147"/>
      <c r="J25" s="147"/>
      <c r="K25" s="137"/>
      <c r="L25" s="144"/>
      <c r="M25" s="135"/>
      <c r="N25" s="136"/>
      <c r="O25" s="147"/>
      <c r="P25" s="137"/>
      <c r="Q25" s="129" t="s">
        <v>20</v>
      </c>
    </row>
    <row r="26" spans="1:17" ht="17.25" customHeight="1">
      <c r="A26" s="129" t="s">
        <v>21</v>
      </c>
      <c r="B26" s="145"/>
      <c r="C26" s="146"/>
      <c r="D26" s="147"/>
      <c r="E26" s="147"/>
      <c r="F26" s="136"/>
      <c r="G26" s="145"/>
      <c r="H26" s="146"/>
      <c r="I26" s="147"/>
      <c r="J26" s="147"/>
      <c r="K26" s="137"/>
      <c r="L26" s="144"/>
      <c r="M26" s="135"/>
      <c r="N26" s="136"/>
      <c r="O26" s="147"/>
      <c r="P26" s="137"/>
      <c r="Q26" s="129" t="s">
        <v>21</v>
      </c>
    </row>
    <row r="27" spans="1:17" ht="17.25" customHeight="1">
      <c r="A27" s="129" t="s">
        <v>110</v>
      </c>
      <c r="B27" s="145"/>
      <c r="C27" s="146"/>
      <c r="D27" s="147"/>
      <c r="E27" s="147"/>
      <c r="F27" s="136"/>
      <c r="G27" s="145"/>
      <c r="H27" s="146"/>
      <c r="I27" s="147"/>
      <c r="J27" s="147"/>
      <c r="K27" s="137"/>
      <c r="L27" s="144"/>
      <c r="M27" s="135"/>
      <c r="N27" s="136"/>
      <c r="O27" s="147"/>
      <c r="P27" s="137"/>
      <c r="Q27" s="129" t="s">
        <v>110</v>
      </c>
    </row>
    <row r="28" spans="1:17" ht="17.25" customHeight="1">
      <c r="A28" s="129" t="s">
        <v>23</v>
      </c>
      <c r="B28" s="145"/>
      <c r="C28" s="146"/>
      <c r="D28" s="147"/>
      <c r="E28" s="147"/>
      <c r="F28" s="136"/>
      <c r="G28" s="145"/>
      <c r="H28" s="146"/>
      <c r="I28" s="147"/>
      <c r="J28" s="147"/>
      <c r="K28" s="137"/>
      <c r="L28" s="144"/>
      <c r="M28" s="135"/>
      <c r="N28" s="136"/>
      <c r="O28" s="147"/>
      <c r="P28" s="137"/>
      <c r="Q28" s="129" t="s">
        <v>23</v>
      </c>
    </row>
    <row r="29" spans="1:17" ht="17.25" customHeight="1">
      <c r="A29" s="129" t="s">
        <v>24</v>
      </c>
      <c r="B29" s="145"/>
      <c r="C29" s="146"/>
      <c r="D29" s="147"/>
      <c r="E29" s="147"/>
      <c r="F29" s="136"/>
      <c r="G29" s="145"/>
      <c r="H29" s="146"/>
      <c r="I29" s="147"/>
      <c r="J29" s="147"/>
      <c r="K29" s="137"/>
      <c r="L29" s="144"/>
      <c r="M29" s="135"/>
      <c r="N29" s="136"/>
      <c r="O29" s="147"/>
      <c r="P29" s="137"/>
      <c r="Q29" s="129" t="s">
        <v>24</v>
      </c>
    </row>
    <row r="30" spans="1:17" ht="17.25" customHeight="1">
      <c r="A30" s="129" t="s">
        <v>25</v>
      </c>
      <c r="B30" s="145"/>
      <c r="C30" s="146"/>
      <c r="D30" s="147"/>
      <c r="E30" s="147"/>
      <c r="F30" s="136"/>
      <c r="G30" s="145"/>
      <c r="H30" s="146"/>
      <c r="I30" s="147"/>
      <c r="J30" s="147"/>
      <c r="K30" s="137"/>
      <c r="L30" s="144"/>
      <c r="M30" s="135"/>
      <c r="N30" s="136"/>
      <c r="O30" s="147"/>
      <c r="P30" s="137"/>
      <c r="Q30" s="129" t="s">
        <v>25</v>
      </c>
    </row>
    <row r="31" spans="1:17" ht="17.25" customHeight="1">
      <c r="A31" s="129" t="s">
        <v>26</v>
      </c>
      <c r="B31" s="134"/>
      <c r="C31" s="135"/>
      <c r="D31" s="136"/>
      <c r="E31" s="136"/>
      <c r="F31" s="136"/>
      <c r="G31" s="134"/>
      <c r="H31" s="135"/>
      <c r="I31" s="136"/>
      <c r="J31" s="136"/>
      <c r="K31" s="137"/>
      <c r="L31" s="144"/>
      <c r="M31" s="135"/>
      <c r="N31" s="136"/>
      <c r="O31" s="136"/>
      <c r="P31" s="137"/>
      <c r="Q31" s="129" t="s">
        <v>26</v>
      </c>
    </row>
    <row r="32" spans="1:17" ht="17.25" customHeight="1">
      <c r="A32" s="129" t="s">
        <v>27</v>
      </c>
      <c r="B32" s="134"/>
      <c r="C32" s="135"/>
      <c r="D32" s="136"/>
      <c r="E32" s="136"/>
      <c r="F32" s="136"/>
      <c r="G32" s="134"/>
      <c r="H32" s="135"/>
      <c r="I32" s="136"/>
      <c r="J32" s="136"/>
      <c r="K32" s="137"/>
      <c r="L32" s="144"/>
      <c r="M32" s="135"/>
      <c r="N32" s="136"/>
      <c r="O32" s="136"/>
      <c r="P32" s="137"/>
      <c r="Q32" s="129" t="s">
        <v>27</v>
      </c>
    </row>
    <row r="33" spans="1:17" ht="17.25" customHeight="1">
      <c r="A33" s="129" t="s">
        <v>28</v>
      </c>
      <c r="B33" s="134"/>
      <c r="C33" s="135"/>
      <c r="D33" s="136"/>
      <c r="E33" s="136"/>
      <c r="F33" s="136"/>
      <c r="G33" s="134"/>
      <c r="H33" s="135"/>
      <c r="I33" s="136"/>
      <c r="J33" s="136"/>
      <c r="K33" s="137"/>
      <c r="L33" s="144"/>
      <c r="M33" s="135"/>
      <c r="N33" s="136"/>
      <c r="O33" s="136"/>
      <c r="P33" s="137"/>
      <c r="Q33" s="129" t="s">
        <v>28</v>
      </c>
    </row>
    <row r="34" spans="1:17" ht="17.25" customHeight="1">
      <c r="A34" s="129" t="s">
        <v>29</v>
      </c>
      <c r="B34" s="134"/>
      <c r="C34" s="135"/>
      <c r="D34" s="136"/>
      <c r="E34" s="136"/>
      <c r="F34" s="136"/>
      <c r="G34" s="134"/>
      <c r="H34" s="135"/>
      <c r="I34" s="136"/>
      <c r="J34" s="136"/>
      <c r="K34" s="137"/>
      <c r="L34" s="144"/>
      <c r="M34" s="135"/>
      <c r="N34" s="136"/>
      <c r="O34" s="136"/>
      <c r="P34" s="137"/>
      <c r="Q34" s="129" t="s">
        <v>29</v>
      </c>
    </row>
    <row r="35" spans="1:17" ht="17.25" customHeight="1">
      <c r="A35" s="129" t="s">
        <v>30</v>
      </c>
      <c r="B35" s="134"/>
      <c r="C35" s="135"/>
      <c r="D35" s="136"/>
      <c r="E35" s="136"/>
      <c r="F35" s="136"/>
      <c r="G35" s="134"/>
      <c r="H35" s="135"/>
      <c r="I35" s="136"/>
      <c r="J35" s="136"/>
      <c r="K35" s="137"/>
      <c r="L35" s="144"/>
      <c r="M35" s="135"/>
      <c r="N35" s="136"/>
      <c r="O35" s="136"/>
      <c r="P35" s="137"/>
      <c r="Q35" s="129" t="s">
        <v>30</v>
      </c>
    </row>
    <row r="36" spans="1:17" ht="17.25" customHeight="1">
      <c r="A36" s="129" t="s">
        <v>31</v>
      </c>
      <c r="B36" s="134">
        <f>B54</f>
        <v>0</v>
      </c>
      <c r="C36" s="135">
        <f t="shared" ref="C36:P36" si="2">C54</f>
        <v>0</v>
      </c>
      <c r="D36" s="136">
        <f t="shared" si="2"/>
        <v>0</v>
      </c>
      <c r="E36" s="136">
        <f t="shared" si="2"/>
        <v>0</v>
      </c>
      <c r="F36" s="136">
        <f t="shared" si="2"/>
        <v>0</v>
      </c>
      <c r="G36" s="134">
        <f t="shared" si="2"/>
        <v>0</v>
      </c>
      <c r="H36" s="135">
        <f t="shared" si="2"/>
        <v>0</v>
      </c>
      <c r="I36" s="136">
        <f t="shared" si="2"/>
        <v>0</v>
      </c>
      <c r="J36" s="136">
        <f t="shared" si="2"/>
        <v>0</v>
      </c>
      <c r="K36" s="137">
        <f t="shared" si="2"/>
        <v>0</v>
      </c>
      <c r="L36" s="144">
        <f t="shared" si="2"/>
        <v>0</v>
      </c>
      <c r="M36" s="135">
        <f t="shared" si="2"/>
        <v>0</v>
      </c>
      <c r="N36" s="136">
        <f t="shared" si="2"/>
        <v>0</v>
      </c>
      <c r="O36" s="136">
        <f t="shared" si="2"/>
        <v>0</v>
      </c>
      <c r="P36" s="137">
        <f t="shared" si="2"/>
        <v>0</v>
      </c>
      <c r="Q36" s="129" t="s">
        <v>31</v>
      </c>
    </row>
    <row r="37" spans="1:17" ht="17.25" customHeight="1">
      <c r="A37" s="129" t="s">
        <v>32</v>
      </c>
      <c r="B37" s="134"/>
      <c r="C37" s="135"/>
      <c r="D37" s="136"/>
      <c r="E37" s="136"/>
      <c r="F37" s="136"/>
      <c r="G37" s="134"/>
      <c r="H37" s="135"/>
      <c r="I37" s="136"/>
      <c r="J37" s="136"/>
      <c r="K37" s="137"/>
      <c r="L37" s="144"/>
      <c r="M37" s="135"/>
      <c r="N37" s="136"/>
      <c r="O37" s="136"/>
      <c r="P37" s="137"/>
      <c r="Q37" s="129" t="s">
        <v>32</v>
      </c>
    </row>
    <row r="38" spans="1:17" ht="17.25" customHeight="1">
      <c r="A38" s="129" t="s">
        <v>33</v>
      </c>
      <c r="B38" s="134"/>
      <c r="C38" s="135"/>
      <c r="D38" s="136"/>
      <c r="E38" s="136"/>
      <c r="F38" s="136"/>
      <c r="G38" s="134"/>
      <c r="H38" s="135"/>
      <c r="I38" s="136"/>
      <c r="J38" s="136"/>
      <c r="K38" s="137"/>
      <c r="L38" s="144"/>
      <c r="M38" s="135"/>
      <c r="N38" s="136"/>
      <c r="O38" s="136"/>
      <c r="P38" s="137"/>
      <c r="Q38" s="129" t="s">
        <v>33</v>
      </c>
    </row>
    <row r="39" spans="1:17" ht="17.25" customHeight="1">
      <c r="A39" s="129" t="s">
        <v>34</v>
      </c>
      <c r="B39" s="134"/>
      <c r="C39" s="135"/>
      <c r="D39" s="136"/>
      <c r="E39" s="136"/>
      <c r="F39" s="136"/>
      <c r="G39" s="134"/>
      <c r="H39" s="135"/>
      <c r="I39" s="136"/>
      <c r="J39" s="136"/>
      <c r="K39" s="137"/>
      <c r="L39" s="144"/>
      <c r="M39" s="135"/>
      <c r="N39" s="136"/>
      <c r="O39" s="136"/>
      <c r="P39" s="137"/>
      <c r="Q39" s="129" t="s">
        <v>34</v>
      </c>
    </row>
    <row r="40" spans="1:17" ht="17.25" customHeight="1">
      <c r="A40" s="129" t="s">
        <v>35</v>
      </c>
      <c r="B40" s="134"/>
      <c r="C40" s="135"/>
      <c r="D40" s="136"/>
      <c r="E40" s="136"/>
      <c r="F40" s="136"/>
      <c r="G40" s="134"/>
      <c r="H40" s="135"/>
      <c r="I40" s="136"/>
      <c r="J40" s="136"/>
      <c r="K40" s="137"/>
      <c r="L40" s="144"/>
      <c r="M40" s="135"/>
      <c r="N40" s="136"/>
      <c r="O40" s="136"/>
      <c r="P40" s="137"/>
      <c r="Q40" s="129" t="s">
        <v>35</v>
      </c>
    </row>
    <row r="41" spans="1:17" ht="17.25" customHeight="1">
      <c r="A41" s="129" t="s">
        <v>36</v>
      </c>
      <c r="B41" s="134"/>
      <c r="C41" s="135"/>
      <c r="D41" s="136"/>
      <c r="E41" s="136"/>
      <c r="F41" s="136"/>
      <c r="G41" s="134"/>
      <c r="H41" s="135"/>
      <c r="I41" s="136"/>
      <c r="J41" s="136"/>
      <c r="K41" s="137"/>
      <c r="L41" s="144"/>
      <c r="M41" s="135"/>
      <c r="N41" s="136"/>
      <c r="O41" s="136"/>
      <c r="P41" s="137"/>
      <c r="Q41" s="129" t="s">
        <v>36</v>
      </c>
    </row>
    <row r="42" spans="1:17" ht="17.25" customHeight="1">
      <c r="A42" s="129" t="s">
        <v>37</v>
      </c>
      <c r="B42" s="134"/>
      <c r="C42" s="135"/>
      <c r="D42" s="136"/>
      <c r="E42" s="136"/>
      <c r="F42" s="136"/>
      <c r="G42" s="134"/>
      <c r="H42" s="135"/>
      <c r="I42" s="136"/>
      <c r="J42" s="136"/>
      <c r="K42" s="137"/>
      <c r="L42" s="144"/>
      <c r="M42" s="135"/>
      <c r="N42" s="136"/>
      <c r="O42" s="136"/>
      <c r="P42" s="137"/>
      <c r="Q42" s="129" t="s">
        <v>37</v>
      </c>
    </row>
    <row r="43" spans="1:17" ht="17.25" customHeight="1">
      <c r="A43" s="129" t="s">
        <v>38</v>
      </c>
      <c r="B43" s="134"/>
      <c r="C43" s="135"/>
      <c r="D43" s="136"/>
      <c r="E43" s="136"/>
      <c r="F43" s="136"/>
      <c r="G43" s="134"/>
      <c r="H43" s="135"/>
      <c r="I43" s="136"/>
      <c r="J43" s="136"/>
      <c r="K43" s="137"/>
      <c r="L43" s="144"/>
      <c r="M43" s="135"/>
      <c r="N43" s="136"/>
      <c r="O43" s="136"/>
      <c r="P43" s="137"/>
      <c r="Q43" s="129" t="s">
        <v>38</v>
      </c>
    </row>
    <row r="44" spans="1:17" ht="17.25" customHeight="1">
      <c r="A44" s="129" t="s">
        <v>39</v>
      </c>
      <c r="B44" s="134"/>
      <c r="C44" s="135"/>
      <c r="D44" s="136"/>
      <c r="E44" s="136"/>
      <c r="F44" s="136"/>
      <c r="G44" s="134"/>
      <c r="H44" s="135"/>
      <c r="I44" s="136"/>
      <c r="J44" s="136"/>
      <c r="K44" s="137"/>
      <c r="L44" s="144"/>
      <c r="M44" s="135"/>
      <c r="N44" s="136"/>
      <c r="O44" s="136"/>
      <c r="P44" s="137"/>
      <c r="Q44" s="129" t="s">
        <v>39</v>
      </c>
    </row>
    <row r="45" spans="1:17" ht="17.25" customHeight="1" thickBot="1">
      <c r="A45" s="138" t="s">
        <v>40</v>
      </c>
      <c r="B45" s="134"/>
      <c r="C45" s="135"/>
      <c r="D45" s="136"/>
      <c r="E45" s="136"/>
      <c r="F45" s="136"/>
      <c r="G45" s="134"/>
      <c r="H45" s="135"/>
      <c r="I45" s="136"/>
      <c r="J45" s="136"/>
      <c r="K45" s="137"/>
      <c r="L45" s="144"/>
      <c r="M45" s="135"/>
      <c r="N45" s="136"/>
      <c r="O45" s="136"/>
      <c r="P45" s="137"/>
      <c r="Q45" s="138" t="s">
        <v>40</v>
      </c>
    </row>
    <row r="46" spans="1:17" ht="17.25" customHeight="1" thickBot="1">
      <c r="A46" s="148" t="s">
        <v>111</v>
      </c>
      <c r="B46" s="149">
        <f>SUM(B7:B18)</f>
        <v>0</v>
      </c>
      <c r="C46" s="150">
        <f t="shared" ref="C46:P46" si="3">SUM(C7:C18)</f>
        <v>0</v>
      </c>
      <c r="D46" s="150">
        <f t="shared" si="3"/>
        <v>0</v>
      </c>
      <c r="E46" s="150">
        <f t="shared" si="3"/>
        <v>0</v>
      </c>
      <c r="F46" s="151">
        <f t="shared" si="3"/>
        <v>0</v>
      </c>
      <c r="G46" s="149">
        <f t="shared" si="3"/>
        <v>0</v>
      </c>
      <c r="H46" s="150">
        <f t="shared" si="3"/>
        <v>0</v>
      </c>
      <c r="I46" s="150">
        <f t="shared" si="3"/>
        <v>0</v>
      </c>
      <c r="J46" s="150">
        <f t="shared" si="3"/>
        <v>0</v>
      </c>
      <c r="K46" s="152">
        <f t="shared" si="3"/>
        <v>0</v>
      </c>
      <c r="L46" s="153">
        <f t="shared" si="3"/>
        <v>0</v>
      </c>
      <c r="M46" s="150">
        <f t="shared" si="3"/>
        <v>0</v>
      </c>
      <c r="N46" s="150">
        <f t="shared" si="3"/>
        <v>0</v>
      </c>
      <c r="O46" s="150">
        <f t="shared" si="3"/>
        <v>0</v>
      </c>
      <c r="P46" s="151">
        <f t="shared" si="3"/>
        <v>0</v>
      </c>
      <c r="Q46" s="148" t="s">
        <v>111</v>
      </c>
    </row>
    <row r="47" spans="1:17" ht="17.25" customHeight="1" thickBot="1">
      <c r="A47" s="148" t="s">
        <v>156</v>
      </c>
      <c r="B47" s="149">
        <f>SUM(B19:B45)</f>
        <v>0</v>
      </c>
      <c r="C47" s="150">
        <f t="shared" ref="C47:P47" si="4">SUM(C19:C45)</f>
        <v>0</v>
      </c>
      <c r="D47" s="150">
        <f t="shared" si="4"/>
        <v>0</v>
      </c>
      <c r="E47" s="150">
        <f t="shared" si="4"/>
        <v>0</v>
      </c>
      <c r="F47" s="151">
        <f t="shared" si="4"/>
        <v>0</v>
      </c>
      <c r="G47" s="149">
        <f t="shared" si="4"/>
        <v>0</v>
      </c>
      <c r="H47" s="150">
        <f t="shared" si="4"/>
        <v>0</v>
      </c>
      <c r="I47" s="150">
        <f t="shared" si="4"/>
        <v>0</v>
      </c>
      <c r="J47" s="150">
        <f t="shared" si="4"/>
        <v>0</v>
      </c>
      <c r="K47" s="152">
        <f t="shared" si="4"/>
        <v>0</v>
      </c>
      <c r="L47" s="153">
        <f t="shared" si="4"/>
        <v>0</v>
      </c>
      <c r="M47" s="150">
        <f t="shared" si="4"/>
        <v>0</v>
      </c>
      <c r="N47" s="150">
        <f t="shared" si="4"/>
        <v>0</v>
      </c>
      <c r="O47" s="150">
        <f t="shared" si="4"/>
        <v>0</v>
      </c>
      <c r="P47" s="151">
        <f t="shared" si="4"/>
        <v>0</v>
      </c>
      <c r="Q47" s="148" t="s">
        <v>156</v>
      </c>
    </row>
    <row r="48" spans="1:17" s="160" customFormat="1" ht="17.25" customHeight="1" thickBot="1">
      <c r="A48" s="154" t="s">
        <v>157</v>
      </c>
      <c r="B48" s="155">
        <f>SUM(B46:B47)</f>
        <v>0</v>
      </c>
      <c r="C48" s="156">
        <f t="shared" ref="C48:P48" si="5">SUM(C46:C47)</f>
        <v>0</v>
      </c>
      <c r="D48" s="156">
        <f t="shared" si="5"/>
        <v>0</v>
      </c>
      <c r="E48" s="156">
        <f t="shared" si="5"/>
        <v>0</v>
      </c>
      <c r="F48" s="157">
        <f t="shared" si="5"/>
        <v>0</v>
      </c>
      <c r="G48" s="155">
        <f t="shared" si="5"/>
        <v>0</v>
      </c>
      <c r="H48" s="156">
        <f t="shared" si="5"/>
        <v>0</v>
      </c>
      <c r="I48" s="156">
        <f t="shared" si="5"/>
        <v>0</v>
      </c>
      <c r="J48" s="156">
        <f t="shared" si="5"/>
        <v>0</v>
      </c>
      <c r="K48" s="158">
        <f t="shared" si="5"/>
        <v>0</v>
      </c>
      <c r="L48" s="159">
        <f t="shared" si="5"/>
        <v>0</v>
      </c>
      <c r="M48" s="156">
        <f t="shared" si="5"/>
        <v>0</v>
      </c>
      <c r="N48" s="156">
        <f t="shared" si="5"/>
        <v>0</v>
      </c>
      <c r="O48" s="156">
        <f t="shared" si="5"/>
        <v>0</v>
      </c>
      <c r="P48" s="157">
        <f t="shared" si="5"/>
        <v>0</v>
      </c>
      <c r="Q48" s="154" t="s">
        <v>157</v>
      </c>
    </row>
    <row r="49" spans="1:17" ht="17.25" customHeight="1">
      <c r="A49" s="161" t="s">
        <v>112</v>
      </c>
      <c r="B49" s="160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15" t="s">
        <v>285</v>
      </c>
    </row>
    <row r="50" spans="1:17" ht="17.25" hidden="1" customHeight="1">
      <c r="B50" s="160">
        <v>1</v>
      </c>
      <c r="C50" s="160">
        <v>2</v>
      </c>
      <c r="D50" s="160">
        <v>3</v>
      </c>
      <c r="E50" s="160">
        <v>4</v>
      </c>
      <c r="F50" s="160">
        <v>5</v>
      </c>
      <c r="G50" s="160">
        <v>6</v>
      </c>
      <c r="H50" s="160">
        <v>7</v>
      </c>
      <c r="I50" s="160">
        <v>8</v>
      </c>
      <c r="J50" s="160">
        <v>9</v>
      </c>
      <c r="K50" s="160">
        <v>10</v>
      </c>
      <c r="L50" s="160">
        <v>11</v>
      </c>
      <c r="M50" s="160">
        <v>12</v>
      </c>
      <c r="N50" s="160">
        <v>13</v>
      </c>
      <c r="O50" s="160">
        <v>14</v>
      </c>
      <c r="P50" s="160">
        <v>15</v>
      </c>
    </row>
    <row r="51" spans="1:17" ht="35.25" hidden="1" customHeight="1">
      <c r="A51" s="162" t="s">
        <v>286</v>
      </c>
      <c r="B51" s="163" t="s">
        <v>287</v>
      </c>
      <c r="C51" s="163" t="s">
        <v>287</v>
      </c>
      <c r="D51" s="163" t="s">
        <v>287</v>
      </c>
      <c r="E51" s="163" t="s">
        <v>287</v>
      </c>
      <c r="F51" s="163" t="s">
        <v>287</v>
      </c>
      <c r="G51" s="163" t="s">
        <v>287</v>
      </c>
      <c r="H51" s="163" t="s">
        <v>287</v>
      </c>
      <c r="I51" s="163" t="s">
        <v>287</v>
      </c>
      <c r="J51" s="163" t="s">
        <v>287</v>
      </c>
      <c r="K51" s="163" t="s">
        <v>287</v>
      </c>
      <c r="L51" s="163" t="s">
        <v>287</v>
      </c>
      <c r="M51" s="163" t="s">
        <v>287</v>
      </c>
      <c r="N51" s="163" t="s">
        <v>287</v>
      </c>
      <c r="O51" s="163" t="s">
        <v>287</v>
      </c>
      <c r="P51" s="163" t="s">
        <v>287</v>
      </c>
    </row>
    <row r="52" spans="1:17" ht="17.25" hidden="1" customHeight="1">
      <c r="A52" s="164" t="s">
        <v>3</v>
      </c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>
        <v>0</v>
      </c>
    </row>
    <row r="53" spans="1:17" ht="17.25" hidden="1" customHeight="1">
      <c r="A53" s="164" t="s">
        <v>11</v>
      </c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>
        <v>0</v>
      </c>
      <c r="O53" s="166">
        <v>0</v>
      </c>
      <c r="P53" s="166">
        <v>0</v>
      </c>
    </row>
    <row r="54" spans="1:17" ht="17.25" hidden="1" customHeight="1">
      <c r="A54" s="164" t="s">
        <v>31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>
        <v>0</v>
      </c>
    </row>
  </sheetData>
  <mergeCells count="21">
    <mergeCell ref="K5:K6"/>
    <mergeCell ref="A3:A6"/>
    <mergeCell ref="B3:P3"/>
    <mergeCell ref="Q3:Q6"/>
    <mergeCell ref="B4:F4"/>
    <mergeCell ref="G4:K4"/>
    <mergeCell ref="L4:P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L5:L6"/>
    <mergeCell ref="M5:M6"/>
    <mergeCell ref="N5:N6"/>
    <mergeCell ref="O5:O6"/>
    <mergeCell ref="P5:P6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7A6CA-BDD1-47C0-9D1C-23FB2AA2A188}">
  <sheetPr>
    <tabColor rgb="FFFF0000"/>
    <pageSetUpPr fitToPage="1"/>
  </sheetPr>
  <dimension ref="A1:U88"/>
  <sheetViews>
    <sheetView showZeros="0" view="pageBreakPreview" zoomScale="85" zoomScaleNormal="100" zoomScaleSheetLayoutView="85" workbookViewId="0">
      <pane xSplit="1" ySplit="4" topLeftCell="B5" activePane="bottomRight" state="frozen"/>
      <selection activeCell="H39" sqref="H39"/>
      <selection pane="topRight" activeCell="H39" sqref="H39"/>
      <selection pane="bottomLeft" activeCell="H39" sqref="H39"/>
      <selection pane="bottomRight" activeCell="A48" sqref="A48:XFD88"/>
    </sheetView>
  </sheetViews>
  <sheetFormatPr defaultColWidth="9" defaultRowHeight="13.2"/>
  <cols>
    <col min="1" max="1" width="12.6640625" style="128" customWidth="1"/>
    <col min="2" max="5" width="12.109375" style="128" customWidth="1"/>
    <col min="6" max="17" width="13.6640625" style="128" customWidth="1"/>
    <col min="18" max="18" width="12.6640625" style="128" customWidth="1"/>
    <col min="19" max="19" width="2.33203125" style="128" customWidth="1"/>
    <col min="20" max="21" width="0" style="128" hidden="1" customWidth="1"/>
    <col min="22" max="16384" width="9" style="128"/>
  </cols>
  <sheetData>
    <row r="1" spans="1:21" ht="16.2">
      <c r="A1" s="37" t="s">
        <v>288</v>
      </c>
      <c r="B1" s="37"/>
      <c r="R1" s="38"/>
    </row>
    <row r="2" spans="1:21" ht="13.8" thickBot="1">
      <c r="P2" s="167"/>
      <c r="Q2" s="167"/>
      <c r="R2" s="168" t="s">
        <v>113</v>
      </c>
    </row>
    <row r="3" spans="1:21" ht="27.9" customHeight="1">
      <c r="A3" s="403" t="s">
        <v>100</v>
      </c>
      <c r="B3" s="429" t="s">
        <v>114</v>
      </c>
      <c r="C3" s="431" t="s">
        <v>115</v>
      </c>
      <c r="D3" s="431" t="s">
        <v>116</v>
      </c>
      <c r="E3" s="432" t="s">
        <v>117</v>
      </c>
      <c r="F3" s="433" t="s">
        <v>118</v>
      </c>
      <c r="G3" s="414" t="s">
        <v>119</v>
      </c>
      <c r="H3" s="415"/>
      <c r="I3" s="415"/>
      <c r="J3" s="416"/>
      <c r="K3" s="414" t="s">
        <v>120</v>
      </c>
      <c r="L3" s="415"/>
      <c r="M3" s="415"/>
      <c r="N3" s="416"/>
      <c r="O3" s="417" t="s">
        <v>121</v>
      </c>
      <c r="P3" s="418"/>
      <c r="Q3" s="419"/>
      <c r="R3" s="403" t="s">
        <v>100</v>
      </c>
    </row>
    <row r="4" spans="1:21" s="171" customFormat="1" ht="27.9" customHeight="1" thickBot="1">
      <c r="A4" s="405"/>
      <c r="B4" s="430"/>
      <c r="C4" s="398"/>
      <c r="D4" s="398"/>
      <c r="E4" s="402"/>
      <c r="F4" s="434"/>
      <c r="G4" s="169" t="s">
        <v>122</v>
      </c>
      <c r="H4" s="59" t="s">
        <v>123</v>
      </c>
      <c r="I4" s="59" t="s">
        <v>124</v>
      </c>
      <c r="J4" s="61" t="s">
        <v>125</v>
      </c>
      <c r="K4" s="169" t="s">
        <v>122</v>
      </c>
      <c r="L4" s="59" t="s">
        <v>123</v>
      </c>
      <c r="M4" s="59" t="s">
        <v>124</v>
      </c>
      <c r="N4" s="61" t="s">
        <v>125</v>
      </c>
      <c r="O4" s="170" t="s">
        <v>126</v>
      </c>
      <c r="P4" s="60" t="s">
        <v>127</v>
      </c>
      <c r="Q4" s="60" t="s">
        <v>128</v>
      </c>
      <c r="R4" s="405"/>
      <c r="T4" s="171" t="s">
        <v>289</v>
      </c>
      <c r="U4" s="171" t="s">
        <v>290</v>
      </c>
    </row>
    <row r="5" spans="1:21" ht="18" customHeight="1">
      <c r="A5" s="122" t="s">
        <v>3</v>
      </c>
      <c r="B5" s="172">
        <f t="shared" ref="B5:Q20" si="0">B50</f>
        <v>1</v>
      </c>
      <c r="C5" s="173">
        <f t="shared" si="0"/>
        <v>1</v>
      </c>
      <c r="D5" s="173">
        <f t="shared" si="0"/>
        <v>1</v>
      </c>
      <c r="E5" s="174">
        <f t="shared" si="0"/>
        <v>1</v>
      </c>
      <c r="F5" s="175">
        <f t="shared" si="0"/>
        <v>276940</v>
      </c>
      <c r="G5" s="176">
        <f t="shared" si="0"/>
        <v>48570</v>
      </c>
      <c r="H5" s="177">
        <f t="shared" si="0"/>
        <v>163030</v>
      </c>
      <c r="I5" s="177">
        <f t="shared" si="0"/>
        <v>0</v>
      </c>
      <c r="J5" s="178">
        <f t="shared" si="0"/>
        <v>211600</v>
      </c>
      <c r="K5" s="176">
        <f t="shared" si="0"/>
        <v>31192</v>
      </c>
      <c r="L5" s="177">
        <f t="shared" si="0"/>
        <v>0</v>
      </c>
      <c r="M5" s="177">
        <f t="shared" si="0"/>
        <v>0</v>
      </c>
      <c r="N5" s="178">
        <f t="shared" si="0"/>
        <v>31192</v>
      </c>
      <c r="O5" s="179">
        <f t="shared" si="0"/>
        <v>80602</v>
      </c>
      <c r="P5" s="132">
        <f t="shared" si="0"/>
        <v>102975</v>
      </c>
      <c r="Q5" s="132">
        <f t="shared" si="0"/>
        <v>117972</v>
      </c>
      <c r="R5" s="122" t="s">
        <v>3</v>
      </c>
      <c r="T5" s="180" t="str">
        <f>IF((SUM(G5:I5)-J5)=0,"OK",SUM(G5:I5)-J5)</f>
        <v>OK</v>
      </c>
      <c r="U5" s="180" t="str">
        <f t="shared" ref="U5:U46" si="1">IF((SUM(K5:M5)-N5)=0,"OK",SUM(A5:M5)-N5)</f>
        <v>OK</v>
      </c>
    </row>
    <row r="6" spans="1:21" ht="18" customHeight="1">
      <c r="A6" s="129" t="s">
        <v>4</v>
      </c>
      <c r="B6" s="181">
        <f t="shared" si="0"/>
        <v>1</v>
      </c>
      <c r="C6" s="182">
        <f t="shared" si="0"/>
        <v>1</v>
      </c>
      <c r="D6" s="182">
        <f t="shared" si="0"/>
        <v>1</v>
      </c>
      <c r="E6" s="183">
        <f t="shared" si="0"/>
        <v>1</v>
      </c>
      <c r="F6" s="184">
        <f t="shared" si="0"/>
        <v>16490</v>
      </c>
      <c r="G6" s="185">
        <f t="shared" si="0"/>
        <v>7964</v>
      </c>
      <c r="H6" s="186">
        <f t="shared" si="0"/>
        <v>8526</v>
      </c>
      <c r="I6" s="186">
        <f t="shared" si="0"/>
        <v>0</v>
      </c>
      <c r="J6" s="187">
        <f t="shared" si="0"/>
        <v>16490</v>
      </c>
      <c r="K6" s="185">
        <f t="shared" si="0"/>
        <v>5446</v>
      </c>
      <c r="L6" s="186">
        <f t="shared" si="0"/>
        <v>0</v>
      </c>
      <c r="M6" s="186">
        <f t="shared" si="0"/>
        <v>0</v>
      </c>
      <c r="N6" s="187">
        <f t="shared" si="0"/>
        <v>5446</v>
      </c>
      <c r="O6" s="188">
        <f t="shared" si="0"/>
        <v>14373</v>
      </c>
      <c r="P6" s="136">
        <f t="shared" si="0"/>
        <v>18126</v>
      </c>
      <c r="Q6" s="136">
        <f t="shared" si="0"/>
        <v>20528</v>
      </c>
      <c r="R6" s="129" t="s">
        <v>4</v>
      </c>
      <c r="T6" s="180" t="str">
        <f t="shared" ref="T6:T46" si="2">IF((SUM(G6:I6)-J6)=0,"OK",SUM(G6:I6)-J6)</f>
        <v>OK</v>
      </c>
      <c r="U6" s="180" t="str">
        <f t="shared" si="1"/>
        <v>OK</v>
      </c>
    </row>
    <row r="7" spans="1:21" ht="18" customHeight="1">
      <c r="A7" s="129" t="s">
        <v>5</v>
      </c>
      <c r="B7" s="181">
        <f t="shared" si="0"/>
        <v>1</v>
      </c>
      <c r="C7" s="182">
        <f t="shared" si="0"/>
        <v>1</v>
      </c>
      <c r="D7" s="182">
        <f t="shared" si="0"/>
        <v>1</v>
      </c>
      <c r="E7" s="183">
        <f t="shared" si="0"/>
        <v>1</v>
      </c>
      <c r="F7" s="184">
        <f t="shared" si="0"/>
        <v>42680</v>
      </c>
      <c r="G7" s="185">
        <f t="shared" si="0"/>
        <v>11360</v>
      </c>
      <c r="H7" s="186">
        <f t="shared" si="0"/>
        <v>31320</v>
      </c>
      <c r="I7" s="186">
        <f t="shared" si="0"/>
        <v>0</v>
      </c>
      <c r="J7" s="187">
        <f t="shared" si="0"/>
        <v>42680</v>
      </c>
      <c r="K7" s="185">
        <f t="shared" si="0"/>
        <v>7331</v>
      </c>
      <c r="L7" s="186">
        <f t="shared" si="0"/>
        <v>0</v>
      </c>
      <c r="M7" s="186">
        <f t="shared" si="0"/>
        <v>0</v>
      </c>
      <c r="N7" s="187">
        <f t="shared" si="0"/>
        <v>7331</v>
      </c>
      <c r="O7" s="188">
        <f t="shared" si="0"/>
        <v>19881</v>
      </c>
      <c r="P7" s="136">
        <f t="shared" si="0"/>
        <v>22014</v>
      </c>
      <c r="Q7" s="136">
        <f t="shared" si="0"/>
        <v>25594</v>
      </c>
      <c r="R7" s="129" t="s">
        <v>5</v>
      </c>
      <c r="T7" s="180" t="str">
        <f t="shared" si="2"/>
        <v>OK</v>
      </c>
      <c r="U7" s="180" t="str">
        <f t="shared" si="1"/>
        <v>OK</v>
      </c>
    </row>
    <row r="8" spans="1:21" ht="18" customHeight="1">
      <c r="A8" s="129" t="s">
        <v>6</v>
      </c>
      <c r="B8" s="181">
        <f t="shared" si="0"/>
        <v>1</v>
      </c>
      <c r="C8" s="182">
        <f t="shared" si="0"/>
        <v>1</v>
      </c>
      <c r="D8" s="182">
        <f t="shared" si="0"/>
        <v>1</v>
      </c>
      <c r="E8" s="183">
        <f t="shared" si="0"/>
        <v>1</v>
      </c>
      <c r="F8" s="184">
        <f t="shared" si="0"/>
        <v>86420</v>
      </c>
      <c r="G8" s="185">
        <f t="shared" si="0"/>
        <v>12269</v>
      </c>
      <c r="H8" s="186">
        <f t="shared" si="0"/>
        <v>74101</v>
      </c>
      <c r="I8" s="186">
        <f t="shared" si="0"/>
        <v>0</v>
      </c>
      <c r="J8" s="187">
        <f t="shared" si="0"/>
        <v>86370</v>
      </c>
      <c r="K8" s="185">
        <f t="shared" si="0"/>
        <v>7113</v>
      </c>
      <c r="L8" s="186">
        <f t="shared" si="0"/>
        <v>0</v>
      </c>
      <c r="M8" s="186">
        <f t="shared" si="0"/>
        <v>0</v>
      </c>
      <c r="N8" s="187">
        <f t="shared" si="0"/>
        <v>7113</v>
      </c>
      <c r="O8" s="188">
        <f t="shared" si="0"/>
        <v>11277</v>
      </c>
      <c r="P8" s="136">
        <f t="shared" si="0"/>
        <v>12073</v>
      </c>
      <c r="Q8" s="136">
        <f t="shared" si="0"/>
        <v>14511</v>
      </c>
      <c r="R8" s="129" t="s">
        <v>6</v>
      </c>
      <c r="T8" s="180" t="str">
        <f t="shared" si="2"/>
        <v>OK</v>
      </c>
      <c r="U8" s="180" t="str">
        <f t="shared" si="1"/>
        <v>OK</v>
      </c>
    </row>
    <row r="9" spans="1:21" ht="18" customHeight="1">
      <c r="A9" s="129" t="s">
        <v>7</v>
      </c>
      <c r="B9" s="181">
        <f t="shared" si="0"/>
        <v>1</v>
      </c>
      <c r="C9" s="182">
        <f t="shared" si="0"/>
        <v>1</v>
      </c>
      <c r="D9" s="182">
        <f t="shared" si="0"/>
        <v>1</v>
      </c>
      <c r="E9" s="183">
        <f t="shared" si="0"/>
        <v>1</v>
      </c>
      <c r="F9" s="184">
        <f t="shared" si="0"/>
        <v>39560</v>
      </c>
      <c r="G9" s="185">
        <f t="shared" si="0"/>
        <v>17517</v>
      </c>
      <c r="H9" s="186">
        <f t="shared" si="0"/>
        <v>22043</v>
      </c>
      <c r="I9" s="186">
        <f t="shared" si="0"/>
        <v>0</v>
      </c>
      <c r="J9" s="187">
        <f t="shared" si="0"/>
        <v>39560</v>
      </c>
      <c r="K9" s="185">
        <f t="shared" si="0"/>
        <v>11844</v>
      </c>
      <c r="L9" s="186">
        <f t="shared" si="0"/>
        <v>0</v>
      </c>
      <c r="M9" s="186">
        <f t="shared" si="0"/>
        <v>0</v>
      </c>
      <c r="N9" s="187">
        <f t="shared" si="0"/>
        <v>11844</v>
      </c>
      <c r="O9" s="188">
        <f t="shared" si="0"/>
        <v>30273</v>
      </c>
      <c r="P9" s="136">
        <f t="shared" si="0"/>
        <v>34594</v>
      </c>
      <c r="Q9" s="136">
        <f t="shared" si="0"/>
        <v>40681</v>
      </c>
      <c r="R9" s="129" t="s">
        <v>7</v>
      </c>
      <c r="T9" s="180" t="str">
        <f t="shared" si="2"/>
        <v>OK</v>
      </c>
      <c r="U9" s="180" t="str">
        <f t="shared" si="1"/>
        <v>OK</v>
      </c>
    </row>
    <row r="10" spans="1:21" ht="18" customHeight="1">
      <c r="A10" s="129" t="s">
        <v>8</v>
      </c>
      <c r="B10" s="181">
        <f t="shared" si="0"/>
        <v>1</v>
      </c>
      <c r="C10" s="182">
        <f t="shared" si="0"/>
        <v>1</v>
      </c>
      <c r="D10" s="182">
        <f t="shared" si="0"/>
        <v>1</v>
      </c>
      <c r="E10" s="183">
        <f t="shared" si="0"/>
        <v>1</v>
      </c>
      <c r="F10" s="184">
        <f t="shared" si="0"/>
        <v>98910</v>
      </c>
      <c r="G10" s="185">
        <f t="shared" si="0"/>
        <v>10251</v>
      </c>
      <c r="H10" s="186">
        <f t="shared" si="0"/>
        <v>88669</v>
      </c>
      <c r="I10" s="186">
        <f t="shared" si="0"/>
        <v>0</v>
      </c>
      <c r="J10" s="187">
        <f t="shared" si="0"/>
        <v>98920</v>
      </c>
      <c r="K10" s="185">
        <f t="shared" si="0"/>
        <v>6707</v>
      </c>
      <c r="L10" s="186">
        <f t="shared" si="0"/>
        <v>0</v>
      </c>
      <c r="M10" s="186">
        <f t="shared" si="0"/>
        <v>0</v>
      </c>
      <c r="N10" s="187">
        <f t="shared" si="0"/>
        <v>6707</v>
      </c>
      <c r="O10" s="188">
        <f t="shared" si="0"/>
        <v>12516</v>
      </c>
      <c r="P10" s="136">
        <f t="shared" si="0"/>
        <v>13979</v>
      </c>
      <c r="Q10" s="136">
        <f t="shared" si="0"/>
        <v>16695</v>
      </c>
      <c r="R10" s="129" t="s">
        <v>8</v>
      </c>
      <c r="T10" s="180" t="str">
        <f t="shared" si="2"/>
        <v>OK</v>
      </c>
      <c r="U10" s="180" t="str">
        <f t="shared" si="1"/>
        <v>OK</v>
      </c>
    </row>
    <row r="11" spans="1:21" ht="18" customHeight="1">
      <c r="A11" s="129" t="s">
        <v>9</v>
      </c>
      <c r="B11" s="181">
        <f t="shared" si="0"/>
        <v>1</v>
      </c>
      <c r="C11" s="182">
        <f t="shared" si="0"/>
        <v>1</v>
      </c>
      <c r="D11" s="182">
        <f t="shared" si="0"/>
        <v>1</v>
      </c>
      <c r="E11" s="183">
        <f t="shared" si="0"/>
        <v>1</v>
      </c>
      <c r="F11" s="184">
        <f t="shared" si="0"/>
        <v>292020</v>
      </c>
      <c r="G11" s="185">
        <f t="shared" si="0"/>
        <v>8412</v>
      </c>
      <c r="H11" s="186">
        <f t="shared" si="0"/>
        <v>64418</v>
      </c>
      <c r="I11" s="186">
        <f t="shared" si="0"/>
        <v>0</v>
      </c>
      <c r="J11" s="187">
        <f t="shared" si="0"/>
        <v>72830</v>
      </c>
      <c r="K11" s="185">
        <f t="shared" si="0"/>
        <v>5375</v>
      </c>
      <c r="L11" s="186">
        <f t="shared" si="0"/>
        <v>0</v>
      </c>
      <c r="M11" s="186">
        <f t="shared" si="0"/>
        <v>0</v>
      </c>
      <c r="N11" s="187">
        <f t="shared" si="0"/>
        <v>5375</v>
      </c>
      <c r="O11" s="188">
        <f t="shared" si="0"/>
        <v>5983</v>
      </c>
      <c r="P11" s="136">
        <f t="shared" si="0"/>
        <v>6110</v>
      </c>
      <c r="Q11" s="136">
        <f t="shared" si="0"/>
        <v>7524</v>
      </c>
      <c r="R11" s="129" t="s">
        <v>9</v>
      </c>
      <c r="T11" s="180" t="str">
        <f t="shared" si="2"/>
        <v>OK</v>
      </c>
      <c r="U11" s="180" t="str">
        <f t="shared" si="1"/>
        <v>OK</v>
      </c>
    </row>
    <row r="12" spans="1:21" ht="18" customHeight="1">
      <c r="A12" s="129" t="s">
        <v>10</v>
      </c>
      <c r="B12" s="181">
        <f t="shared" si="0"/>
        <v>1</v>
      </c>
      <c r="C12" s="182">
        <f t="shared" si="0"/>
        <v>1</v>
      </c>
      <c r="D12" s="182">
        <f t="shared" si="0"/>
        <v>1</v>
      </c>
      <c r="E12" s="183">
        <f t="shared" si="0"/>
        <v>1</v>
      </c>
      <c r="F12" s="184">
        <f t="shared" si="0"/>
        <v>60580</v>
      </c>
      <c r="G12" s="185">
        <f t="shared" si="0"/>
        <v>4433</v>
      </c>
      <c r="H12" s="186">
        <f t="shared" si="0"/>
        <v>56147</v>
      </c>
      <c r="I12" s="186">
        <f t="shared" si="0"/>
        <v>0</v>
      </c>
      <c r="J12" s="187">
        <f t="shared" si="0"/>
        <v>60580</v>
      </c>
      <c r="K12" s="185">
        <f t="shared" si="0"/>
        <v>2887</v>
      </c>
      <c r="L12" s="186">
        <f t="shared" si="0"/>
        <v>0</v>
      </c>
      <c r="M12" s="186">
        <f t="shared" si="0"/>
        <v>0</v>
      </c>
      <c r="N12" s="187">
        <f t="shared" si="0"/>
        <v>2887</v>
      </c>
      <c r="O12" s="188">
        <f t="shared" si="0"/>
        <v>4330</v>
      </c>
      <c r="P12" s="136">
        <f t="shared" si="0"/>
        <v>4633</v>
      </c>
      <c r="Q12" s="136">
        <f t="shared" si="0"/>
        <v>5537</v>
      </c>
      <c r="R12" s="129" t="s">
        <v>10</v>
      </c>
      <c r="T12" s="180" t="str">
        <f t="shared" si="2"/>
        <v>OK</v>
      </c>
      <c r="U12" s="180" t="str">
        <f t="shared" si="1"/>
        <v>OK</v>
      </c>
    </row>
    <row r="13" spans="1:21" ht="18" customHeight="1">
      <c r="A13" s="129" t="s">
        <v>11</v>
      </c>
      <c r="B13" s="181">
        <f t="shared" si="0"/>
        <v>1</v>
      </c>
      <c r="C13" s="182">
        <f t="shared" si="0"/>
        <v>1</v>
      </c>
      <c r="D13" s="182">
        <f t="shared" si="0"/>
        <v>1</v>
      </c>
      <c r="E13" s="183">
        <f t="shared" si="0"/>
        <v>1</v>
      </c>
      <c r="F13" s="184">
        <f t="shared" si="0"/>
        <v>53180</v>
      </c>
      <c r="G13" s="185">
        <f t="shared" si="0"/>
        <v>21403</v>
      </c>
      <c r="H13" s="186">
        <f t="shared" si="0"/>
        <v>31777</v>
      </c>
      <c r="I13" s="186">
        <f t="shared" si="0"/>
        <v>0</v>
      </c>
      <c r="J13" s="187">
        <f t="shared" si="0"/>
        <v>53180</v>
      </c>
      <c r="K13" s="185">
        <f t="shared" si="0"/>
        <v>12696</v>
      </c>
      <c r="L13" s="186">
        <f t="shared" si="0"/>
        <v>0</v>
      </c>
      <c r="M13" s="186">
        <f t="shared" si="0"/>
        <v>0</v>
      </c>
      <c r="N13" s="187">
        <f t="shared" si="0"/>
        <v>12696</v>
      </c>
      <c r="O13" s="188">
        <f t="shared" si="0"/>
        <v>33332</v>
      </c>
      <c r="P13" s="136">
        <f t="shared" si="0"/>
        <v>39249</v>
      </c>
      <c r="Q13" s="136">
        <f t="shared" si="0"/>
        <v>44931</v>
      </c>
      <c r="R13" s="129" t="s">
        <v>11</v>
      </c>
      <c r="T13" s="180" t="str">
        <f t="shared" si="2"/>
        <v>OK</v>
      </c>
      <c r="U13" s="180" t="str">
        <f t="shared" si="1"/>
        <v>OK</v>
      </c>
    </row>
    <row r="14" spans="1:21" ht="18" customHeight="1">
      <c r="A14" s="138" t="s">
        <v>12</v>
      </c>
      <c r="B14" s="189">
        <f t="shared" si="0"/>
        <v>1</v>
      </c>
      <c r="C14" s="190">
        <f t="shared" si="0"/>
        <v>1</v>
      </c>
      <c r="D14" s="190">
        <f t="shared" si="0"/>
        <v>2</v>
      </c>
      <c r="E14" s="191">
        <f t="shared" si="0"/>
        <v>1</v>
      </c>
      <c r="F14" s="192">
        <f t="shared" si="0"/>
        <v>24230</v>
      </c>
      <c r="G14" s="193">
        <f t="shared" si="0"/>
        <v>12439</v>
      </c>
      <c r="H14" s="194">
        <f t="shared" si="0"/>
        <v>11791</v>
      </c>
      <c r="I14" s="194">
        <f t="shared" si="0"/>
        <v>0</v>
      </c>
      <c r="J14" s="195">
        <f t="shared" si="0"/>
        <v>24230</v>
      </c>
      <c r="K14" s="193">
        <f t="shared" si="0"/>
        <v>0</v>
      </c>
      <c r="L14" s="194">
        <f t="shared" si="0"/>
        <v>0</v>
      </c>
      <c r="M14" s="194">
        <f t="shared" si="0"/>
        <v>0</v>
      </c>
      <c r="N14" s="195">
        <f t="shared" si="0"/>
        <v>0</v>
      </c>
      <c r="O14" s="196">
        <f t="shared" si="0"/>
        <v>0</v>
      </c>
      <c r="P14" s="141">
        <f t="shared" si="0"/>
        <v>0</v>
      </c>
      <c r="Q14" s="141">
        <f t="shared" si="0"/>
        <v>0</v>
      </c>
      <c r="R14" s="138" t="s">
        <v>12</v>
      </c>
      <c r="T14" s="180" t="str">
        <f t="shared" si="2"/>
        <v>OK</v>
      </c>
      <c r="U14" s="180" t="str">
        <f t="shared" si="1"/>
        <v>OK</v>
      </c>
    </row>
    <row r="15" spans="1:21" ht="18" customHeight="1">
      <c r="A15" s="138" t="s">
        <v>200</v>
      </c>
      <c r="B15" s="189">
        <f t="shared" si="0"/>
        <v>1</v>
      </c>
      <c r="C15" s="190">
        <f t="shared" si="0"/>
        <v>1</v>
      </c>
      <c r="D15" s="190">
        <f t="shared" si="0"/>
        <v>2</v>
      </c>
      <c r="E15" s="191">
        <f t="shared" si="0"/>
        <v>1</v>
      </c>
      <c r="F15" s="192">
        <f t="shared" si="0"/>
        <v>33720</v>
      </c>
      <c r="G15" s="193">
        <f t="shared" si="0"/>
        <v>4823</v>
      </c>
      <c r="H15" s="194">
        <f t="shared" si="0"/>
        <v>28897</v>
      </c>
      <c r="I15" s="194">
        <f t="shared" si="0"/>
        <v>0</v>
      </c>
      <c r="J15" s="195">
        <f t="shared" si="0"/>
        <v>33720</v>
      </c>
      <c r="K15" s="193">
        <f t="shared" si="0"/>
        <v>0</v>
      </c>
      <c r="L15" s="194">
        <f t="shared" si="0"/>
        <v>0</v>
      </c>
      <c r="M15" s="194">
        <f t="shared" si="0"/>
        <v>0</v>
      </c>
      <c r="N15" s="195">
        <f t="shared" si="0"/>
        <v>0</v>
      </c>
      <c r="O15" s="196">
        <f t="shared" si="0"/>
        <v>0</v>
      </c>
      <c r="P15" s="141">
        <f t="shared" si="0"/>
        <v>0</v>
      </c>
      <c r="Q15" s="141">
        <f t="shared" si="0"/>
        <v>0</v>
      </c>
      <c r="R15" s="138" t="str">
        <f>A15</f>
        <v>城市</v>
      </c>
      <c r="T15" s="180" t="str">
        <f t="shared" si="2"/>
        <v>OK</v>
      </c>
      <c r="U15" s="180" t="str">
        <f t="shared" si="1"/>
        <v>OK</v>
      </c>
    </row>
    <row r="16" spans="1:21" ht="18" customHeight="1">
      <c r="A16" s="129" t="s">
        <v>109</v>
      </c>
      <c r="B16" s="181">
        <f t="shared" si="0"/>
        <v>1</v>
      </c>
      <c r="C16" s="182">
        <f t="shared" si="0"/>
        <v>1</v>
      </c>
      <c r="D16" s="182">
        <f t="shared" si="0"/>
        <v>2</v>
      </c>
      <c r="E16" s="183">
        <f t="shared" si="0"/>
        <v>2</v>
      </c>
      <c r="F16" s="184">
        <f t="shared" si="0"/>
        <v>247500</v>
      </c>
      <c r="G16" s="185">
        <f t="shared" si="0"/>
        <v>6031</v>
      </c>
      <c r="H16" s="186">
        <f t="shared" si="0"/>
        <v>133599</v>
      </c>
      <c r="I16" s="186">
        <f t="shared" si="0"/>
        <v>0</v>
      </c>
      <c r="J16" s="187">
        <f t="shared" si="0"/>
        <v>139630</v>
      </c>
      <c r="K16" s="185">
        <f t="shared" si="0"/>
        <v>0</v>
      </c>
      <c r="L16" s="186">
        <f t="shared" si="0"/>
        <v>0</v>
      </c>
      <c r="M16" s="186">
        <f t="shared" si="0"/>
        <v>0</v>
      </c>
      <c r="N16" s="187">
        <f t="shared" si="0"/>
        <v>0</v>
      </c>
      <c r="O16" s="188">
        <f t="shared" si="0"/>
        <v>0</v>
      </c>
      <c r="P16" s="136">
        <f t="shared" si="0"/>
        <v>0</v>
      </c>
      <c r="Q16" s="136">
        <f t="shared" si="0"/>
        <v>0</v>
      </c>
      <c r="R16" s="129" t="s">
        <v>109</v>
      </c>
      <c r="T16" s="180" t="str">
        <f t="shared" si="2"/>
        <v>OK</v>
      </c>
      <c r="U16" s="180" t="str">
        <f t="shared" si="1"/>
        <v>OK</v>
      </c>
    </row>
    <row r="17" spans="1:21" ht="18" customHeight="1">
      <c r="A17" s="122" t="s">
        <v>14</v>
      </c>
      <c r="B17" s="172">
        <f t="shared" si="0"/>
        <v>2</v>
      </c>
      <c r="C17" s="173">
        <f t="shared" si="0"/>
        <v>2</v>
      </c>
      <c r="D17" s="173">
        <f t="shared" si="0"/>
        <v>2</v>
      </c>
      <c r="E17" s="174">
        <f t="shared" si="0"/>
        <v>2</v>
      </c>
      <c r="F17" s="175">
        <f t="shared" si="0"/>
        <v>66520</v>
      </c>
      <c r="G17" s="176">
        <f t="shared" si="0"/>
        <v>0</v>
      </c>
      <c r="H17" s="177">
        <f t="shared" si="0"/>
        <v>0</v>
      </c>
      <c r="I17" s="177">
        <f t="shared" si="0"/>
        <v>0</v>
      </c>
      <c r="J17" s="178">
        <f t="shared" si="0"/>
        <v>0</v>
      </c>
      <c r="K17" s="176">
        <f t="shared" si="0"/>
        <v>0</v>
      </c>
      <c r="L17" s="177">
        <f t="shared" si="0"/>
        <v>0</v>
      </c>
      <c r="M17" s="177">
        <f t="shared" si="0"/>
        <v>0</v>
      </c>
      <c r="N17" s="178">
        <f t="shared" si="0"/>
        <v>0</v>
      </c>
      <c r="O17" s="179">
        <f t="shared" si="0"/>
        <v>0</v>
      </c>
      <c r="P17" s="132">
        <f t="shared" si="0"/>
        <v>0</v>
      </c>
      <c r="Q17" s="132">
        <f t="shared" si="0"/>
        <v>0</v>
      </c>
      <c r="R17" s="122" t="s">
        <v>14</v>
      </c>
      <c r="T17" s="180" t="str">
        <f t="shared" si="2"/>
        <v>OK</v>
      </c>
      <c r="U17" s="180" t="str">
        <f t="shared" si="1"/>
        <v>OK</v>
      </c>
    </row>
    <row r="18" spans="1:21" ht="18" customHeight="1">
      <c r="A18" s="129" t="s">
        <v>15</v>
      </c>
      <c r="B18" s="181">
        <f t="shared" si="0"/>
        <v>1</v>
      </c>
      <c r="C18" s="182">
        <f t="shared" si="0"/>
        <v>1</v>
      </c>
      <c r="D18" s="182">
        <f t="shared" si="0"/>
        <v>2</v>
      </c>
      <c r="E18" s="183">
        <f t="shared" si="0"/>
        <v>1</v>
      </c>
      <c r="F18" s="184">
        <f t="shared" si="0"/>
        <v>23900</v>
      </c>
      <c r="G18" s="185">
        <f t="shared" si="0"/>
        <v>3682</v>
      </c>
      <c r="H18" s="186">
        <f t="shared" si="0"/>
        <v>20218</v>
      </c>
      <c r="I18" s="186">
        <f t="shared" si="0"/>
        <v>0</v>
      </c>
      <c r="J18" s="187">
        <f t="shared" si="0"/>
        <v>23900</v>
      </c>
      <c r="K18" s="185">
        <f t="shared" si="0"/>
        <v>0</v>
      </c>
      <c r="L18" s="186">
        <f t="shared" si="0"/>
        <v>0</v>
      </c>
      <c r="M18" s="186">
        <f t="shared" si="0"/>
        <v>0</v>
      </c>
      <c r="N18" s="187">
        <f t="shared" si="0"/>
        <v>0</v>
      </c>
      <c r="O18" s="188">
        <f t="shared" si="0"/>
        <v>0</v>
      </c>
      <c r="P18" s="136">
        <f t="shared" si="0"/>
        <v>0</v>
      </c>
      <c r="Q18" s="136">
        <f t="shared" si="0"/>
        <v>0</v>
      </c>
      <c r="R18" s="129" t="s">
        <v>15</v>
      </c>
      <c r="T18" s="180" t="str">
        <f t="shared" si="2"/>
        <v>OK</v>
      </c>
      <c r="U18" s="180" t="str">
        <f t="shared" si="1"/>
        <v>OK</v>
      </c>
    </row>
    <row r="19" spans="1:21" ht="18" customHeight="1">
      <c r="A19" s="129" t="s">
        <v>16</v>
      </c>
      <c r="B19" s="181">
        <f t="shared" si="0"/>
        <v>1</v>
      </c>
      <c r="C19" s="182">
        <f t="shared" si="0"/>
        <v>1</v>
      </c>
      <c r="D19" s="182">
        <f t="shared" si="0"/>
        <v>1</v>
      </c>
      <c r="E19" s="183">
        <f t="shared" si="0"/>
        <v>1</v>
      </c>
      <c r="F19" s="184">
        <f t="shared" si="0"/>
        <v>8790</v>
      </c>
      <c r="G19" s="185">
        <f t="shared" si="0"/>
        <v>3678</v>
      </c>
      <c r="H19" s="186">
        <f t="shared" si="0"/>
        <v>5112</v>
      </c>
      <c r="I19" s="186">
        <f t="shared" si="0"/>
        <v>0</v>
      </c>
      <c r="J19" s="187">
        <f t="shared" si="0"/>
        <v>8790</v>
      </c>
      <c r="K19" s="185">
        <f t="shared" si="0"/>
        <v>2415</v>
      </c>
      <c r="L19" s="186">
        <f t="shared" si="0"/>
        <v>0</v>
      </c>
      <c r="M19" s="186">
        <f t="shared" si="0"/>
        <v>0</v>
      </c>
      <c r="N19" s="187">
        <f t="shared" si="0"/>
        <v>2415</v>
      </c>
      <c r="O19" s="188">
        <f t="shared" si="0"/>
        <v>7546</v>
      </c>
      <c r="P19" s="136">
        <f t="shared" si="0"/>
        <v>7475</v>
      </c>
      <c r="Q19" s="136">
        <f t="shared" si="0"/>
        <v>8688</v>
      </c>
      <c r="R19" s="129" t="s">
        <v>16</v>
      </c>
      <c r="T19" s="180" t="str">
        <f t="shared" si="2"/>
        <v>OK</v>
      </c>
      <c r="U19" s="180" t="str">
        <f t="shared" si="1"/>
        <v>OK</v>
      </c>
    </row>
    <row r="20" spans="1:21" ht="18" customHeight="1">
      <c r="A20" s="129" t="s">
        <v>17</v>
      </c>
      <c r="B20" s="181">
        <f t="shared" si="0"/>
        <v>1</v>
      </c>
      <c r="C20" s="182">
        <f t="shared" si="0"/>
        <v>1</v>
      </c>
      <c r="D20" s="182">
        <f t="shared" si="0"/>
        <v>1</v>
      </c>
      <c r="E20" s="183">
        <f t="shared" si="0"/>
        <v>1</v>
      </c>
      <c r="F20" s="184">
        <f t="shared" si="0"/>
        <v>14270</v>
      </c>
      <c r="G20" s="185">
        <f t="shared" si="0"/>
        <v>4182</v>
      </c>
      <c r="H20" s="186">
        <f t="shared" si="0"/>
        <v>10088</v>
      </c>
      <c r="I20" s="186">
        <f t="shared" si="0"/>
        <v>0</v>
      </c>
      <c r="J20" s="187">
        <f t="shared" si="0"/>
        <v>14270</v>
      </c>
      <c r="K20" s="185">
        <f t="shared" si="0"/>
        <v>3148</v>
      </c>
      <c r="L20" s="186">
        <f t="shared" si="0"/>
        <v>0</v>
      </c>
      <c r="M20" s="186">
        <f t="shared" si="0"/>
        <v>0</v>
      </c>
      <c r="N20" s="187">
        <f t="shared" si="0"/>
        <v>3148</v>
      </c>
      <c r="O20" s="188">
        <f t="shared" si="0"/>
        <v>9224</v>
      </c>
      <c r="P20" s="136">
        <f t="shared" si="0"/>
        <v>9115</v>
      </c>
      <c r="Q20" s="136">
        <f t="shared" ref="Q20:Q43" si="3">Q65</f>
        <v>10661</v>
      </c>
      <c r="R20" s="129" t="s">
        <v>17</v>
      </c>
      <c r="T20" s="180" t="str">
        <f t="shared" si="2"/>
        <v>OK</v>
      </c>
      <c r="U20" s="180" t="str">
        <f t="shared" si="1"/>
        <v>OK</v>
      </c>
    </row>
    <row r="21" spans="1:21" ht="18" customHeight="1">
      <c r="A21" s="129" t="s">
        <v>18</v>
      </c>
      <c r="B21" s="181">
        <f t="shared" ref="B21:P36" si="4">B66</f>
        <v>1</v>
      </c>
      <c r="C21" s="182">
        <f t="shared" si="4"/>
        <v>1</v>
      </c>
      <c r="D21" s="182">
        <f t="shared" si="4"/>
        <v>2</v>
      </c>
      <c r="E21" s="183">
        <f t="shared" si="4"/>
        <v>1</v>
      </c>
      <c r="F21" s="184">
        <f t="shared" si="4"/>
        <v>4310</v>
      </c>
      <c r="G21" s="185">
        <f t="shared" si="4"/>
        <v>1226</v>
      </c>
      <c r="H21" s="186">
        <f t="shared" si="4"/>
        <v>3084</v>
      </c>
      <c r="I21" s="186">
        <f t="shared" si="4"/>
        <v>0</v>
      </c>
      <c r="J21" s="187">
        <f t="shared" si="4"/>
        <v>4310</v>
      </c>
      <c r="K21" s="185">
        <f t="shared" si="4"/>
        <v>0</v>
      </c>
      <c r="L21" s="186">
        <f t="shared" si="4"/>
        <v>0</v>
      </c>
      <c r="M21" s="186">
        <f t="shared" si="4"/>
        <v>0</v>
      </c>
      <c r="N21" s="187">
        <f t="shared" si="4"/>
        <v>0</v>
      </c>
      <c r="O21" s="188">
        <f t="shared" si="4"/>
        <v>0</v>
      </c>
      <c r="P21" s="136">
        <f t="shared" si="4"/>
        <v>0</v>
      </c>
      <c r="Q21" s="136">
        <f t="shared" si="3"/>
        <v>0</v>
      </c>
      <c r="R21" s="129" t="s">
        <v>18</v>
      </c>
      <c r="T21" s="180" t="str">
        <f>IF((SUM(G21:I21)-J21)=0,"OK",SUM(G21:I21)-J21)</f>
        <v>OK</v>
      </c>
      <c r="U21" s="180" t="str">
        <f t="shared" si="1"/>
        <v>OK</v>
      </c>
    </row>
    <row r="22" spans="1:21" ht="18" customHeight="1">
      <c r="A22" s="129" t="s">
        <v>19</v>
      </c>
      <c r="B22" s="181">
        <f t="shared" si="4"/>
        <v>1</v>
      </c>
      <c r="C22" s="182">
        <f t="shared" si="4"/>
        <v>1</v>
      </c>
      <c r="D22" s="182">
        <f t="shared" si="4"/>
        <v>2</v>
      </c>
      <c r="E22" s="183">
        <f t="shared" si="4"/>
        <v>2</v>
      </c>
      <c r="F22" s="184">
        <f t="shared" si="4"/>
        <v>5930</v>
      </c>
      <c r="G22" s="185">
        <f t="shared" si="4"/>
        <v>1306</v>
      </c>
      <c r="H22" s="186">
        <f t="shared" si="4"/>
        <v>4624</v>
      </c>
      <c r="I22" s="186">
        <f t="shared" si="4"/>
        <v>0</v>
      </c>
      <c r="J22" s="187">
        <f t="shared" si="4"/>
        <v>5930</v>
      </c>
      <c r="K22" s="185">
        <f t="shared" si="4"/>
        <v>0</v>
      </c>
      <c r="L22" s="186">
        <f t="shared" si="4"/>
        <v>0</v>
      </c>
      <c r="M22" s="186">
        <f t="shared" si="4"/>
        <v>0</v>
      </c>
      <c r="N22" s="187">
        <f t="shared" si="4"/>
        <v>0</v>
      </c>
      <c r="O22" s="188">
        <f t="shared" si="4"/>
        <v>0</v>
      </c>
      <c r="P22" s="136">
        <f t="shared" si="4"/>
        <v>0</v>
      </c>
      <c r="Q22" s="136">
        <f t="shared" si="3"/>
        <v>0</v>
      </c>
      <c r="R22" s="129" t="s">
        <v>19</v>
      </c>
      <c r="T22" s="180" t="str">
        <f t="shared" si="2"/>
        <v>OK</v>
      </c>
      <c r="U22" s="180" t="str">
        <f t="shared" si="1"/>
        <v>OK</v>
      </c>
    </row>
    <row r="23" spans="1:21" ht="18" customHeight="1">
      <c r="A23" s="129" t="s">
        <v>20</v>
      </c>
      <c r="B23" s="181">
        <f t="shared" si="4"/>
        <v>1</v>
      </c>
      <c r="C23" s="182">
        <f t="shared" si="4"/>
        <v>1</v>
      </c>
      <c r="D23" s="182">
        <f t="shared" si="4"/>
        <v>2</v>
      </c>
      <c r="E23" s="183">
        <f t="shared" si="4"/>
        <v>2</v>
      </c>
      <c r="F23" s="184">
        <f t="shared" si="4"/>
        <v>4060</v>
      </c>
      <c r="G23" s="185">
        <f t="shared" si="4"/>
        <v>1542</v>
      </c>
      <c r="H23" s="186">
        <f t="shared" si="4"/>
        <v>2518</v>
      </c>
      <c r="I23" s="186">
        <f t="shared" si="4"/>
        <v>0</v>
      </c>
      <c r="J23" s="187">
        <f t="shared" si="4"/>
        <v>4060</v>
      </c>
      <c r="K23" s="185">
        <f t="shared" si="4"/>
        <v>0</v>
      </c>
      <c r="L23" s="186">
        <f t="shared" si="4"/>
        <v>0</v>
      </c>
      <c r="M23" s="186">
        <f t="shared" si="4"/>
        <v>0</v>
      </c>
      <c r="N23" s="187">
        <f t="shared" si="4"/>
        <v>0</v>
      </c>
      <c r="O23" s="188">
        <f t="shared" si="4"/>
        <v>0</v>
      </c>
      <c r="P23" s="136">
        <f t="shared" si="4"/>
        <v>0</v>
      </c>
      <c r="Q23" s="136">
        <f t="shared" si="3"/>
        <v>0</v>
      </c>
      <c r="R23" s="129" t="s">
        <v>20</v>
      </c>
      <c r="T23" s="180" t="str">
        <f t="shared" si="2"/>
        <v>OK</v>
      </c>
      <c r="U23" s="180" t="str">
        <f t="shared" si="1"/>
        <v>OK</v>
      </c>
    </row>
    <row r="24" spans="1:21" ht="18" customHeight="1">
      <c r="A24" s="129" t="s">
        <v>21</v>
      </c>
      <c r="B24" s="181">
        <f t="shared" si="4"/>
        <v>1</v>
      </c>
      <c r="C24" s="182">
        <f t="shared" si="4"/>
        <v>1</v>
      </c>
      <c r="D24" s="182">
        <f t="shared" si="4"/>
        <v>1</v>
      </c>
      <c r="E24" s="183">
        <f t="shared" si="4"/>
        <v>1</v>
      </c>
      <c r="F24" s="184">
        <f t="shared" si="4"/>
        <v>21090</v>
      </c>
      <c r="G24" s="185">
        <f t="shared" si="4"/>
        <v>4042</v>
      </c>
      <c r="H24" s="186">
        <f t="shared" si="4"/>
        <v>17048</v>
      </c>
      <c r="I24" s="186">
        <f t="shared" si="4"/>
        <v>0</v>
      </c>
      <c r="J24" s="187">
        <f t="shared" si="4"/>
        <v>21090</v>
      </c>
      <c r="K24" s="185">
        <f t="shared" si="4"/>
        <v>2824</v>
      </c>
      <c r="L24" s="186">
        <f t="shared" si="4"/>
        <v>0</v>
      </c>
      <c r="M24" s="186">
        <f t="shared" si="4"/>
        <v>0</v>
      </c>
      <c r="N24" s="187">
        <f t="shared" si="4"/>
        <v>2824</v>
      </c>
      <c r="O24" s="188">
        <f t="shared" si="4"/>
        <v>7384</v>
      </c>
      <c r="P24" s="136">
        <f t="shared" si="4"/>
        <v>7281</v>
      </c>
      <c r="Q24" s="136">
        <f t="shared" si="3"/>
        <v>8514</v>
      </c>
      <c r="R24" s="129" t="s">
        <v>21</v>
      </c>
      <c r="T24" s="180" t="str">
        <f t="shared" si="2"/>
        <v>OK</v>
      </c>
      <c r="U24" s="180" t="str">
        <f t="shared" si="1"/>
        <v>OK</v>
      </c>
    </row>
    <row r="25" spans="1:21" ht="18" customHeight="1">
      <c r="A25" s="129" t="s">
        <v>110</v>
      </c>
      <c r="B25" s="181">
        <f t="shared" si="4"/>
        <v>2</v>
      </c>
      <c r="C25" s="182">
        <f t="shared" si="4"/>
        <v>2</v>
      </c>
      <c r="D25" s="182">
        <f t="shared" si="4"/>
        <v>2</v>
      </c>
      <c r="E25" s="183">
        <f t="shared" si="4"/>
        <v>2</v>
      </c>
      <c r="F25" s="184">
        <f t="shared" si="4"/>
        <v>47760</v>
      </c>
      <c r="G25" s="185">
        <f t="shared" si="4"/>
        <v>0</v>
      </c>
      <c r="H25" s="186">
        <f t="shared" si="4"/>
        <v>0</v>
      </c>
      <c r="I25" s="186">
        <f t="shared" si="4"/>
        <v>0</v>
      </c>
      <c r="J25" s="187">
        <f t="shared" si="4"/>
        <v>0</v>
      </c>
      <c r="K25" s="185">
        <f t="shared" si="4"/>
        <v>0</v>
      </c>
      <c r="L25" s="186">
        <f t="shared" si="4"/>
        <v>0</v>
      </c>
      <c r="M25" s="186">
        <f t="shared" si="4"/>
        <v>0</v>
      </c>
      <c r="N25" s="187">
        <f t="shared" si="4"/>
        <v>0</v>
      </c>
      <c r="O25" s="188">
        <f t="shared" si="4"/>
        <v>0</v>
      </c>
      <c r="P25" s="136">
        <f t="shared" si="4"/>
        <v>0</v>
      </c>
      <c r="Q25" s="136">
        <f t="shared" si="3"/>
        <v>0</v>
      </c>
      <c r="R25" s="129" t="s">
        <v>110</v>
      </c>
      <c r="T25" s="180" t="str">
        <f t="shared" si="2"/>
        <v>OK</v>
      </c>
      <c r="U25" s="180" t="str">
        <f t="shared" si="1"/>
        <v>OK</v>
      </c>
    </row>
    <row r="26" spans="1:21" ht="18" customHeight="1">
      <c r="A26" s="129" t="s">
        <v>23</v>
      </c>
      <c r="B26" s="181">
        <f t="shared" si="4"/>
        <v>2</v>
      </c>
      <c r="C26" s="182">
        <f t="shared" si="4"/>
        <v>2</v>
      </c>
      <c r="D26" s="182">
        <f t="shared" si="4"/>
        <v>2</v>
      </c>
      <c r="E26" s="183">
        <f t="shared" si="4"/>
        <v>2</v>
      </c>
      <c r="F26" s="184">
        <f t="shared" si="4"/>
        <v>79580</v>
      </c>
      <c r="G26" s="185">
        <f t="shared" si="4"/>
        <v>0</v>
      </c>
      <c r="H26" s="186">
        <f t="shared" si="4"/>
        <v>0</v>
      </c>
      <c r="I26" s="186">
        <f t="shared" si="4"/>
        <v>0</v>
      </c>
      <c r="J26" s="187">
        <f t="shared" si="4"/>
        <v>0</v>
      </c>
      <c r="K26" s="185">
        <f t="shared" si="4"/>
        <v>0</v>
      </c>
      <c r="L26" s="186">
        <f t="shared" si="4"/>
        <v>0</v>
      </c>
      <c r="M26" s="186">
        <f t="shared" si="4"/>
        <v>0</v>
      </c>
      <c r="N26" s="187">
        <f t="shared" si="4"/>
        <v>0</v>
      </c>
      <c r="O26" s="188">
        <f t="shared" si="4"/>
        <v>0</v>
      </c>
      <c r="P26" s="136">
        <f t="shared" si="4"/>
        <v>0</v>
      </c>
      <c r="Q26" s="136">
        <f t="shared" si="3"/>
        <v>0</v>
      </c>
      <c r="R26" s="129" t="s">
        <v>23</v>
      </c>
      <c r="T26" s="180" t="str">
        <f t="shared" si="2"/>
        <v>OK</v>
      </c>
      <c r="U26" s="180" t="str">
        <f t="shared" si="1"/>
        <v>OK</v>
      </c>
    </row>
    <row r="27" spans="1:21" ht="18" customHeight="1">
      <c r="A27" s="129" t="s">
        <v>24</v>
      </c>
      <c r="B27" s="181">
        <f t="shared" si="4"/>
        <v>1</v>
      </c>
      <c r="C27" s="182">
        <f t="shared" si="4"/>
        <v>1</v>
      </c>
      <c r="D27" s="182">
        <f t="shared" si="4"/>
        <v>2</v>
      </c>
      <c r="E27" s="183">
        <f t="shared" si="4"/>
        <v>1</v>
      </c>
      <c r="F27" s="184">
        <f t="shared" si="4"/>
        <v>25790</v>
      </c>
      <c r="G27" s="185">
        <f t="shared" si="4"/>
        <v>1188</v>
      </c>
      <c r="H27" s="186">
        <f t="shared" si="4"/>
        <v>24602</v>
      </c>
      <c r="I27" s="186">
        <f t="shared" si="4"/>
        <v>0</v>
      </c>
      <c r="J27" s="187">
        <f t="shared" si="4"/>
        <v>25790</v>
      </c>
      <c r="K27" s="185">
        <f t="shared" si="4"/>
        <v>0</v>
      </c>
      <c r="L27" s="186">
        <f t="shared" si="4"/>
        <v>0</v>
      </c>
      <c r="M27" s="186">
        <f t="shared" si="4"/>
        <v>0</v>
      </c>
      <c r="N27" s="187">
        <f t="shared" si="4"/>
        <v>0</v>
      </c>
      <c r="O27" s="188">
        <f t="shared" si="4"/>
        <v>0</v>
      </c>
      <c r="P27" s="136">
        <f t="shared" si="4"/>
        <v>0</v>
      </c>
      <c r="Q27" s="136">
        <f t="shared" si="3"/>
        <v>0</v>
      </c>
      <c r="R27" s="129" t="s">
        <v>24</v>
      </c>
      <c r="T27" s="180" t="str">
        <f t="shared" si="2"/>
        <v>OK</v>
      </c>
      <c r="U27" s="180" t="str">
        <f t="shared" si="1"/>
        <v>OK</v>
      </c>
    </row>
    <row r="28" spans="1:21" ht="18" customHeight="1">
      <c r="A28" s="129" t="s">
        <v>25</v>
      </c>
      <c r="B28" s="181">
        <f t="shared" si="4"/>
        <v>1</v>
      </c>
      <c r="C28" s="182">
        <f t="shared" si="4"/>
        <v>1</v>
      </c>
      <c r="D28" s="182">
        <f t="shared" si="4"/>
        <v>2</v>
      </c>
      <c r="E28" s="183">
        <f t="shared" si="4"/>
        <v>2</v>
      </c>
      <c r="F28" s="184">
        <f t="shared" si="4"/>
        <v>24100</v>
      </c>
      <c r="G28" s="185">
        <f t="shared" si="4"/>
        <v>1026</v>
      </c>
      <c r="H28" s="186">
        <f t="shared" si="4"/>
        <v>23074</v>
      </c>
      <c r="I28" s="186">
        <f t="shared" si="4"/>
        <v>0</v>
      </c>
      <c r="J28" s="187">
        <f t="shared" si="4"/>
        <v>24100</v>
      </c>
      <c r="K28" s="185">
        <f t="shared" si="4"/>
        <v>0</v>
      </c>
      <c r="L28" s="186">
        <f t="shared" si="4"/>
        <v>0</v>
      </c>
      <c r="M28" s="186">
        <f t="shared" si="4"/>
        <v>0</v>
      </c>
      <c r="N28" s="187">
        <f t="shared" si="4"/>
        <v>0</v>
      </c>
      <c r="O28" s="188">
        <f t="shared" si="4"/>
        <v>0</v>
      </c>
      <c r="P28" s="136">
        <f t="shared" si="4"/>
        <v>0</v>
      </c>
      <c r="Q28" s="136">
        <f t="shared" si="3"/>
        <v>0</v>
      </c>
      <c r="R28" s="129" t="s">
        <v>25</v>
      </c>
      <c r="T28" s="180" t="str">
        <f t="shared" si="2"/>
        <v>OK</v>
      </c>
      <c r="U28" s="180" t="str">
        <f t="shared" si="1"/>
        <v>OK</v>
      </c>
    </row>
    <row r="29" spans="1:21" ht="18" customHeight="1">
      <c r="A29" s="129" t="s">
        <v>26</v>
      </c>
      <c r="B29" s="181">
        <f t="shared" si="4"/>
        <v>1</v>
      </c>
      <c r="C29" s="182">
        <f t="shared" si="4"/>
        <v>1</v>
      </c>
      <c r="D29" s="182">
        <f t="shared" si="4"/>
        <v>2</v>
      </c>
      <c r="E29" s="183">
        <f t="shared" si="4"/>
        <v>1</v>
      </c>
      <c r="F29" s="184">
        <f t="shared" si="4"/>
        <v>6140</v>
      </c>
      <c r="G29" s="185">
        <f t="shared" si="4"/>
        <v>3830</v>
      </c>
      <c r="H29" s="186">
        <f t="shared" si="4"/>
        <v>2310</v>
      </c>
      <c r="I29" s="186">
        <f t="shared" si="4"/>
        <v>0</v>
      </c>
      <c r="J29" s="187">
        <f t="shared" si="4"/>
        <v>6140</v>
      </c>
      <c r="K29" s="185">
        <f t="shared" si="4"/>
        <v>0</v>
      </c>
      <c r="L29" s="186">
        <f t="shared" si="4"/>
        <v>0</v>
      </c>
      <c r="M29" s="186">
        <f t="shared" si="4"/>
        <v>0</v>
      </c>
      <c r="N29" s="187">
        <f t="shared" si="4"/>
        <v>0</v>
      </c>
      <c r="O29" s="188">
        <f t="shared" si="4"/>
        <v>0</v>
      </c>
      <c r="P29" s="136">
        <f t="shared" si="4"/>
        <v>0</v>
      </c>
      <c r="Q29" s="136">
        <f t="shared" si="3"/>
        <v>0</v>
      </c>
      <c r="R29" s="129" t="s">
        <v>26</v>
      </c>
      <c r="T29" s="180" t="str">
        <f t="shared" si="2"/>
        <v>OK</v>
      </c>
      <c r="U29" s="180" t="str">
        <f t="shared" si="1"/>
        <v>OK</v>
      </c>
    </row>
    <row r="30" spans="1:21" ht="18" customHeight="1">
      <c r="A30" s="129" t="s">
        <v>27</v>
      </c>
      <c r="B30" s="181">
        <f t="shared" si="4"/>
        <v>1</v>
      </c>
      <c r="C30" s="182">
        <f t="shared" si="4"/>
        <v>1</v>
      </c>
      <c r="D30" s="182">
        <f t="shared" si="4"/>
        <v>1</v>
      </c>
      <c r="E30" s="183">
        <f t="shared" si="4"/>
        <v>1</v>
      </c>
      <c r="F30" s="184">
        <f t="shared" si="4"/>
        <v>7001</v>
      </c>
      <c r="G30" s="185">
        <f t="shared" si="4"/>
        <v>4472</v>
      </c>
      <c r="H30" s="186">
        <f t="shared" si="4"/>
        <v>2529</v>
      </c>
      <c r="I30" s="186">
        <f t="shared" si="4"/>
        <v>0</v>
      </c>
      <c r="J30" s="187">
        <f t="shared" si="4"/>
        <v>7001</v>
      </c>
      <c r="K30" s="185">
        <f t="shared" si="4"/>
        <v>2493</v>
      </c>
      <c r="L30" s="186">
        <f t="shared" si="4"/>
        <v>0</v>
      </c>
      <c r="M30" s="186">
        <f t="shared" si="4"/>
        <v>0</v>
      </c>
      <c r="N30" s="187">
        <f t="shared" si="4"/>
        <v>2493</v>
      </c>
      <c r="O30" s="188">
        <f t="shared" si="4"/>
        <v>6740</v>
      </c>
      <c r="P30" s="136">
        <f t="shared" si="4"/>
        <v>7508</v>
      </c>
      <c r="Q30" s="136">
        <f t="shared" si="3"/>
        <v>8824</v>
      </c>
      <c r="R30" s="129" t="s">
        <v>27</v>
      </c>
      <c r="T30" s="180" t="str">
        <f t="shared" si="2"/>
        <v>OK</v>
      </c>
      <c r="U30" s="180" t="str">
        <f t="shared" si="1"/>
        <v>OK</v>
      </c>
    </row>
    <row r="31" spans="1:21" ht="18" customHeight="1">
      <c r="A31" s="129" t="s">
        <v>28</v>
      </c>
      <c r="B31" s="181">
        <f t="shared" si="4"/>
        <v>1</v>
      </c>
      <c r="C31" s="182">
        <f t="shared" si="4"/>
        <v>1</v>
      </c>
      <c r="D31" s="182">
        <f t="shared" si="4"/>
        <v>2</v>
      </c>
      <c r="E31" s="183">
        <f t="shared" si="4"/>
        <v>1</v>
      </c>
      <c r="F31" s="184">
        <f t="shared" si="4"/>
        <v>16300</v>
      </c>
      <c r="G31" s="185">
        <f t="shared" si="4"/>
        <v>4580</v>
      </c>
      <c r="H31" s="186">
        <f t="shared" si="4"/>
        <v>11720</v>
      </c>
      <c r="I31" s="186">
        <f t="shared" si="4"/>
        <v>0</v>
      </c>
      <c r="J31" s="187">
        <f t="shared" si="4"/>
        <v>16300</v>
      </c>
      <c r="K31" s="185">
        <f t="shared" si="4"/>
        <v>0</v>
      </c>
      <c r="L31" s="186">
        <f t="shared" si="4"/>
        <v>0</v>
      </c>
      <c r="M31" s="186">
        <f t="shared" si="4"/>
        <v>0</v>
      </c>
      <c r="N31" s="187">
        <f t="shared" si="4"/>
        <v>0</v>
      </c>
      <c r="O31" s="188">
        <f t="shared" si="4"/>
        <v>0</v>
      </c>
      <c r="P31" s="136">
        <f t="shared" si="4"/>
        <v>0</v>
      </c>
      <c r="Q31" s="136">
        <f t="shared" si="3"/>
        <v>0</v>
      </c>
      <c r="R31" s="129" t="s">
        <v>28</v>
      </c>
      <c r="T31" s="180" t="str">
        <f t="shared" si="2"/>
        <v>OK</v>
      </c>
      <c r="U31" s="180" t="str">
        <f t="shared" si="1"/>
        <v>OK</v>
      </c>
    </row>
    <row r="32" spans="1:21" ht="18" customHeight="1">
      <c r="A32" s="129" t="s">
        <v>29</v>
      </c>
      <c r="B32" s="181">
        <f t="shared" si="4"/>
        <v>1</v>
      </c>
      <c r="C32" s="182">
        <f t="shared" si="4"/>
        <v>1</v>
      </c>
      <c r="D32" s="182">
        <f t="shared" si="4"/>
        <v>2</v>
      </c>
      <c r="E32" s="183">
        <f t="shared" si="4"/>
        <v>1</v>
      </c>
      <c r="F32" s="184">
        <f t="shared" si="4"/>
        <v>8270</v>
      </c>
      <c r="G32" s="185">
        <f t="shared" si="4"/>
        <v>3346</v>
      </c>
      <c r="H32" s="186">
        <f t="shared" si="4"/>
        <v>4924</v>
      </c>
      <c r="I32" s="186">
        <f t="shared" si="4"/>
        <v>0</v>
      </c>
      <c r="J32" s="187">
        <f t="shared" si="4"/>
        <v>8270</v>
      </c>
      <c r="K32" s="185">
        <f t="shared" si="4"/>
        <v>0</v>
      </c>
      <c r="L32" s="186">
        <f t="shared" si="4"/>
        <v>0</v>
      </c>
      <c r="M32" s="186">
        <f t="shared" si="4"/>
        <v>0</v>
      </c>
      <c r="N32" s="187">
        <f t="shared" si="4"/>
        <v>0</v>
      </c>
      <c r="O32" s="188">
        <f t="shared" si="4"/>
        <v>0</v>
      </c>
      <c r="P32" s="136">
        <f t="shared" si="4"/>
        <v>0</v>
      </c>
      <c r="Q32" s="136">
        <f t="shared" si="3"/>
        <v>0</v>
      </c>
      <c r="R32" s="129" t="s">
        <v>29</v>
      </c>
      <c r="T32" s="180" t="str">
        <f t="shared" si="2"/>
        <v>OK</v>
      </c>
      <c r="U32" s="180" t="str">
        <f t="shared" si="1"/>
        <v>OK</v>
      </c>
    </row>
    <row r="33" spans="1:21" ht="18" customHeight="1">
      <c r="A33" s="129" t="s">
        <v>30</v>
      </c>
      <c r="B33" s="181">
        <f t="shared" si="4"/>
        <v>1</v>
      </c>
      <c r="C33" s="182">
        <f t="shared" si="4"/>
        <v>1</v>
      </c>
      <c r="D33" s="182">
        <f t="shared" si="4"/>
        <v>2</v>
      </c>
      <c r="E33" s="183">
        <f t="shared" si="4"/>
        <v>1</v>
      </c>
      <c r="F33" s="184">
        <f t="shared" si="4"/>
        <v>95650</v>
      </c>
      <c r="G33" s="185">
        <f t="shared" si="4"/>
        <v>1437</v>
      </c>
      <c r="H33" s="186">
        <f t="shared" si="4"/>
        <v>42623</v>
      </c>
      <c r="I33" s="186">
        <f t="shared" si="4"/>
        <v>0</v>
      </c>
      <c r="J33" s="187">
        <f t="shared" si="4"/>
        <v>44060</v>
      </c>
      <c r="K33" s="185">
        <f t="shared" si="4"/>
        <v>0</v>
      </c>
      <c r="L33" s="186">
        <f t="shared" si="4"/>
        <v>0</v>
      </c>
      <c r="M33" s="186">
        <f t="shared" si="4"/>
        <v>0</v>
      </c>
      <c r="N33" s="187">
        <f t="shared" si="4"/>
        <v>0</v>
      </c>
      <c r="O33" s="188">
        <f t="shared" si="4"/>
        <v>0</v>
      </c>
      <c r="P33" s="136">
        <f t="shared" si="4"/>
        <v>0</v>
      </c>
      <c r="Q33" s="136">
        <f t="shared" si="3"/>
        <v>0</v>
      </c>
      <c r="R33" s="129" t="s">
        <v>30</v>
      </c>
      <c r="T33" s="180" t="str">
        <f t="shared" si="2"/>
        <v>OK</v>
      </c>
      <c r="U33" s="180" t="str">
        <f t="shared" si="1"/>
        <v>OK</v>
      </c>
    </row>
    <row r="34" spans="1:21" ht="18" customHeight="1">
      <c r="A34" s="129" t="s">
        <v>31</v>
      </c>
      <c r="B34" s="181">
        <f t="shared" si="4"/>
        <v>1</v>
      </c>
      <c r="C34" s="182">
        <f t="shared" si="4"/>
        <v>1</v>
      </c>
      <c r="D34" s="182">
        <f t="shared" si="4"/>
        <v>2</v>
      </c>
      <c r="E34" s="183">
        <f t="shared" si="4"/>
        <v>1</v>
      </c>
      <c r="F34" s="184">
        <f t="shared" si="4"/>
        <v>38100</v>
      </c>
      <c r="G34" s="185">
        <f t="shared" si="4"/>
        <v>5791</v>
      </c>
      <c r="H34" s="186">
        <f t="shared" si="4"/>
        <v>32309</v>
      </c>
      <c r="I34" s="186">
        <f t="shared" si="4"/>
        <v>0</v>
      </c>
      <c r="J34" s="187">
        <f t="shared" si="4"/>
        <v>38100</v>
      </c>
      <c r="K34" s="185">
        <f t="shared" si="4"/>
        <v>0</v>
      </c>
      <c r="L34" s="186">
        <f t="shared" si="4"/>
        <v>0</v>
      </c>
      <c r="M34" s="186">
        <f t="shared" si="4"/>
        <v>0</v>
      </c>
      <c r="N34" s="187">
        <f t="shared" si="4"/>
        <v>0</v>
      </c>
      <c r="O34" s="188">
        <f t="shared" si="4"/>
        <v>0</v>
      </c>
      <c r="P34" s="136">
        <f t="shared" si="4"/>
        <v>0</v>
      </c>
      <c r="Q34" s="136">
        <f t="shared" si="3"/>
        <v>0</v>
      </c>
      <c r="R34" s="129" t="s">
        <v>31</v>
      </c>
      <c r="T34" s="180" t="str">
        <f t="shared" si="2"/>
        <v>OK</v>
      </c>
      <c r="U34" s="180" t="str">
        <f t="shared" si="1"/>
        <v>OK</v>
      </c>
    </row>
    <row r="35" spans="1:21" ht="18" customHeight="1">
      <c r="A35" s="129" t="s">
        <v>32</v>
      </c>
      <c r="B35" s="181">
        <f t="shared" si="4"/>
        <v>1</v>
      </c>
      <c r="C35" s="182">
        <f t="shared" si="4"/>
        <v>1</v>
      </c>
      <c r="D35" s="182">
        <f t="shared" si="4"/>
        <v>2</v>
      </c>
      <c r="E35" s="183">
        <f t="shared" si="4"/>
        <v>1</v>
      </c>
      <c r="F35" s="184">
        <f t="shared" si="4"/>
        <v>62010</v>
      </c>
      <c r="G35" s="185">
        <f t="shared" si="4"/>
        <v>1953</v>
      </c>
      <c r="H35" s="186">
        <f t="shared" si="4"/>
        <v>24757</v>
      </c>
      <c r="I35" s="186">
        <f t="shared" si="4"/>
        <v>0</v>
      </c>
      <c r="J35" s="187">
        <f t="shared" si="4"/>
        <v>26710</v>
      </c>
      <c r="K35" s="185">
        <f t="shared" si="4"/>
        <v>0</v>
      </c>
      <c r="L35" s="186">
        <f t="shared" si="4"/>
        <v>0</v>
      </c>
      <c r="M35" s="186">
        <f t="shared" si="4"/>
        <v>0</v>
      </c>
      <c r="N35" s="187">
        <f t="shared" si="4"/>
        <v>0</v>
      </c>
      <c r="O35" s="188">
        <f t="shared" si="4"/>
        <v>0</v>
      </c>
      <c r="P35" s="136">
        <f t="shared" si="4"/>
        <v>0</v>
      </c>
      <c r="Q35" s="136">
        <f t="shared" si="3"/>
        <v>0</v>
      </c>
      <c r="R35" s="129" t="s">
        <v>32</v>
      </c>
      <c r="T35" s="180" t="str">
        <f t="shared" si="2"/>
        <v>OK</v>
      </c>
      <c r="U35" s="180" t="str">
        <f t="shared" si="1"/>
        <v>OK</v>
      </c>
    </row>
    <row r="36" spans="1:21" ht="18" customHeight="1">
      <c r="A36" s="129" t="s">
        <v>33</v>
      </c>
      <c r="B36" s="181">
        <f t="shared" si="4"/>
        <v>2</v>
      </c>
      <c r="C36" s="182">
        <f t="shared" si="4"/>
        <v>2</v>
      </c>
      <c r="D36" s="182">
        <f t="shared" si="4"/>
        <v>2</v>
      </c>
      <c r="E36" s="183">
        <f t="shared" si="4"/>
        <v>2</v>
      </c>
      <c r="F36" s="184">
        <f t="shared" si="4"/>
        <v>47</v>
      </c>
      <c r="G36" s="185">
        <f t="shared" si="4"/>
        <v>0</v>
      </c>
      <c r="H36" s="186">
        <f t="shared" si="4"/>
        <v>0</v>
      </c>
      <c r="I36" s="186">
        <f t="shared" si="4"/>
        <v>0</v>
      </c>
      <c r="J36" s="187">
        <f t="shared" si="4"/>
        <v>0</v>
      </c>
      <c r="K36" s="185">
        <f t="shared" si="4"/>
        <v>0</v>
      </c>
      <c r="L36" s="186">
        <f t="shared" si="4"/>
        <v>0</v>
      </c>
      <c r="M36" s="186">
        <f t="shared" si="4"/>
        <v>0</v>
      </c>
      <c r="N36" s="187">
        <f t="shared" si="4"/>
        <v>0</v>
      </c>
      <c r="O36" s="188">
        <f t="shared" si="4"/>
        <v>0</v>
      </c>
      <c r="P36" s="136">
        <f t="shared" si="4"/>
        <v>0</v>
      </c>
      <c r="Q36" s="136">
        <f t="shared" si="3"/>
        <v>0</v>
      </c>
      <c r="R36" s="129" t="s">
        <v>33</v>
      </c>
      <c r="T36" s="180" t="str">
        <f t="shared" si="2"/>
        <v>OK</v>
      </c>
      <c r="U36" s="180" t="str">
        <f t="shared" si="1"/>
        <v>OK</v>
      </c>
    </row>
    <row r="37" spans="1:21" ht="18" customHeight="1">
      <c r="A37" s="129" t="s">
        <v>34</v>
      </c>
      <c r="B37" s="181">
        <f t="shared" ref="B37:P43" si="5">B82</f>
        <v>2</v>
      </c>
      <c r="C37" s="182">
        <f t="shared" si="5"/>
        <v>2</v>
      </c>
      <c r="D37" s="182">
        <f t="shared" si="5"/>
        <v>2</v>
      </c>
      <c r="E37" s="183">
        <f t="shared" si="5"/>
        <v>2</v>
      </c>
      <c r="F37" s="184">
        <f t="shared" si="5"/>
        <v>175660</v>
      </c>
      <c r="G37" s="185">
        <f t="shared" si="5"/>
        <v>0</v>
      </c>
      <c r="H37" s="186">
        <f t="shared" si="5"/>
        <v>0</v>
      </c>
      <c r="I37" s="186">
        <f t="shared" si="5"/>
        <v>0</v>
      </c>
      <c r="J37" s="187">
        <f t="shared" si="5"/>
        <v>0</v>
      </c>
      <c r="K37" s="185">
        <f t="shared" si="5"/>
        <v>0</v>
      </c>
      <c r="L37" s="186">
        <f t="shared" si="5"/>
        <v>0</v>
      </c>
      <c r="M37" s="186">
        <f t="shared" si="5"/>
        <v>0</v>
      </c>
      <c r="N37" s="187">
        <f t="shared" si="5"/>
        <v>0</v>
      </c>
      <c r="O37" s="188">
        <f t="shared" si="5"/>
        <v>0</v>
      </c>
      <c r="P37" s="136">
        <f t="shared" si="5"/>
        <v>0</v>
      </c>
      <c r="Q37" s="136">
        <f t="shared" si="3"/>
        <v>0</v>
      </c>
      <c r="R37" s="129" t="s">
        <v>34</v>
      </c>
      <c r="T37" s="180" t="str">
        <f t="shared" si="2"/>
        <v>OK</v>
      </c>
      <c r="U37" s="180" t="str">
        <f t="shared" si="1"/>
        <v>OK</v>
      </c>
    </row>
    <row r="38" spans="1:21" ht="18" customHeight="1">
      <c r="A38" s="129" t="s">
        <v>35</v>
      </c>
      <c r="B38" s="181">
        <f t="shared" si="5"/>
        <v>2</v>
      </c>
      <c r="C38" s="182">
        <f t="shared" si="5"/>
        <v>2</v>
      </c>
      <c r="D38" s="182">
        <f t="shared" si="5"/>
        <v>2</v>
      </c>
      <c r="E38" s="183">
        <f t="shared" si="5"/>
        <v>2</v>
      </c>
      <c r="F38" s="184">
        <f t="shared" si="5"/>
        <v>154900</v>
      </c>
      <c r="G38" s="185">
        <f t="shared" si="5"/>
        <v>0</v>
      </c>
      <c r="H38" s="186">
        <f t="shared" si="5"/>
        <v>0</v>
      </c>
      <c r="I38" s="186">
        <f t="shared" si="5"/>
        <v>0</v>
      </c>
      <c r="J38" s="187">
        <f t="shared" si="5"/>
        <v>0</v>
      </c>
      <c r="K38" s="185">
        <f t="shared" si="5"/>
        <v>0</v>
      </c>
      <c r="L38" s="186">
        <f t="shared" si="5"/>
        <v>0</v>
      </c>
      <c r="M38" s="186">
        <f t="shared" si="5"/>
        <v>0</v>
      </c>
      <c r="N38" s="187">
        <f t="shared" si="5"/>
        <v>0</v>
      </c>
      <c r="O38" s="188">
        <f t="shared" si="5"/>
        <v>0</v>
      </c>
      <c r="P38" s="136">
        <f t="shared" si="5"/>
        <v>0</v>
      </c>
      <c r="Q38" s="136">
        <f t="shared" si="3"/>
        <v>0</v>
      </c>
      <c r="R38" s="129" t="s">
        <v>35</v>
      </c>
      <c r="T38" s="180" t="str">
        <f t="shared" si="2"/>
        <v>OK</v>
      </c>
      <c r="U38" s="180" t="str">
        <f t="shared" si="1"/>
        <v>OK</v>
      </c>
    </row>
    <row r="39" spans="1:21" ht="18" customHeight="1">
      <c r="A39" s="129" t="s">
        <v>36</v>
      </c>
      <c r="B39" s="181">
        <f t="shared" si="5"/>
        <v>2</v>
      </c>
      <c r="C39" s="182">
        <f t="shared" si="5"/>
        <v>2</v>
      </c>
      <c r="D39" s="182">
        <f t="shared" si="5"/>
        <v>2</v>
      </c>
      <c r="E39" s="183">
        <f t="shared" si="5"/>
        <v>2</v>
      </c>
      <c r="F39" s="184">
        <f t="shared" si="5"/>
        <v>672381</v>
      </c>
      <c r="G39" s="185">
        <f t="shared" si="5"/>
        <v>0</v>
      </c>
      <c r="H39" s="186">
        <f t="shared" si="5"/>
        <v>0</v>
      </c>
      <c r="I39" s="186">
        <f t="shared" si="5"/>
        <v>0</v>
      </c>
      <c r="J39" s="187">
        <f t="shared" si="5"/>
        <v>0</v>
      </c>
      <c r="K39" s="185">
        <f t="shared" si="5"/>
        <v>0</v>
      </c>
      <c r="L39" s="186">
        <f t="shared" si="5"/>
        <v>0</v>
      </c>
      <c r="M39" s="186">
        <f t="shared" si="5"/>
        <v>0</v>
      </c>
      <c r="N39" s="187">
        <f t="shared" si="5"/>
        <v>0</v>
      </c>
      <c r="O39" s="188">
        <f t="shared" si="5"/>
        <v>0</v>
      </c>
      <c r="P39" s="136">
        <f t="shared" si="5"/>
        <v>0</v>
      </c>
      <c r="Q39" s="136">
        <f t="shared" si="3"/>
        <v>0</v>
      </c>
      <c r="R39" s="129" t="s">
        <v>36</v>
      </c>
      <c r="T39" s="180" t="str">
        <f t="shared" si="2"/>
        <v>OK</v>
      </c>
      <c r="U39" s="180" t="str">
        <f t="shared" si="1"/>
        <v>OK</v>
      </c>
    </row>
    <row r="40" spans="1:21" ht="18" customHeight="1">
      <c r="A40" s="129" t="s">
        <v>37</v>
      </c>
      <c r="B40" s="181">
        <f t="shared" si="5"/>
        <v>2</v>
      </c>
      <c r="C40" s="182">
        <f t="shared" si="5"/>
        <v>2</v>
      </c>
      <c r="D40" s="182">
        <f t="shared" si="5"/>
        <v>2</v>
      </c>
      <c r="E40" s="183">
        <f t="shared" si="5"/>
        <v>2</v>
      </c>
      <c r="F40" s="184">
        <f t="shared" si="5"/>
        <v>133390</v>
      </c>
      <c r="G40" s="185">
        <f t="shared" si="5"/>
        <v>0</v>
      </c>
      <c r="H40" s="186">
        <f t="shared" si="5"/>
        <v>0</v>
      </c>
      <c r="I40" s="186">
        <f t="shared" si="5"/>
        <v>0</v>
      </c>
      <c r="J40" s="187">
        <f t="shared" si="5"/>
        <v>0</v>
      </c>
      <c r="K40" s="185">
        <f t="shared" si="5"/>
        <v>0</v>
      </c>
      <c r="L40" s="186">
        <f t="shared" si="5"/>
        <v>0</v>
      </c>
      <c r="M40" s="186">
        <f t="shared" si="5"/>
        <v>0</v>
      </c>
      <c r="N40" s="187">
        <f t="shared" si="5"/>
        <v>0</v>
      </c>
      <c r="O40" s="188">
        <f t="shared" si="5"/>
        <v>0</v>
      </c>
      <c r="P40" s="136">
        <f t="shared" si="5"/>
        <v>0</v>
      </c>
      <c r="Q40" s="136">
        <f t="shared" si="3"/>
        <v>0</v>
      </c>
      <c r="R40" s="129" t="s">
        <v>37</v>
      </c>
      <c r="T40" s="180" t="str">
        <f t="shared" si="2"/>
        <v>OK</v>
      </c>
      <c r="U40" s="180" t="str">
        <f t="shared" si="1"/>
        <v>OK</v>
      </c>
    </row>
    <row r="41" spans="1:21" ht="18" customHeight="1">
      <c r="A41" s="129" t="s">
        <v>38</v>
      </c>
      <c r="B41" s="181">
        <f t="shared" si="5"/>
        <v>2</v>
      </c>
      <c r="C41" s="182">
        <f t="shared" si="5"/>
        <v>2</v>
      </c>
      <c r="D41" s="182">
        <f t="shared" si="5"/>
        <v>2</v>
      </c>
      <c r="E41" s="183">
        <f t="shared" si="5"/>
        <v>2</v>
      </c>
      <c r="F41" s="184">
        <f t="shared" si="5"/>
        <v>274220</v>
      </c>
      <c r="G41" s="185">
        <f t="shared" si="5"/>
        <v>0</v>
      </c>
      <c r="H41" s="186">
        <f t="shared" si="5"/>
        <v>0</v>
      </c>
      <c r="I41" s="186">
        <f t="shared" si="5"/>
        <v>0</v>
      </c>
      <c r="J41" s="187">
        <f t="shared" si="5"/>
        <v>0</v>
      </c>
      <c r="K41" s="185">
        <f t="shared" si="5"/>
        <v>0</v>
      </c>
      <c r="L41" s="186">
        <f t="shared" si="5"/>
        <v>0</v>
      </c>
      <c r="M41" s="186">
        <f t="shared" si="5"/>
        <v>0</v>
      </c>
      <c r="N41" s="187">
        <f t="shared" si="5"/>
        <v>0</v>
      </c>
      <c r="O41" s="188">
        <f t="shared" si="5"/>
        <v>0</v>
      </c>
      <c r="P41" s="136">
        <f t="shared" si="5"/>
        <v>0</v>
      </c>
      <c r="Q41" s="136">
        <f t="shared" si="3"/>
        <v>0</v>
      </c>
      <c r="R41" s="129" t="s">
        <v>38</v>
      </c>
      <c r="T41" s="180" t="str">
        <f t="shared" si="2"/>
        <v>OK</v>
      </c>
      <c r="U41" s="180" t="str">
        <f t="shared" si="1"/>
        <v>OK</v>
      </c>
    </row>
    <row r="42" spans="1:21" ht="18" customHeight="1">
      <c r="A42" s="129" t="s">
        <v>39</v>
      </c>
      <c r="B42" s="181">
        <f t="shared" si="5"/>
        <v>2</v>
      </c>
      <c r="C42" s="182">
        <f t="shared" si="5"/>
        <v>2</v>
      </c>
      <c r="D42" s="182">
        <f t="shared" si="5"/>
        <v>2</v>
      </c>
      <c r="E42" s="183">
        <f t="shared" si="5"/>
        <v>2</v>
      </c>
      <c r="F42" s="184">
        <f t="shared" si="5"/>
        <v>269260</v>
      </c>
      <c r="G42" s="185">
        <f t="shared" si="5"/>
        <v>0</v>
      </c>
      <c r="H42" s="186">
        <f t="shared" si="5"/>
        <v>0</v>
      </c>
      <c r="I42" s="186">
        <f t="shared" si="5"/>
        <v>0</v>
      </c>
      <c r="J42" s="187">
        <f t="shared" si="5"/>
        <v>0</v>
      </c>
      <c r="K42" s="185">
        <f t="shared" si="5"/>
        <v>0</v>
      </c>
      <c r="L42" s="186">
        <f t="shared" si="5"/>
        <v>0</v>
      </c>
      <c r="M42" s="186">
        <f t="shared" si="5"/>
        <v>0</v>
      </c>
      <c r="N42" s="187">
        <f t="shared" si="5"/>
        <v>0</v>
      </c>
      <c r="O42" s="188">
        <f t="shared" si="5"/>
        <v>0</v>
      </c>
      <c r="P42" s="136">
        <f t="shared" si="5"/>
        <v>0</v>
      </c>
      <c r="Q42" s="136">
        <f t="shared" si="3"/>
        <v>0</v>
      </c>
      <c r="R42" s="129" t="s">
        <v>39</v>
      </c>
      <c r="T42" s="180" t="str">
        <f t="shared" si="2"/>
        <v>OK</v>
      </c>
      <c r="U42" s="180" t="str">
        <f t="shared" si="1"/>
        <v>OK</v>
      </c>
    </row>
    <row r="43" spans="1:21" ht="18" customHeight="1" thickBot="1">
      <c r="A43" s="138" t="s">
        <v>40</v>
      </c>
      <c r="B43" s="181">
        <f t="shared" si="5"/>
        <v>2</v>
      </c>
      <c r="C43" s="182">
        <f t="shared" si="5"/>
        <v>2</v>
      </c>
      <c r="D43" s="182">
        <f t="shared" si="5"/>
        <v>2</v>
      </c>
      <c r="E43" s="183">
        <f t="shared" si="5"/>
        <v>2</v>
      </c>
      <c r="F43" s="184">
        <f t="shared" si="5"/>
        <v>131650</v>
      </c>
      <c r="G43" s="185">
        <f t="shared" si="5"/>
        <v>0</v>
      </c>
      <c r="H43" s="186">
        <f t="shared" si="5"/>
        <v>0</v>
      </c>
      <c r="I43" s="186">
        <f t="shared" si="5"/>
        <v>0</v>
      </c>
      <c r="J43" s="187">
        <f t="shared" si="5"/>
        <v>0</v>
      </c>
      <c r="K43" s="185">
        <f t="shared" si="5"/>
        <v>0</v>
      </c>
      <c r="L43" s="186">
        <f t="shared" si="5"/>
        <v>0</v>
      </c>
      <c r="M43" s="186">
        <f t="shared" si="5"/>
        <v>0</v>
      </c>
      <c r="N43" s="187">
        <f t="shared" si="5"/>
        <v>0</v>
      </c>
      <c r="O43" s="188">
        <f t="shared" si="5"/>
        <v>0</v>
      </c>
      <c r="P43" s="136">
        <f t="shared" si="5"/>
        <v>0</v>
      </c>
      <c r="Q43" s="136">
        <f t="shared" si="3"/>
        <v>0</v>
      </c>
      <c r="R43" s="138" t="s">
        <v>40</v>
      </c>
      <c r="T43" s="180" t="str">
        <f t="shared" si="2"/>
        <v>OK</v>
      </c>
      <c r="U43" s="180" t="str">
        <f t="shared" si="1"/>
        <v>OK</v>
      </c>
    </row>
    <row r="44" spans="1:21" ht="18" customHeight="1" thickBot="1">
      <c r="A44" s="148" t="s">
        <v>111</v>
      </c>
      <c r="B44" s="420" t="s">
        <v>129</v>
      </c>
      <c r="C44" s="423" t="s">
        <v>130</v>
      </c>
      <c r="D44" s="423" t="s">
        <v>131</v>
      </c>
      <c r="E44" s="426" t="s">
        <v>132</v>
      </c>
      <c r="F44" s="197">
        <f t="shared" ref="F44:G44" si="6">SUM(F5:F16)</f>
        <v>1272230</v>
      </c>
      <c r="G44" s="149">
        <f t="shared" si="6"/>
        <v>165472</v>
      </c>
      <c r="H44" s="150">
        <f t="shared" ref="H44:J44" si="7">SUM(H5:H16)</f>
        <v>714318</v>
      </c>
      <c r="I44" s="150">
        <f t="shared" si="7"/>
        <v>0</v>
      </c>
      <c r="J44" s="152">
        <f t="shared" si="7"/>
        <v>879790</v>
      </c>
      <c r="K44" s="149">
        <f>SUM(K5:K16)</f>
        <v>90591</v>
      </c>
      <c r="L44" s="150">
        <f t="shared" ref="L44:Q44" si="8">SUM(L5:L16)</f>
        <v>0</v>
      </c>
      <c r="M44" s="150">
        <f t="shared" si="8"/>
        <v>0</v>
      </c>
      <c r="N44" s="152">
        <f t="shared" si="8"/>
        <v>90591</v>
      </c>
      <c r="O44" s="153">
        <f t="shared" si="8"/>
        <v>212567</v>
      </c>
      <c r="P44" s="151">
        <f t="shared" si="8"/>
        <v>253753</v>
      </c>
      <c r="Q44" s="151">
        <f t="shared" si="8"/>
        <v>293973</v>
      </c>
      <c r="R44" s="148" t="s">
        <v>111</v>
      </c>
      <c r="T44" s="180" t="str">
        <f t="shared" si="2"/>
        <v>OK</v>
      </c>
      <c r="U44" s="180" t="str">
        <f t="shared" si="1"/>
        <v>OK</v>
      </c>
    </row>
    <row r="45" spans="1:21" ht="18" customHeight="1" thickBot="1">
      <c r="A45" s="148" t="s">
        <v>156</v>
      </c>
      <c r="B45" s="421"/>
      <c r="C45" s="424"/>
      <c r="D45" s="424"/>
      <c r="E45" s="427"/>
      <c r="F45" s="197">
        <f t="shared" ref="F45:J45" si="9">SUM(F17:F43)</f>
        <v>2371079</v>
      </c>
      <c r="G45" s="149">
        <f t="shared" si="9"/>
        <v>47281</v>
      </c>
      <c r="H45" s="150">
        <f t="shared" si="9"/>
        <v>231540</v>
      </c>
      <c r="I45" s="150">
        <f t="shared" si="9"/>
        <v>0</v>
      </c>
      <c r="J45" s="152">
        <f t="shared" si="9"/>
        <v>278821</v>
      </c>
      <c r="K45" s="149">
        <f>SUM(K17:K43)</f>
        <v>10880</v>
      </c>
      <c r="L45" s="150">
        <f t="shared" ref="L45:Q45" si="10">SUM(L17:L43)</f>
        <v>0</v>
      </c>
      <c r="M45" s="150">
        <f t="shared" si="10"/>
        <v>0</v>
      </c>
      <c r="N45" s="152">
        <f t="shared" si="10"/>
        <v>10880</v>
      </c>
      <c r="O45" s="153">
        <f t="shared" si="10"/>
        <v>30894</v>
      </c>
      <c r="P45" s="151">
        <f t="shared" si="10"/>
        <v>31379</v>
      </c>
      <c r="Q45" s="151">
        <f t="shared" si="10"/>
        <v>36687</v>
      </c>
      <c r="R45" s="148" t="s">
        <v>156</v>
      </c>
      <c r="T45" s="180" t="str">
        <f t="shared" si="2"/>
        <v>OK</v>
      </c>
      <c r="U45" s="180" t="str">
        <f t="shared" si="1"/>
        <v>OK</v>
      </c>
    </row>
    <row r="46" spans="1:21" ht="18" customHeight="1" thickBot="1">
      <c r="A46" s="154" t="s">
        <v>157</v>
      </c>
      <c r="B46" s="422"/>
      <c r="C46" s="425"/>
      <c r="D46" s="425"/>
      <c r="E46" s="428"/>
      <c r="F46" s="198">
        <f t="shared" ref="F46:J46" si="11">SUM(F44:F45)</f>
        <v>3643309</v>
      </c>
      <c r="G46" s="155">
        <f t="shared" si="11"/>
        <v>212753</v>
      </c>
      <c r="H46" s="156">
        <f t="shared" si="11"/>
        <v>945858</v>
      </c>
      <c r="I46" s="156">
        <f t="shared" si="11"/>
        <v>0</v>
      </c>
      <c r="J46" s="158">
        <f t="shared" si="11"/>
        <v>1158611</v>
      </c>
      <c r="K46" s="155">
        <f>SUM(K44:K45)</f>
        <v>101471</v>
      </c>
      <c r="L46" s="156">
        <f t="shared" ref="L46:Q46" si="12">SUM(L44:L45)</f>
        <v>0</v>
      </c>
      <c r="M46" s="156">
        <f t="shared" si="12"/>
        <v>0</v>
      </c>
      <c r="N46" s="199">
        <f t="shared" si="12"/>
        <v>101471</v>
      </c>
      <c r="O46" s="200">
        <f t="shared" si="12"/>
        <v>243461</v>
      </c>
      <c r="P46" s="201">
        <f t="shared" si="12"/>
        <v>285132</v>
      </c>
      <c r="Q46" s="157">
        <f t="shared" si="12"/>
        <v>330660</v>
      </c>
      <c r="R46" s="154" t="s">
        <v>157</v>
      </c>
      <c r="T46" s="180" t="str">
        <f t="shared" si="2"/>
        <v>OK</v>
      </c>
      <c r="U46" s="180" t="str">
        <f t="shared" si="1"/>
        <v>OK</v>
      </c>
    </row>
    <row r="47" spans="1:21">
      <c r="A47" s="161" t="s">
        <v>291</v>
      </c>
      <c r="R47" s="115" t="s">
        <v>292</v>
      </c>
    </row>
    <row r="48" spans="1:21" ht="28.5" hidden="1" customHeight="1">
      <c r="B48" s="202" t="s">
        <v>293</v>
      </c>
      <c r="C48" s="171" t="s">
        <v>294</v>
      </c>
      <c r="F48" s="128" t="s">
        <v>294</v>
      </c>
      <c r="K48" s="128" t="s">
        <v>295</v>
      </c>
      <c r="O48" s="202" t="s">
        <v>296</v>
      </c>
      <c r="P48" s="203" t="s">
        <v>297</v>
      </c>
      <c r="Q48" s="203" t="s">
        <v>299</v>
      </c>
    </row>
    <row r="49" spans="1:17" ht="41.25" hidden="1" customHeight="1">
      <c r="A49" s="171"/>
      <c r="B49" s="204" t="s">
        <v>300</v>
      </c>
      <c r="C49" s="204" t="s">
        <v>301</v>
      </c>
      <c r="D49" s="204" t="s">
        <v>302</v>
      </c>
      <c r="E49" s="204" t="s">
        <v>303</v>
      </c>
      <c r="F49" s="204" t="s">
        <v>304</v>
      </c>
      <c r="G49" s="204" t="s">
        <v>305</v>
      </c>
      <c r="H49" s="204" t="s">
        <v>306</v>
      </c>
      <c r="I49" s="204" t="s">
        <v>307</v>
      </c>
      <c r="J49" s="204" t="s">
        <v>308</v>
      </c>
      <c r="K49" s="205" t="s">
        <v>305</v>
      </c>
      <c r="L49" s="205" t="s">
        <v>306</v>
      </c>
      <c r="M49" s="205" t="s">
        <v>307</v>
      </c>
      <c r="N49" s="205" t="s">
        <v>308</v>
      </c>
      <c r="O49" s="205" t="s">
        <v>309</v>
      </c>
      <c r="P49" s="205" t="s">
        <v>309</v>
      </c>
      <c r="Q49" s="205" t="s">
        <v>309</v>
      </c>
    </row>
    <row r="50" spans="1:17" hidden="1">
      <c r="B50" s="206">
        <v>1</v>
      </c>
      <c r="C50" s="206">
        <v>1</v>
      </c>
      <c r="D50" s="206">
        <v>1</v>
      </c>
      <c r="E50" s="206">
        <v>1</v>
      </c>
      <c r="F50" s="206">
        <v>276940</v>
      </c>
      <c r="G50" s="206">
        <v>48570</v>
      </c>
      <c r="H50" s="206">
        <v>163030</v>
      </c>
      <c r="I50" s="206">
        <v>0</v>
      </c>
      <c r="J50" s="206">
        <v>211600</v>
      </c>
      <c r="K50" s="207">
        <v>31192</v>
      </c>
      <c r="L50" s="207">
        <v>0</v>
      </c>
      <c r="M50" s="207">
        <v>0</v>
      </c>
      <c r="N50" s="207">
        <v>31192</v>
      </c>
      <c r="O50" s="207">
        <v>80602</v>
      </c>
      <c r="P50" s="207">
        <v>102975</v>
      </c>
      <c r="Q50" s="207">
        <v>117972</v>
      </c>
    </row>
    <row r="51" spans="1:17" hidden="1">
      <c r="B51" s="206">
        <v>1</v>
      </c>
      <c r="C51" s="206">
        <v>1</v>
      </c>
      <c r="D51" s="206">
        <v>1</v>
      </c>
      <c r="E51" s="206">
        <v>1</v>
      </c>
      <c r="F51" s="206">
        <v>16490</v>
      </c>
      <c r="G51" s="206">
        <v>7964</v>
      </c>
      <c r="H51" s="206">
        <v>8526</v>
      </c>
      <c r="I51" s="206">
        <v>0</v>
      </c>
      <c r="J51" s="206">
        <v>16490</v>
      </c>
      <c r="K51" s="207">
        <v>5446</v>
      </c>
      <c r="L51" s="207">
        <v>0</v>
      </c>
      <c r="M51" s="207">
        <v>0</v>
      </c>
      <c r="N51" s="207">
        <v>5446</v>
      </c>
      <c r="O51" s="207">
        <v>14373</v>
      </c>
      <c r="P51" s="207">
        <v>18126</v>
      </c>
      <c r="Q51" s="207">
        <v>20528</v>
      </c>
    </row>
    <row r="52" spans="1:17" hidden="1">
      <c r="B52" s="206">
        <v>1</v>
      </c>
      <c r="C52" s="206">
        <v>1</v>
      </c>
      <c r="D52" s="206">
        <v>1</v>
      </c>
      <c r="E52" s="206">
        <v>1</v>
      </c>
      <c r="F52" s="206">
        <v>42680</v>
      </c>
      <c r="G52" s="206">
        <v>11360</v>
      </c>
      <c r="H52" s="206">
        <v>31320</v>
      </c>
      <c r="I52" s="206">
        <v>0</v>
      </c>
      <c r="J52" s="206">
        <v>42680</v>
      </c>
      <c r="K52" s="207">
        <v>7331</v>
      </c>
      <c r="L52" s="207">
        <v>0</v>
      </c>
      <c r="M52" s="207">
        <v>0</v>
      </c>
      <c r="N52" s="207">
        <v>7331</v>
      </c>
      <c r="O52" s="207">
        <v>19881</v>
      </c>
      <c r="P52" s="207">
        <v>22014</v>
      </c>
      <c r="Q52" s="207">
        <v>25594</v>
      </c>
    </row>
    <row r="53" spans="1:17" hidden="1">
      <c r="B53" s="206">
        <v>1</v>
      </c>
      <c r="C53" s="206">
        <v>1</v>
      </c>
      <c r="D53" s="206">
        <v>1</v>
      </c>
      <c r="E53" s="206">
        <v>1</v>
      </c>
      <c r="F53" s="206">
        <v>86420</v>
      </c>
      <c r="G53" s="206">
        <v>12269</v>
      </c>
      <c r="H53" s="206">
        <v>74101</v>
      </c>
      <c r="I53" s="206">
        <v>0</v>
      </c>
      <c r="J53" s="206">
        <v>86370</v>
      </c>
      <c r="K53" s="207">
        <v>7113</v>
      </c>
      <c r="L53" s="207">
        <v>0</v>
      </c>
      <c r="M53" s="207">
        <v>0</v>
      </c>
      <c r="N53" s="207">
        <v>7113</v>
      </c>
      <c r="O53" s="207">
        <v>11277</v>
      </c>
      <c r="P53" s="207">
        <v>12073</v>
      </c>
      <c r="Q53" s="207">
        <v>14511</v>
      </c>
    </row>
    <row r="54" spans="1:17" hidden="1">
      <c r="B54" s="206">
        <v>1</v>
      </c>
      <c r="C54" s="206">
        <v>1</v>
      </c>
      <c r="D54" s="206">
        <v>1</v>
      </c>
      <c r="E54" s="206">
        <v>1</v>
      </c>
      <c r="F54" s="206">
        <v>39560</v>
      </c>
      <c r="G54" s="206">
        <v>17517</v>
      </c>
      <c r="H54" s="206">
        <v>22043</v>
      </c>
      <c r="I54" s="206">
        <v>0</v>
      </c>
      <c r="J54" s="206">
        <v>39560</v>
      </c>
      <c r="K54" s="207">
        <v>11844</v>
      </c>
      <c r="L54" s="207">
        <v>0</v>
      </c>
      <c r="M54" s="207">
        <v>0</v>
      </c>
      <c r="N54" s="207">
        <v>11844</v>
      </c>
      <c r="O54" s="207">
        <v>30273</v>
      </c>
      <c r="P54" s="207">
        <v>34594</v>
      </c>
      <c r="Q54" s="207">
        <v>40681</v>
      </c>
    </row>
    <row r="55" spans="1:17" hidden="1">
      <c r="B55" s="206">
        <v>1</v>
      </c>
      <c r="C55" s="206">
        <v>1</v>
      </c>
      <c r="D55" s="206">
        <v>1</v>
      </c>
      <c r="E55" s="206">
        <v>1</v>
      </c>
      <c r="F55" s="206">
        <v>98910</v>
      </c>
      <c r="G55" s="206">
        <v>10251</v>
      </c>
      <c r="H55" s="206">
        <v>88669</v>
      </c>
      <c r="I55" s="206">
        <v>0</v>
      </c>
      <c r="J55" s="206">
        <v>98920</v>
      </c>
      <c r="K55" s="207">
        <v>6707</v>
      </c>
      <c r="L55" s="207">
        <v>0</v>
      </c>
      <c r="M55" s="207">
        <v>0</v>
      </c>
      <c r="N55" s="207">
        <v>6707</v>
      </c>
      <c r="O55" s="207">
        <v>12516</v>
      </c>
      <c r="P55" s="207">
        <v>13979</v>
      </c>
      <c r="Q55" s="207">
        <v>16695</v>
      </c>
    </row>
    <row r="56" spans="1:17" hidden="1">
      <c r="B56" s="206">
        <v>1</v>
      </c>
      <c r="C56" s="206">
        <v>1</v>
      </c>
      <c r="D56" s="206">
        <v>1</v>
      </c>
      <c r="E56" s="206">
        <v>1</v>
      </c>
      <c r="F56" s="206">
        <v>292020</v>
      </c>
      <c r="G56" s="206">
        <v>8412</v>
      </c>
      <c r="H56" s="206">
        <v>64418</v>
      </c>
      <c r="I56" s="206">
        <v>0</v>
      </c>
      <c r="J56" s="206">
        <v>72830</v>
      </c>
      <c r="K56" s="207">
        <v>5375</v>
      </c>
      <c r="L56" s="207">
        <v>0</v>
      </c>
      <c r="M56" s="207">
        <v>0</v>
      </c>
      <c r="N56" s="207">
        <v>5375</v>
      </c>
      <c r="O56" s="207">
        <v>5983</v>
      </c>
      <c r="P56" s="207">
        <v>6110</v>
      </c>
      <c r="Q56" s="207">
        <v>7524</v>
      </c>
    </row>
    <row r="57" spans="1:17" hidden="1">
      <c r="B57" s="206">
        <v>1</v>
      </c>
      <c r="C57" s="206">
        <v>1</v>
      </c>
      <c r="D57" s="206">
        <v>1</v>
      </c>
      <c r="E57" s="206">
        <v>1</v>
      </c>
      <c r="F57" s="206">
        <v>60580</v>
      </c>
      <c r="G57" s="206">
        <v>4433</v>
      </c>
      <c r="H57" s="206">
        <v>56147</v>
      </c>
      <c r="I57" s="206">
        <v>0</v>
      </c>
      <c r="J57" s="206">
        <v>60580</v>
      </c>
      <c r="K57" s="207">
        <v>2887</v>
      </c>
      <c r="L57" s="207">
        <v>0</v>
      </c>
      <c r="M57" s="207">
        <v>0</v>
      </c>
      <c r="N57" s="207">
        <v>2887</v>
      </c>
      <c r="O57" s="207">
        <v>4330</v>
      </c>
      <c r="P57" s="207">
        <v>4633</v>
      </c>
      <c r="Q57" s="207">
        <v>5537</v>
      </c>
    </row>
    <row r="58" spans="1:17" hidden="1">
      <c r="B58" s="206">
        <v>1</v>
      </c>
      <c r="C58" s="206">
        <v>1</v>
      </c>
      <c r="D58" s="206">
        <v>1</v>
      </c>
      <c r="E58" s="206">
        <v>1</v>
      </c>
      <c r="F58" s="206">
        <v>53180</v>
      </c>
      <c r="G58" s="206">
        <v>21403</v>
      </c>
      <c r="H58" s="206">
        <v>31777</v>
      </c>
      <c r="I58" s="206">
        <v>0</v>
      </c>
      <c r="J58" s="206">
        <v>53180</v>
      </c>
      <c r="K58" s="207">
        <v>12696</v>
      </c>
      <c r="L58" s="207">
        <v>0</v>
      </c>
      <c r="M58" s="207">
        <v>0</v>
      </c>
      <c r="N58" s="207">
        <v>12696</v>
      </c>
      <c r="O58" s="207">
        <v>33332</v>
      </c>
      <c r="P58" s="207">
        <v>39249</v>
      </c>
      <c r="Q58" s="207">
        <v>44931</v>
      </c>
    </row>
    <row r="59" spans="1:17" hidden="1">
      <c r="B59" s="206">
        <v>1</v>
      </c>
      <c r="C59" s="206">
        <v>1</v>
      </c>
      <c r="D59" s="206">
        <v>2</v>
      </c>
      <c r="E59" s="206">
        <v>1</v>
      </c>
      <c r="F59" s="206">
        <v>24230</v>
      </c>
      <c r="G59" s="206">
        <v>12439</v>
      </c>
      <c r="H59" s="206">
        <v>11791</v>
      </c>
      <c r="I59" s="206">
        <v>0</v>
      </c>
      <c r="J59" s="206">
        <v>24230</v>
      </c>
      <c r="K59" s="207">
        <v>0</v>
      </c>
      <c r="L59" s="207">
        <v>0</v>
      </c>
      <c r="M59" s="207">
        <v>0</v>
      </c>
      <c r="N59" s="207">
        <v>0</v>
      </c>
      <c r="O59" s="207">
        <v>0</v>
      </c>
      <c r="P59" s="207">
        <v>0</v>
      </c>
      <c r="Q59" s="207">
        <v>0</v>
      </c>
    </row>
    <row r="60" spans="1:17" hidden="1">
      <c r="B60" s="206">
        <v>1</v>
      </c>
      <c r="C60" s="206">
        <v>1</v>
      </c>
      <c r="D60" s="206">
        <v>2</v>
      </c>
      <c r="E60" s="206">
        <v>1</v>
      </c>
      <c r="F60" s="206">
        <v>33720</v>
      </c>
      <c r="G60" s="206">
        <v>4823</v>
      </c>
      <c r="H60" s="206">
        <v>28897</v>
      </c>
      <c r="I60" s="206">
        <v>0</v>
      </c>
      <c r="J60" s="206">
        <v>33720</v>
      </c>
      <c r="K60" s="207">
        <v>0</v>
      </c>
      <c r="L60" s="207">
        <v>0</v>
      </c>
      <c r="M60" s="207">
        <v>0</v>
      </c>
      <c r="N60" s="207">
        <v>0</v>
      </c>
      <c r="O60" s="207">
        <v>0</v>
      </c>
      <c r="P60" s="207">
        <v>0</v>
      </c>
      <c r="Q60" s="207">
        <v>0</v>
      </c>
    </row>
    <row r="61" spans="1:17" hidden="1">
      <c r="B61" s="206">
        <v>1</v>
      </c>
      <c r="C61" s="206">
        <v>1</v>
      </c>
      <c r="D61" s="206">
        <v>2</v>
      </c>
      <c r="E61" s="206">
        <v>2</v>
      </c>
      <c r="F61" s="206">
        <v>247500</v>
      </c>
      <c r="G61" s="206">
        <v>6031</v>
      </c>
      <c r="H61" s="206">
        <v>133599</v>
      </c>
      <c r="I61" s="206">
        <v>0</v>
      </c>
      <c r="J61" s="206">
        <v>139630</v>
      </c>
      <c r="K61" s="207">
        <v>0</v>
      </c>
      <c r="L61" s="207">
        <v>0</v>
      </c>
      <c r="M61" s="207">
        <v>0</v>
      </c>
      <c r="N61" s="207">
        <v>0</v>
      </c>
      <c r="O61" s="207">
        <v>0</v>
      </c>
      <c r="P61" s="207">
        <v>0</v>
      </c>
      <c r="Q61" s="207">
        <v>0</v>
      </c>
    </row>
    <row r="62" spans="1:17" hidden="1">
      <c r="B62" s="206">
        <v>2</v>
      </c>
      <c r="C62" s="206">
        <v>2</v>
      </c>
      <c r="D62" s="206">
        <v>2</v>
      </c>
      <c r="E62" s="206">
        <v>2</v>
      </c>
      <c r="F62" s="206">
        <v>66520</v>
      </c>
      <c r="G62" s="206">
        <v>0</v>
      </c>
      <c r="H62" s="206">
        <v>0</v>
      </c>
      <c r="I62" s="206">
        <v>0</v>
      </c>
      <c r="J62" s="206">
        <v>0</v>
      </c>
      <c r="K62" s="207">
        <v>0</v>
      </c>
      <c r="L62" s="207">
        <v>0</v>
      </c>
      <c r="M62" s="207">
        <v>0</v>
      </c>
      <c r="N62" s="207">
        <v>0</v>
      </c>
      <c r="O62" s="207">
        <v>0</v>
      </c>
      <c r="P62" s="207">
        <v>0</v>
      </c>
      <c r="Q62" s="207">
        <v>0</v>
      </c>
    </row>
    <row r="63" spans="1:17" hidden="1">
      <c r="B63" s="206">
        <v>1</v>
      </c>
      <c r="C63" s="206">
        <v>1</v>
      </c>
      <c r="D63" s="206">
        <v>2</v>
      </c>
      <c r="E63" s="206">
        <v>1</v>
      </c>
      <c r="F63" s="206">
        <v>23900</v>
      </c>
      <c r="G63" s="206">
        <v>3682</v>
      </c>
      <c r="H63" s="206">
        <v>20218</v>
      </c>
      <c r="I63" s="206">
        <v>0</v>
      </c>
      <c r="J63" s="206">
        <v>23900</v>
      </c>
      <c r="K63" s="207">
        <v>0</v>
      </c>
      <c r="L63" s="207">
        <v>0</v>
      </c>
      <c r="M63" s="207">
        <v>0</v>
      </c>
      <c r="N63" s="207">
        <v>0</v>
      </c>
      <c r="O63" s="207">
        <v>0</v>
      </c>
      <c r="P63" s="207">
        <v>0</v>
      </c>
      <c r="Q63" s="207">
        <v>0</v>
      </c>
    </row>
    <row r="64" spans="1:17" hidden="1">
      <c r="B64" s="206">
        <v>1</v>
      </c>
      <c r="C64" s="206">
        <v>1</v>
      </c>
      <c r="D64" s="206">
        <v>1</v>
      </c>
      <c r="E64" s="206">
        <v>1</v>
      </c>
      <c r="F64" s="206">
        <v>8790</v>
      </c>
      <c r="G64" s="206">
        <v>3678</v>
      </c>
      <c r="H64" s="206">
        <v>5112</v>
      </c>
      <c r="I64" s="206">
        <v>0</v>
      </c>
      <c r="J64" s="206">
        <v>8790</v>
      </c>
      <c r="K64" s="207">
        <v>2415</v>
      </c>
      <c r="L64" s="207">
        <v>0</v>
      </c>
      <c r="M64" s="207">
        <v>0</v>
      </c>
      <c r="N64" s="207">
        <v>2415</v>
      </c>
      <c r="O64" s="207">
        <v>7546</v>
      </c>
      <c r="P64" s="207">
        <v>7475</v>
      </c>
      <c r="Q64" s="207">
        <v>8688</v>
      </c>
    </row>
    <row r="65" spans="2:17" hidden="1">
      <c r="B65" s="206">
        <v>1</v>
      </c>
      <c r="C65" s="206">
        <v>1</v>
      </c>
      <c r="D65" s="206">
        <v>1</v>
      </c>
      <c r="E65" s="206">
        <v>1</v>
      </c>
      <c r="F65" s="206">
        <v>14270</v>
      </c>
      <c r="G65" s="206">
        <v>4182</v>
      </c>
      <c r="H65" s="206">
        <v>10088</v>
      </c>
      <c r="I65" s="206">
        <v>0</v>
      </c>
      <c r="J65" s="206">
        <v>14270</v>
      </c>
      <c r="K65" s="207">
        <v>3148</v>
      </c>
      <c r="L65" s="207">
        <v>0</v>
      </c>
      <c r="M65" s="207">
        <v>0</v>
      </c>
      <c r="N65" s="207">
        <v>3148</v>
      </c>
      <c r="O65" s="207">
        <v>9224</v>
      </c>
      <c r="P65" s="207">
        <v>9115</v>
      </c>
      <c r="Q65" s="207">
        <v>10661</v>
      </c>
    </row>
    <row r="66" spans="2:17" hidden="1">
      <c r="B66" s="206">
        <v>1</v>
      </c>
      <c r="C66" s="206">
        <v>1</v>
      </c>
      <c r="D66" s="206">
        <v>2</v>
      </c>
      <c r="E66" s="206">
        <v>1</v>
      </c>
      <c r="F66" s="206">
        <v>4310</v>
      </c>
      <c r="G66" s="206">
        <v>1226</v>
      </c>
      <c r="H66" s="206">
        <v>3084</v>
      </c>
      <c r="I66" s="206">
        <v>0</v>
      </c>
      <c r="J66" s="206">
        <v>4310</v>
      </c>
      <c r="K66" s="207">
        <v>0</v>
      </c>
      <c r="L66" s="207">
        <v>0</v>
      </c>
      <c r="M66" s="207">
        <v>0</v>
      </c>
      <c r="N66" s="207">
        <v>0</v>
      </c>
      <c r="O66" s="207">
        <v>0</v>
      </c>
      <c r="P66" s="207">
        <v>0</v>
      </c>
      <c r="Q66" s="207">
        <v>0</v>
      </c>
    </row>
    <row r="67" spans="2:17" hidden="1">
      <c r="B67" s="206">
        <v>1</v>
      </c>
      <c r="C67" s="206">
        <v>1</v>
      </c>
      <c r="D67" s="206">
        <v>2</v>
      </c>
      <c r="E67" s="206">
        <v>2</v>
      </c>
      <c r="F67" s="206">
        <v>5930</v>
      </c>
      <c r="G67" s="206">
        <v>1306</v>
      </c>
      <c r="H67" s="206">
        <v>4624</v>
      </c>
      <c r="I67" s="206">
        <v>0</v>
      </c>
      <c r="J67" s="206">
        <v>5930</v>
      </c>
      <c r="K67" s="207">
        <v>0</v>
      </c>
      <c r="L67" s="207">
        <v>0</v>
      </c>
      <c r="M67" s="207">
        <v>0</v>
      </c>
      <c r="N67" s="207">
        <v>0</v>
      </c>
      <c r="O67" s="207">
        <v>0</v>
      </c>
      <c r="P67" s="207">
        <v>0</v>
      </c>
      <c r="Q67" s="207">
        <v>0</v>
      </c>
    </row>
    <row r="68" spans="2:17" hidden="1">
      <c r="B68" s="206">
        <v>1</v>
      </c>
      <c r="C68" s="206">
        <v>1</v>
      </c>
      <c r="D68" s="206">
        <v>2</v>
      </c>
      <c r="E68" s="206">
        <v>2</v>
      </c>
      <c r="F68" s="206">
        <v>4060</v>
      </c>
      <c r="G68" s="206">
        <v>1542</v>
      </c>
      <c r="H68" s="206">
        <v>2518</v>
      </c>
      <c r="I68" s="206">
        <v>0</v>
      </c>
      <c r="J68" s="206">
        <v>4060</v>
      </c>
      <c r="K68" s="207">
        <v>0</v>
      </c>
      <c r="L68" s="207">
        <v>0</v>
      </c>
      <c r="M68" s="207">
        <v>0</v>
      </c>
      <c r="N68" s="207">
        <v>0</v>
      </c>
      <c r="O68" s="207">
        <v>0</v>
      </c>
      <c r="P68" s="207">
        <v>0</v>
      </c>
      <c r="Q68" s="207">
        <v>0</v>
      </c>
    </row>
    <row r="69" spans="2:17" hidden="1">
      <c r="B69" s="206">
        <v>1</v>
      </c>
      <c r="C69" s="206">
        <v>1</v>
      </c>
      <c r="D69" s="206">
        <v>1</v>
      </c>
      <c r="E69" s="206">
        <v>1</v>
      </c>
      <c r="F69" s="206">
        <v>21090</v>
      </c>
      <c r="G69" s="206">
        <v>4042</v>
      </c>
      <c r="H69" s="206">
        <v>17048</v>
      </c>
      <c r="I69" s="206">
        <v>0</v>
      </c>
      <c r="J69" s="206">
        <v>21090</v>
      </c>
      <c r="K69" s="207">
        <v>2824</v>
      </c>
      <c r="L69" s="207">
        <v>0</v>
      </c>
      <c r="M69" s="207">
        <v>0</v>
      </c>
      <c r="N69" s="207">
        <v>2824</v>
      </c>
      <c r="O69" s="207">
        <v>7384</v>
      </c>
      <c r="P69" s="207">
        <v>7281</v>
      </c>
      <c r="Q69" s="207">
        <v>8514</v>
      </c>
    </row>
    <row r="70" spans="2:17" hidden="1">
      <c r="B70" s="206">
        <v>2</v>
      </c>
      <c r="C70" s="206">
        <v>2</v>
      </c>
      <c r="D70" s="206">
        <v>2</v>
      </c>
      <c r="E70" s="206">
        <v>2</v>
      </c>
      <c r="F70" s="206">
        <v>47760</v>
      </c>
      <c r="G70" s="206">
        <v>0</v>
      </c>
      <c r="H70" s="206">
        <v>0</v>
      </c>
      <c r="I70" s="206">
        <v>0</v>
      </c>
      <c r="J70" s="206">
        <v>0</v>
      </c>
      <c r="K70" s="207">
        <v>0</v>
      </c>
      <c r="L70" s="207">
        <v>0</v>
      </c>
      <c r="M70" s="207">
        <v>0</v>
      </c>
      <c r="N70" s="207">
        <v>0</v>
      </c>
      <c r="O70" s="207">
        <v>0</v>
      </c>
      <c r="P70" s="207">
        <v>0</v>
      </c>
      <c r="Q70" s="207">
        <v>0</v>
      </c>
    </row>
    <row r="71" spans="2:17" hidden="1">
      <c r="B71" s="206">
        <v>2</v>
      </c>
      <c r="C71" s="206">
        <v>2</v>
      </c>
      <c r="D71" s="206">
        <v>2</v>
      </c>
      <c r="E71" s="206">
        <v>2</v>
      </c>
      <c r="F71" s="206">
        <v>79580</v>
      </c>
      <c r="G71" s="206">
        <v>0</v>
      </c>
      <c r="H71" s="206">
        <v>0</v>
      </c>
      <c r="I71" s="206">
        <v>0</v>
      </c>
      <c r="J71" s="206">
        <v>0</v>
      </c>
      <c r="K71" s="207">
        <v>0</v>
      </c>
      <c r="L71" s="207">
        <v>0</v>
      </c>
      <c r="M71" s="207">
        <v>0</v>
      </c>
      <c r="N71" s="207">
        <v>0</v>
      </c>
      <c r="O71" s="207">
        <v>0</v>
      </c>
      <c r="P71" s="207">
        <v>0</v>
      </c>
      <c r="Q71" s="207">
        <v>0</v>
      </c>
    </row>
    <row r="72" spans="2:17" hidden="1">
      <c r="B72" s="206">
        <v>1</v>
      </c>
      <c r="C72" s="206">
        <v>1</v>
      </c>
      <c r="D72" s="206">
        <v>2</v>
      </c>
      <c r="E72" s="206">
        <v>1</v>
      </c>
      <c r="F72" s="206">
        <v>25790</v>
      </c>
      <c r="G72" s="206">
        <v>1188</v>
      </c>
      <c r="H72" s="206">
        <v>24602</v>
      </c>
      <c r="I72" s="206">
        <v>0</v>
      </c>
      <c r="J72" s="206">
        <v>25790</v>
      </c>
      <c r="K72" s="207">
        <v>0</v>
      </c>
      <c r="L72" s="207">
        <v>0</v>
      </c>
      <c r="M72" s="207">
        <v>0</v>
      </c>
      <c r="N72" s="207">
        <v>0</v>
      </c>
      <c r="O72" s="207">
        <v>0</v>
      </c>
      <c r="P72" s="207">
        <v>0</v>
      </c>
      <c r="Q72" s="207">
        <v>0</v>
      </c>
    </row>
    <row r="73" spans="2:17" hidden="1">
      <c r="B73" s="206">
        <v>1</v>
      </c>
      <c r="C73" s="206">
        <v>1</v>
      </c>
      <c r="D73" s="206">
        <v>2</v>
      </c>
      <c r="E73" s="206">
        <v>2</v>
      </c>
      <c r="F73" s="206">
        <v>24100</v>
      </c>
      <c r="G73" s="206">
        <v>1026</v>
      </c>
      <c r="H73" s="206">
        <v>23074</v>
      </c>
      <c r="I73" s="206">
        <v>0</v>
      </c>
      <c r="J73" s="206">
        <v>24100</v>
      </c>
      <c r="K73" s="207">
        <v>0</v>
      </c>
      <c r="L73" s="207">
        <v>0</v>
      </c>
      <c r="M73" s="207">
        <v>0</v>
      </c>
      <c r="N73" s="207">
        <v>0</v>
      </c>
      <c r="O73" s="207">
        <v>0</v>
      </c>
      <c r="P73" s="207">
        <v>0</v>
      </c>
      <c r="Q73" s="207">
        <v>0</v>
      </c>
    </row>
    <row r="74" spans="2:17" hidden="1">
      <c r="B74" s="206">
        <v>1</v>
      </c>
      <c r="C74" s="206">
        <v>1</v>
      </c>
      <c r="D74" s="206">
        <v>2</v>
      </c>
      <c r="E74" s="206">
        <v>1</v>
      </c>
      <c r="F74" s="206">
        <v>6140</v>
      </c>
      <c r="G74" s="206">
        <v>3830</v>
      </c>
      <c r="H74" s="206">
        <v>2310</v>
      </c>
      <c r="I74" s="206">
        <v>0</v>
      </c>
      <c r="J74" s="206">
        <v>6140</v>
      </c>
      <c r="K74" s="207">
        <v>0</v>
      </c>
      <c r="L74" s="207">
        <v>0</v>
      </c>
      <c r="M74" s="207">
        <v>0</v>
      </c>
      <c r="N74" s="207">
        <v>0</v>
      </c>
      <c r="O74" s="207">
        <v>0</v>
      </c>
      <c r="P74" s="207">
        <v>0</v>
      </c>
      <c r="Q74" s="207">
        <v>0</v>
      </c>
    </row>
    <row r="75" spans="2:17" hidden="1">
      <c r="B75" s="206">
        <v>1</v>
      </c>
      <c r="C75" s="206">
        <v>1</v>
      </c>
      <c r="D75" s="206">
        <v>1</v>
      </c>
      <c r="E75" s="206">
        <v>1</v>
      </c>
      <c r="F75" s="206">
        <v>7001</v>
      </c>
      <c r="G75" s="206">
        <v>4472</v>
      </c>
      <c r="H75" s="206">
        <v>2529</v>
      </c>
      <c r="I75" s="206">
        <v>0</v>
      </c>
      <c r="J75" s="206">
        <v>7001</v>
      </c>
      <c r="K75" s="207">
        <v>2493</v>
      </c>
      <c r="L75" s="207">
        <v>0</v>
      </c>
      <c r="M75" s="207">
        <v>0</v>
      </c>
      <c r="N75" s="207">
        <v>2493</v>
      </c>
      <c r="O75" s="207">
        <v>6740</v>
      </c>
      <c r="P75" s="207">
        <v>7508</v>
      </c>
      <c r="Q75" s="207">
        <v>8824</v>
      </c>
    </row>
    <row r="76" spans="2:17" hidden="1">
      <c r="B76" s="206">
        <v>1</v>
      </c>
      <c r="C76" s="206">
        <v>1</v>
      </c>
      <c r="D76" s="206">
        <v>2</v>
      </c>
      <c r="E76" s="206">
        <v>1</v>
      </c>
      <c r="F76" s="206">
        <v>16300</v>
      </c>
      <c r="G76" s="206">
        <v>4580</v>
      </c>
      <c r="H76" s="206">
        <v>11720</v>
      </c>
      <c r="I76" s="206">
        <v>0</v>
      </c>
      <c r="J76" s="206">
        <v>16300</v>
      </c>
      <c r="K76" s="207">
        <v>0</v>
      </c>
      <c r="L76" s="207">
        <v>0</v>
      </c>
      <c r="M76" s="207">
        <v>0</v>
      </c>
      <c r="N76" s="207">
        <v>0</v>
      </c>
      <c r="O76" s="207">
        <v>0</v>
      </c>
      <c r="P76" s="207">
        <v>0</v>
      </c>
      <c r="Q76" s="207">
        <v>0</v>
      </c>
    </row>
    <row r="77" spans="2:17" hidden="1">
      <c r="B77" s="206">
        <v>1</v>
      </c>
      <c r="C77" s="206">
        <v>1</v>
      </c>
      <c r="D77" s="206">
        <v>2</v>
      </c>
      <c r="E77" s="206">
        <v>1</v>
      </c>
      <c r="F77" s="206">
        <v>8270</v>
      </c>
      <c r="G77" s="206">
        <v>3346</v>
      </c>
      <c r="H77" s="206">
        <v>4924</v>
      </c>
      <c r="I77" s="206">
        <v>0</v>
      </c>
      <c r="J77" s="206">
        <v>8270</v>
      </c>
      <c r="K77" s="207">
        <v>0</v>
      </c>
      <c r="L77" s="207">
        <v>0</v>
      </c>
      <c r="M77" s="207">
        <v>0</v>
      </c>
      <c r="N77" s="207">
        <v>0</v>
      </c>
      <c r="O77" s="207">
        <v>0</v>
      </c>
      <c r="P77" s="207">
        <v>0</v>
      </c>
      <c r="Q77" s="207">
        <v>0</v>
      </c>
    </row>
    <row r="78" spans="2:17" hidden="1">
      <c r="B78" s="206">
        <v>1</v>
      </c>
      <c r="C78" s="206">
        <v>1</v>
      </c>
      <c r="D78" s="206">
        <v>2</v>
      </c>
      <c r="E78" s="206">
        <v>1</v>
      </c>
      <c r="F78" s="206">
        <v>95650</v>
      </c>
      <c r="G78" s="206">
        <v>1437</v>
      </c>
      <c r="H78" s="206">
        <v>42623</v>
      </c>
      <c r="I78" s="206">
        <v>0</v>
      </c>
      <c r="J78" s="206">
        <v>44060</v>
      </c>
      <c r="K78" s="207">
        <v>0</v>
      </c>
      <c r="L78" s="207">
        <v>0</v>
      </c>
      <c r="M78" s="207">
        <v>0</v>
      </c>
      <c r="N78" s="207">
        <v>0</v>
      </c>
      <c r="O78" s="207">
        <v>0</v>
      </c>
      <c r="P78" s="207">
        <v>0</v>
      </c>
      <c r="Q78" s="207">
        <v>0</v>
      </c>
    </row>
    <row r="79" spans="2:17" hidden="1">
      <c r="B79" s="206">
        <v>1</v>
      </c>
      <c r="C79" s="206">
        <v>1</v>
      </c>
      <c r="D79" s="206">
        <v>2</v>
      </c>
      <c r="E79" s="206">
        <v>1</v>
      </c>
      <c r="F79" s="206">
        <v>38100</v>
      </c>
      <c r="G79" s="206">
        <v>5791</v>
      </c>
      <c r="H79" s="206">
        <v>32309</v>
      </c>
      <c r="I79" s="206">
        <v>0</v>
      </c>
      <c r="J79" s="206">
        <v>38100</v>
      </c>
      <c r="K79" s="207">
        <v>0</v>
      </c>
      <c r="L79" s="207">
        <v>0</v>
      </c>
      <c r="M79" s="207">
        <v>0</v>
      </c>
      <c r="N79" s="207">
        <v>0</v>
      </c>
      <c r="O79" s="207">
        <v>0</v>
      </c>
      <c r="P79" s="207">
        <v>0</v>
      </c>
      <c r="Q79" s="207">
        <v>0</v>
      </c>
    </row>
    <row r="80" spans="2:17" hidden="1">
      <c r="B80" s="206">
        <v>1</v>
      </c>
      <c r="C80" s="206">
        <v>1</v>
      </c>
      <c r="D80" s="206">
        <v>2</v>
      </c>
      <c r="E80" s="206">
        <v>1</v>
      </c>
      <c r="F80" s="206">
        <v>62010</v>
      </c>
      <c r="G80" s="206">
        <v>1953</v>
      </c>
      <c r="H80" s="206">
        <v>24757</v>
      </c>
      <c r="I80" s="206">
        <v>0</v>
      </c>
      <c r="J80" s="206">
        <v>26710</v>
      </c>
      <c r="K80" s="207">
        <v>0</v>
      </c>
      <c r="L80" s="207">
        <v>0</v>
      </c>
      <c r="M80" s="207">
        <v>0</v>
      </c>
      <c r="N80" s="207">
        <v>0</v>
      </c>
      <c r="O80" s="207">
        <v>0</v>
      </c>
      <c r="P80" s="207">
        <v>0</v>
      </c>
      <c r="Q80" s="207">
        <v>0</v>
      </c>
    </row>
    <row r="81" spans="2:17" hidden="1">
      <c r="B81" s="206">
        <v>2</v>
      </c>
      <c r="C81" s="206">
        <v>2</v>
      </c>
      <c r="D81" s="206">
        <v>2</v>
      </c>
      <c r="E81" s="206">
        <v>2</v>
      </c>
      <c r="F81" s="206">
        <v>47</v>
      </c>
      <c r="G81" s="206">
        <v>0</v>
      </c>
      <c r="H81" s="206">
        <v>0</v>
      </c>
      <c r="I81" s="206">
        <v>0</v>
      </c>
      <c r="J81" s="206">
        <v>0</v>
      </c>
      <c r="K81" s="207">
        <v>0</v>
      </c>
      <c r="L81" s="207">
        <v>0</v>
      </c>
      <c r="M81" s="207">
        <v>0</v>
      </c>
      <c r="N81" s="207">
        <v>0</v>
      </c>
      <c r="O81" s="207">
        <v>0</v>
      </c>
      <c r="P81" s="207">
        <v>0</v>
      </c>
      <c r="Q81" s="207">
        <v>0</v>
      </c>
    </row>
    <row r="82" spans="2:17" hidden="1">
      <c r="B82" s="206">
        <v>2</v>
      </c>
      <c r="C82" s="206">
        <v>2</v>
      </c>
      <c r="D82" s="206">
        <v>2</v>
      </c>
      <c r="E82" s="206">
        <v>2</v>
      </c>
      <c r="F82" s="206">
        <v>175660</v>
      </c>
      <c r="G82" s="206">
        <v>0</v>
      </c>
      <c r="H82" s="206">
        <v>0</v>
      </c>
      <c r="I82" s="206">
        <v>0</v>
      </c>
      <c r="J82" s="206">
        <v>0</v>
      </c>
      <c r="K82" s="207">
        <v>0</v>
      </c>
      <c r="L82" s="207">
        <v>0</v>
      </c>
      <c r="M82" s="207">
        <v>0</v>
      </c>
      <c r="N82" s="207">
        <v>0</v>
      </c>
      <c r="O82" s="207">
        <v>0</v>
      </c>
      <c r="P82" s="207">
        <v>0</v>
      </c>
      <c r="Q82" s="207">
        <v>0</v>
      </c>
    </row>
    <row r="83" spans="2:17" hidden="1">
      <c r="B83" s="206">
        <v>2</v>
      </c>
      <c r="C83" s="206">
        <v>2</v>
      </c>
      <c r="D83" s="206">
        <v>2</v>
      </c>
      <c r="E83" s="206">
        <v>2</v>
      </c>
      <c r="F83" s="206">
        <v>154900</v>
      </c>
      <c r="G83" s="206">
        <v>0</v>
      </c>
      <c r="H83" s="206">
        <v>0</v>
      </c>
      <c r="I83" s="206">
        <v>0</v>
      </c>
      <c r="J83" s="206">
        <v>0</v>
      </c>
      <c r="K83" s="207">
        <v>0</v>
      </c>
      <c r="L83" s="207">
        <v>0</v>
      </c>
      <c r="M83" s="207">
        <v>0</v>
      </c>
      <c r="N83" s="207">
        <v>0</v>
      </c>
      <c r="O83" s="207">
        <v>0</v>
      </c>
      <c r="P83" s="207">
        <v>0</v>
      </c>
      <c r="Q83" s="207">
        <v>0</v>
      </c>
    </row>
    <row r="84" spans="2:17" hidden="1">
      <c r="B84" s="206">
        <v>2</v>
      </c>
      <c r="C84" s="206">
        <v>2</v>
      </c>
      <c r="D84" s="206">
        <v>2</v>
      </c>
      <c r="E84" s="206">
        <v>2</v>
      </c>
      <c r="F84" s="206">
        <v>672381</v>
      </c>
      <c r="G84" s="206">
        <v>0</v>
      </c>
      <c r="H84" s="206">
        <v>0</v>
      </c>
      <c r="I84" s="206">
        <v>0</v>
      </c>
      <c r="J84" s="206">
        <v>0</v>
      </c>
      <c r="K84" s="207">
        <v>0</v>
      </c>
      <c r="L84" s="207">
        <v>0</v>
      </c>
      <c r="M84" s="207">
        <v>0</v>
      </c>
      <c r="N84" s="207">
        <v>0</v>
      </c>
      <c r="O84" s="207">
        <v>0</v>
      </c>
      <c r="P84" s="207">
        <v>0</v>
      </c>
      <c r="Q84" s="207">
        <v>0</v>
      </c>
    </row>
    <row r="85" spans="2:17" hidden="1">
      <c r="B85" s="206">
        <v>2</v>
      </c>
      <c r="C85" s="206">
        <v>2</v>
      </c>
      <c r="D85" s="206">
        <v>2</v>
      </c>
      <c r="E85" s="206">
        <v>2</v>
      </c>
      <c r="F85" s="206">
        <v>133390</v>
      </c>
      <c r="G85" s="206">
        <v>0</v>
      </c>
      <c r="H85" s="206">
        <v>0</v>
      </c>
      <c r="I85" s="206">
        <v>0</v>
      </c>
      <c r="J85" s="206">
        <v>0</v>
      </c>
      <c r="K85" s="207">
        <v>0</v>
      </c>
      <c r="L85" s="207">
        <v>0</v>
      </c>
      <c r="M85" s="207">
        <v>0</v>
      </c>
      <c r="N85" s="207">
        <v>0</v>
      </c>
      <c r="O85" s="207">
        <v>0</v>
      </c>
      <c r="P85" s="207">
        <v>0</v>
      </c>
      <c r="Q85" s="207">
        <v>0</v>
      </c>
    </row>
    <row r="86" spans="2:17" hidden="1">
      <c r="B86" s="206">
        <v>2</v>
      </c>
      <c r="C86" s="206">
        <v>2</v>
      </c>
      <c r="D86" s="206">
        <v>2</v>
      </c>
      <c r="E86" s="206">
        <v>2</v>
      </c>
      <c r="F86" s="206">
        <v>274220</v>
      </c>
      <c r="G86" s="206">
        <v>0</v>
      </c>
      <c r="H86" s="206">
        <v>0</v>
      </c>
      <c r="I86" s="206">
        <v>0</v>
      </c>
      <c r="J86" s="206">
        <v>0</v>
      </c>
      <c r="K86" s="207">
        <v>0</v>
      </c>
      <c r="L86" s="207">
        <v>0</v>
      </c>
      <c r="M86" s="207">
        <v>0</v>
      </c>
      <c r="N86" s="207">
        <v>0</v>
      </c>
      <c r="O86" s="207">
        <v>0</v>
      </c>
      <c r="P86" s="207">
        <v>0</v>
      </c>
      <c r="Q86" s="207">
        <v>0</v>
      </c>
    </row>
    <row r="87" spans="2:17" hidden="1">
      <c r="B87" s="206">
        <v>2</v>
      </c>
      <c r="C87" s="206">
        <v>2</v>
      </c>
      <c r="D87" s="206">
        <v>2</v>
      </c>
      <c r="E87" s="206">
        <v>2</v>
      </c>
      <c r="F87" s="206">
        <v>269260</v>
      </c>
      <c r="G87" s="206">
        <v>0</v>
      </c>
      <c r="H87" s="206">
        <v>0</v>
      </c>
      <c r="I87" s="206">
        <v>0</v>
      </c>
      <c r="J87" s="206">
        <v>0</v>
      </c>
      <c r="K87" s="207">
        <v>0</v>
      </c>
      <c r="L87" s="207">
        <v>0</v>
      </c>
      <c r="M87" s="207">
        <v>0</v>
      </c>
      <c r="N87" s="207">
        <v>0</v>
      </c>
      <c r="O87" s="207">
        <v>0</v>
      </c>
      <c r="P87" s="207">
        <v>0</v>
      </c>
      <c r="Q87" s="207">
        <v>0</v>
      </c>
    </row>
    <row r="88" spans="2:17" hidden="1">
      <c r="B88" s="206">
        <v>2</v>
      </c>
      <c r="C88" s="206">
        <v>2</v>
      </c>
      <c r="D88" s="206">
        <v>2</v>
      </c>
      <c r="E88" s="206">
        <v>2</v>
      </c>
      <c r="F88" s="206">
        <v>131650</v>
      </c>
      <c r="G88" s="206">
        <v>0</v>
      </c>
      <c r="H88" s="206">
        <v>0</v>
      </c>
      <c r="I88" s="206">
        <v>0</v>
      </c>
      <c r="J88" s="206">
        <v>0</v>
      </c>
      <c r="K88" s="207">
        <v>0</v>
      </c>
      <c r="L88" s="207">
        <v>0</v>
      </c>
      <c r="M88" s="207">
        <v>0</v>
      </c>
      <c r="N88" s="207">
        <v>0</v>
      </c>
      <c r="O88" s="207">
        <v>0</v>
      </c>
      <c r="P88" s="207">
        <v>0</v>
      </c>
      <c r="Q88" s="207">
        <v>0</v>
      </c>
    </row>
  </sheetData>
  <mergeCells count="14">
    <mergeCell ref="A3:A4"/>
    <mergeCell ref="B3:B4"/>
    <mergeCell ref="C3:C4"/>
    <mergeCell ref="D3:D4"/>
    <mergeCell ref="E3:E4"/>
    <mergeCell ref="G3:J3"/>
    <mergeCell ref="K3:N3"/>
    <mergeCell ref="O3:Q3"/>
    <mergeCell ref="R3:R4"/>
    <mergeCell ref="B44:B46"/>
    <mergeCell ref="C44:C46"/>
    <mergeCell ref="D44:D46"/>
    <mergeCell ref="E44:E46"/>
    <mergeCell ref="F3:F4"/>
  </mergeCells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87BBA-D418-4C0B-A0CA-107B744F2963}">
  <sheetPr>
    <tabColor rgb="FFFF0000"/>
    <pageSetUpPr fitToPage="1"/>
  </sheetPr>
  <dimension ref="A1:Y90"/>
  <sheetViews>
    <sheetView view="pageBreakPreview" zoomScale="82" zoomScaleNormal="75" zoomScaleSheetLayoutView="82" workbookViewId="0">
      <pane xSplit="1" ySplit="6" topLeftCell="B7" activePane="bottomRight" state="frozen"/>
      <selection activeCell="H39" sqref="H39"/>
      <selection pane="topRight" activeCell="H39" sqref="H39"/>
      <selection pane="bottomLeft" activeCell="H39" sqref="H39"/>
      <selection pane="bottomRight" activeCell="A50" sqref="A50:XFD90"/>
    </sheetView>
  </sheetViews>
  <sheetFormatPr defaultColWidth="8" defaultRowHeight="17.25" customHeight="1"/>
  <cols>
    <col min="1" max="1" width="12.6640625" style="128" customWidth="1"/>
    <col min="2" max="6" width="13.77734375" style="212" customWidth="1"/>
    <col min="7" max="9" width="14.6640625" style="212" customWidth="1"/>
    <col min="10" max="14" width="13.77734375" style="212" customWidth="1"/>
    <col min="15" max="17" width="14.6640625" style="212" customWidth="1"/>
    <col min="18" max="18" width="12.6640625" style="128" customWidth="1"/>
    <col min="19" max="19" width="8" style="212"/>
    <col min="20" max="25" width="3.6640625" style="212" hidden="1" customWidth="1"/>
    <col min="26" max="29" width="8" style="212"/>
    <col min="30" max="35" width="13.77734375" style="212" customWidth="1"/>
    <col min="36" max="38" width="14.6640625" style="212" customWidth="1"/>
    <col min="39" max="43" width="13.77734375" style="212" customWidth="1"/>
    <col min="44" max="46" width="14.6640625" style="212" customWidth="1"/>
    <col min="47" max="285" width="8" style="212"/>
    <col min="286" max="291" width="13.77734375" style="212" customWidth="1"/>
    <col min="292" max="294" width="14.6640625" style="212" customWidth="1"/>
    <col min="295" max="299" width="13.77734375" style="212" customWidth="1"/>
    <col min="300" max="302" width="14.6640625" style="212" customWidth="1"/>
    <col min="303" max="541" width="8" style="212"/>
    <col min="542" max="547" width="13.77734375" style="212" customWidth="1"/>
    <col min="548" max="550" width="14.6640625" style="212" customWidth="1"/>
    <col min="551" max="555" width="13.77734375" style="212" customWidth="1"/>
    <col min="556" max="558" width="14.6640625" style="212" customWidth="1"/>
    <col min="559" max="797" width="8" style="212"/>
    <col min="798" max="803" width="13.77734375" style="212" customWidth="1"/>
    <col min="804" max="806" width="14.6640625" style="212" customWidth="1"/>
    <col min="807" max="811" width="13.77734375" style="212" customWidth="1"/>
    <col min="812" max="814" width="14.6640625" style="212" customWidth="1"/>
    <col min="815" max="1053" width="8" style="212"/>
    <col min="1054" max="1059" width="13.77734375" style="212" customWidth="1"/>
    <col min="1060" max="1062" width="14.6640625" style="212" customWidth="1"/>
    <col min="1063" max="1067" width="13.77734375" style="212" customWidth="1"/>
    <col min="1068" max="1070" width="14.6640625" style="212" customWidth="1"/>
    <col min="1071" max="1309" width="8" style="212"/>
    <col min="1310" max="1315" width="13.77734375" style="212" customWidth="1"/>
    <col min="1316" max="1318" width="14.6640625" style="212" customWidth="1"/>
    <col min="1319" max="1323" width="13.77734375" style="212" customWidth="1"/>
    <col min="1324" max="1326" width="14.6640625" style="212" customWidth="1"/>
    <col min="1327" max="1565" width="8" style="212"/>
    <col min="1566" max="1571" width="13.77734375" style="212" customWidth="1"/>
    <col min="1572" max="1574" width="14.6640625" style="212" customWidth="1"/>
    <col min="1575" max="1579" width="13.77734375" style="212" customWidth="1"/>
    <col min="1580" max="1582" width="14.6640625" style="212" customWidth="1"/>
    <col min="1583" max="1821" width="8" style="212"/>
    <col min="1822" max="1827" width="13.77734375" style="212" customWidth="1"/>
    <col min="1828" max="1830" width="14.6640625" style="212" customWidth="1"/>
    <col min="1831" max="1835" width="13.77734375" style="212" customWidth="1"/>
    <col min="1836" max="1838" width="14.6640625" style="212" customWidth="1"/>
    <col min="1839" max="2077" width="8" style="212"/>
    <col min="2078" max="2083" width="13.77734375" style="212" customWidth="1"/>
    <col min="2084" max="2086" width="14.6640625" style="212" customWidth="1"/>
    <col min="2087" max="2091" width="13.77734375" style="212" customWidth="1"/>
    <col min="2092" max="2094" width="14.6640625" style="212" customWidth="1"/>
    <col min="2095" max="2333" width="8" style="212"/>
    <col min="2334" max="2339" width="13.77734375" style="212" customWidth="1"/>
    <col min="2340" max="2342" width="14.6640625" style="212" customWidth="1"/>
    <col min="2343" max="2347" width="13.77734375" style="212" customWidth="1"/>
    <col min="2348" max="2350" width="14.6640625" style="212" customWidth="1"/>
    <col min="2351" max="2589" width="8" style="212"/>
    <col min="2590" max="2595" width="13.77734375" style="212" customWidth="1"/>
    <col min="2596" max="2598" width="14.6640625" style="212" customWidth="1"/>
    <col min="2599" max="2603" width="13.77734375" style="212" customWidth="1"/>
    <col min="2604" max="2606" width="14.6640625" style="212" customWidth="1"/>
    <col min="2607" max="2845" width="8" style="212"/>
    <col min="2846" max="2851" width="13.77734375" style="212" customWidth="1"/>
    <col min="2852" max="2854" width="14.6640625" style="212" customWidth="1"/>
    <col min="2855" max="2859" width="13.77734375" style="212" customWidth="1"/>
    <col min="2860" max="2862" width="14.6640625" style="212" customWidth="1"/>
    <col min="2863" max="3101" width="8" style="212"/>
    <col min="3102" max="3107" width="13.77734375" style="212" customWidth="1"/>
    <col min="3108" max="3110" width="14.6640625" style="212" customWidth="1"/>
    <col min="3111" max="3115" width="13.77734375" style="212" customWidth="1"/>
    <col min="3116" max="3118" width="14.6640625" style="212" customWidth="1"/>
    <col min="3119" max="3357" width="8" style="212"/>
    <col min="3358" max="3363" width="13.77734375" style="212" customWidth="1"/>
    <col min="3364" max="3366" width="14.6640625" style="212" customWidth="1"/>
    <col min="3367" max="3371" width="13.77734375" style="212" customWidth="1"/>
    <col min="3372" max="3374" width="14.6640625" style="212" customWidth="1"/>
    <col min="3375" max="3613" width="8" style="212"/>
    <col min="3614" max="3619" width="13.77734375" style="212" customWidth="1"/>
    <col min="3620" max="3622" width="14.6640625" style="212" customWidth="1"/>
    <col min="3623" max="3627" width="13.77734375" style="212" customWidth="1"/>
    <col min="3628" max="3630" width="14.6640625" style="212" customWidth="1"/>
    <col min="3631" max="3869" width="8" style="212"/>
    <col min="3870" max="3875" width="13.77734375" style="212" customWidth="1"/>
    <col min="3876" max="3878" width="14.6640625" style="212" customWidth="1"/>
    <col min="3879" max="3883" width="13.77734375" style="212" customWidth="1"/>
    <col min="3884" max="3886" width="14.6640625" style="212" customWidth="1"/>
    <col min="3887" max="4125" width="8" style="212"/>
    <col min="4126" max="4131" width="13.77734375" style="212" customWidth="1"/>
    <col min="4132" max="4134" width="14.6640625" style="212" customWidth="1"/>
    <col min="4135" max="4139" width="13.77734375" style="212" customWidth="1"/>
    <col min="4140" max="4142" width="14.6640625" style="212" customWidth="1"/>
    <col min="4143" max="4381" width="8" style="212"/>
    <col min="4382" max="4387" width="13.77734375" style="212" customWidth="1"/>
    <col min="4388" max="4390" width="14.6640625" style="212" customWidth="1"/>
    <col min="4391" max="4395" width="13.77734375" style="212" customWidth="1"/>
    <col min="4396" max="4398" width="14.6640625" style="212" customWidth="1"/>
    <col min="4399" max="4637" width="8" style="212"/>
    <col min="4638" max="4643" width="13.77734375" style="212" customWidth="1"/>
    <col min="4644" max="4646" width="14.6640625" style="212" customWidth="1"/>
    <col min="4647" max="4651" width="13.77734375" style="212" customWidth="1"/>
    <col min="4652" max="4654" width="14.6640625" style="212" customWidth="1"/>
    <col min="4655" max="4893" width="8" style="212"/>
    <col min="4894" max="4899" width="13.77734375" style="212" customWidth="1"/>
    <col min="4900" max="4902" width="14.6640625" style="212" customWidth="1"/>
    <col min="4903" max="4907" width="13.77734375" style="212" customWidth="1"/>
    <col min="4908" max="4910" width="14.6640625" style="212" customWidth="1"/>
    <col min="4911" max="5149" width="8" style="212"/>
    <col min="5150" max="5155" width="13.77734375" style="212" customWidth="1"/>
    <col min="5156" max="5158" width="14.6640625" style="212" customWidth="1"/>
    <col min="5159" max="5163" width="13.77734375" style="212" customWidth="1"/>
    <col min="5164" max="5166" width="14.6640625" style="212" customWidth="1"/>
    <col min="5167" max="5405" width="8" style="212"/>
    <col min="5406" max="5411" width="13.77734375" style="212" customWidth="1"/>
    <col min="5412" max="5414" width="14.6640625" style="212" customWidth="1"/>
    <col min="5415" max="5419" width="13.77734375" style="212" customWidth="1"/>
    <col min="5420" max="5422" width="14.6640625" style="212" customWidth="1"/>
    <col min="5423" max="5661" width="8" style="212"/>
    <col min="5662" max="5667" width="13.77734375" style="212" customWidth="1"/>
    <col min="5668" max="5670" width="14.6640625" style="212" customWidth="1"/>
    <col min="5671" max="5675" width="13.77734375" style="212" customWidth="1"/>
    <col min="5676" max="5678" width="14.6640625" style="212" customWidth="1"/>
    <col min="5679" max="5917" width="8" style="212"/>
    <col min="5918" max="5923" width="13.77734375" style="212" customWidth="1"/>
    <col min="5924" max="5926" width="14.6640625" style="212" customWidth="1"/>
    <col min="5927" max="5931" width="13.77734375" style="212" customWidth="1"/>
    <col min="5932" max="5934" width="14.6640625" style="212" customWidth="1"/>
    <col min="5935" max="6173" width="8" style="212"/>
    <col min="6174" max="6179" width="13.77734375" style="212" customWidth="1"/>
    <col min="6180" max="6182" width="14.6640625" style="212" customWidth="1"/>
    <col min="6183" max="6187" width="13.77734375" style="212" customWidth="1"/>
    <col min="6188" max="6190" width="14.6640625" style="212" customWidth="1"/>
    <col min="6191" max="6429" width="8" style="212"/>
    <col min="6430" max="6435" width="13.77734375" style="212" customWidth="1"/>
    <col min="6436" max="6438" width="14.6640625" style="212" customWidth="1"/>
    <col min="6439" max="6443" width="13.77734375" style="212" customWidth="1"/>
    <col min="6444" max="6446" width="14.6640625" style="212" customWidth="1"/>
    <col min="6447" max="6685" width="8" style="212"/>
    <col min="6686" max="6691" width="13.77734375" style="212" customWidth="1"/>
    <col min="6692" max="6694" width="14.6640625" style="212" customWidth="1"/>
    <col min="6695" max="6699" width="13.77734375" style="212" customWidth="1"/>
    <col min="6700" max="6702" width="14.6640625" style="212" customWidth="1"/>
    <col min="6703" max="6941" width="8" style="212"/>
    <col min="6942" max="6947" width="13.77734375" style="212" customWidth="1"/>
    <col min="6948" max="6950" width="14.6640625" style="212" customWidth="1"/>
    <col min="6951" max="6955" width="13.77734375" style="212" customWidth="1"/>
    <col min="6956" max="6958" width="14.6640625" style="212" customWidth="1"/>
    <col min="6959" max="7197" width="8" style="212"/>
    <col min="7198" max="7203" width="13.77734375" style="212" customWidth="1"/>
    <col min="7204" max="7206" width="14.6640625" style="212" customWidth="1"/>
    <col min="7207" max="7211" width="13.77734375" style="212" customWidth="1"/>
    <col min="7212" max="7214" width="14.6640625" style="212" customWidth="1"/>
    <col min="7215" max="7453" width="8" style="212"/>
    <col min="7454" max="7459" width="13.77734375" style="212" customWidth="1"/>
    <col min="7460" max="7462" width="14.6640625" style="212" customWidth="1"/>
    <col min="7463" max="7467" width="13.77734375" style="212" customWidth="1"/>
    <col min="7468" max="7470" width="14.6640625" style="212" customWidth="1"/>
    <col min="7471" max="7709" width="8" style="212"/>
    <col min="7710" max="7715" width="13.77734375" style="212" customWidth="1"/>
    <col min="7716" max="7718" width="14.6640625" style="212" customWidth="1"/>
    <col min="7719" max="7723" width="13.77734375" style="212" customWidth="1"/>
    <col min="7724" max="7726" width="14.6640625" style="212" customWidth="1"/>
    <col min="7727" max="7965" width="8" style="212"/>
    <col min="7966" max="7971" width="13.77734375" style="212" customWidth="1"/>
    <col min="7972" max="7974" width="14.6640625" style="212" customWidth="1"/>
    <col min="7975" max="7979" width="13.77734375" style="212" customWidth="1"/>
    <col min="7980" max="7982" width="14.6640625" style="212" customWidth="1"/>
    <col min="7983" max="8221" width="8" style="212"/>
    <col min="8222" max="8227" width="13.77734375" style="212" customWidth="1"/>
    <col min="8228" max="8230" width="14.6640625" style="212" customWidth="1"/>
    <col min="8231" max="8235" width="13.77734375" style="212" customWidth="1"/>
    <col min="8236" max="8238" width="14.6640625" style="212" customWidth="1"/>
    <col min="8239" max="8477" width="8" style="212"/>
    <col min="8478" max="8483" width="13.77734375" style="212" customWidth="1"/>
    <col min="8484" max="8486" width="14.6640625" style="212" customWidth="1"/>
    <col min="8487" max="8491" width="13.77734375" style="212" customWidth="1"/>
    <col min="8492" max="8494" width="14.6640625" style="212" customWidth="1"/>
    <col min="8495" max="8733" width="8" style="212"/>
    <col min="8734" max="8739" width="13.77734375" style="212" customWidth="1"/>
    <col min="8740" max="8742" width="14.6640625" style="212" customWidth="1"/>
    <col min="8743" max="8747" width="13.77734375" style="212" customWidth="1"/>
    <col min="8748" max="8750" width="14.6640625" style="212" customWidth="1"/>
    <col min="8751" max="8989" width="8" style="212"/>
    <col min="8990" max="8995" width="13.77734375" style="212" customWidth="1"/>
    <col min="8996" max="8998" width="14.6640625" style="212" customWidth="1"/>
    <col min="8999" max="9003" width="13.77734375" style="212" customWidth="1"/>
    <col min="9004" max="9006" width="14.6640625" style="212" customWidth="1"/>
    <col min="9007" max="9245" width="8" style="212"/>
    <col min="9246" max="9251" width="13.77734375" style="212" customWidth="1"/>
    <col min="9252" max="9254" width="14.6640625" style="212" customWidth="1"/>
    <col min="9255" max="9259" width="13.77734375" style="212" customWidth="1"/>
    <col min="9260" max="9262" width="14.6640625" style="212" customWidth="1"/>
    <col min="9263" max="9501" width="8" style="212"/>
    <col min="9502" max="9507" width="13.77734375" style="212" customWidth="1"/>
    <col min="9508" max="9510" width="14.6640625" style="212" customWidth="1"/>
    <col min="9511" max="9515" width="13.77734375" style="212" customWidth="1"/>
    <col min="9516" max="9518" width="14.6640625" style="212" customWidth="1"/>
    <col min="9519" max="9757" width="8" style="212"/>
    <col min="9758" max="9763" width="13.77734375" style="212" customWidth="1"/>
    <col min="9764" max="9766" width="14.6640625" style="212" customWidth="1"/>
    <col min="9767" max="9771" width="13.77734375" style="212" customWidth="1"/>
    <col min="9772" max="9774" width="14.6640625" style="212" customWidth="1"/>
    <col min="9775" max="10013" width="8" style="212"/>
    <col min="10014" max="10019" width="13.77734375" style="212" customWidth="1"/>
    <col min="10020" max="10022" width="14.6640625" style="212" customWidth="1"/>
    <col min="10023" max="10027" width="13.77734375" style="212" customWidth="1"/>
    <col min="10028" max="10030" width="14.6640625" style="212" customWidth="1"/>
    <col min="10031" max="10269" width="8" style="212"/>
    <col min="10270" max="10275" width="13.77734375" style="212" customWidth="1"/>
    <col min="10276" max="10278" width="14.6640625" style="212" customWidth="1"/>
    <col min="10279" max="10283" width="13.77734375" style="212" customWidth="1"/>
    <col min="10284" max="10286" width="14.6640625" style="212" customWidth="1"/>
    <col min="10287" max="10525" width="8" style="212"/>
    <col min="10526" max="10531" width="13.77734375" style="212" customWidth="1"/>
    <col min="10532" max="10534" width="14.6640625" style="212" customWidth="1"/>
    <col min="10535" max="10539" width="13.77734375" style="212" customWidth="1"/>
    <col min="10540" max="10542" width="14.6640625" style="212" customWidth="1"/>
    <col min="10543" max="10781" width="8" style="212"/>
    <col min="10782" max="10787" width="13.77734375" style="212" customWidth="1"/>
    <col min="10788" max="10790" width="14.6640625" style="212" customWidth="1"/>
    <col min="10791" max="10795" width="13.77734375" style="212" customWidth="1"/>
    <col min="10796" max="10798" width="14.6640625" style="212" customWidth="1"/>
    <col min="10799" max="11037" width="8" style="212"/>
    <col min="11038" max="11043" width="13.77734375" style="212" customWidth="1"/>
    <col min="11044" max="11046" width="14.6640625" style="212" customWidth="1"/>
    <col min="11047" max="11051" width="13.77734375" style="212" customWidth="1"/>
    <col min="11052" max="11054" width="14.6640625" style="212" customWidth="1"/>
    <col min="11055" max="11293" width="8" style="212"/>
    <col min="11294" max="11299" width="13.77734375" style="212" customWidth="1"/>
    <col min="11300" max="11302" width="14.6640625" style="212" customWidth="1"/>
    <col min="11303" max="11307" width="13.77734375" style="212" customWidth="1"/>
    <col min="11308" max="11310" width="14.6640625" style="212" customWidth="1"/>
    <col min="11311" max="11549" width="8" style="212"/>
    <col min="11550" max="11555" width="13.77734375" style="212" customWidth="1"/>
    <col min="11556" max="11558" width="14.6640625" style="212" customWidth="1"/>
    <col min="11559" max="11563" width="13.77734375" style="212" customWidth="1"/>
    <col min="11564" max="11566" width="14.6640625" style="212" customWidth="1"/>
    <col min="11567" max="11805" width="8" style="212"/>
    <col min="11806" max="11811" width="13.77734375" style="212" customWidth="1"/>
    <col min="11812" max="11814" width="14.6640625" style="212" customWidth="1"/>
    <col min="11815" max="11819" width="13.77734375" style="212" customWidth="1"/>
    <col min="11820" max="11822" width="14.6640625" style="212" customWidth="1"/>
    <col min="11823" max="12061" width="8" style="212"/>
    <col min="12062" max="12067" width="13.77734375" style="212" customWidth="1"/>
    <col min="12068" max="12070" width="14.6640625" style="212" customWidth="1"/>
    <col min="12071" max="12075" width="13.77734375" style="212" customWidth="1"/>
    <col min="12076" max="12078" width="14.6640625" style="212" customWidth="1"/>
    <col min="12079" max="12317" width="8" style="212"/>
    <col min="12318" max="12323" width="13.77734375" style="212" customWidth="1"/>
    <col min="12324" max="12326" width="14.6640625" style="212" customWidth="1"/>
    <col min="12327" max="12331" width="13.77734375" style="212" customWidth="1"/>
    <col min="12332" max="12334" width="14.6640625" style="212" customWidth="1"/>
    <col min="12335" max="12573" width="8" style="212"/>
    <col min="12574" max="12579" width="13.77734375" style="212" customWidth="1"/>
    <col min="12580" max="12582" width="14.6640625" style="212" customWidth="1"/>
    <col min="12583" max="12587" width="13.77734375" style="212" customWidth="1"/>
    <col min="12588" max="12590" width="14.6640625" style="212" customWidth="1"/>
    <col min="12591" max="12829" width="8" style="212"/>
    <col min="12830" max="12835" width="13.77734375" style="212" customWidth="1"/>
    <col min="12836" max="12838" width="14.6640625" style="212" customWidth="1"/>
    <col min="12839" max="12843" width="13.77734375" style="212" customWidth="1"/>
    <col min="12844" max="12846" width="14.6640625" style="212" customWidth="1"/>
    <col min="12847" max="13085" width="8" style="212"/>
    <col min="13086" max="13091" width="13.77734375" style="212" customWidth="1"/>
    <col min="13092" max="13094" width="14.6640625" style="212" customWidth="1"/>
    <col min="13095" max="13099" width="13.77734375" style="212" customWidth="1"/>
    <col min="13100" max="13102" width="14.6640625" style="212" customWidth="1"/>
    <col min="13103" max="13341" width="8" style="212"/>
    <col min="13342" max="13347" width="13.77734375" style="212" customWidth="1"/>
    <col min="13348" max="13350" width="14.6640625" style="212" customWidth="1"/>
    <col min="13351" max="13355" width="13.77734375" style="212" customWidth="1"/>
    <col min="13356" max="13358" width="14.6640625" style="212" customWidth="1"/>
    <col min="13359" max="13597" width="8" style="212"/>
    <col min="13598" max="13603" width="13.77734375" style="212" customWidth="1"/>
    <col min="13604" max="13606" width="14.6640625" style="212" customWidth="1"/>
    <col min="13607" max="13611" width="13.77734375" style="212" customWidth="1"/>
    <col min="13612" max="13614" width="14.6640625" style="212" customWidth="1"/>
    <col min="13615" max="13853" width="8" style="212"/>
    <col min="13854" max="13859" width="13.77734375" style="212" customWidth="1"/>
    <col min="13860" max="13862" width="14.6640625" style="212" customWidth="1"/>
    <col min="13863" max="13867" width="13.77734375" style="212" customWidth="1"/>
    <col min="13868" max="13870" width="14.6640625" style="212" customWidth="1"/>
    <col min="13871" max="14109" width="8" style="212"/>
    <col min="14110" max="14115" width="13.77734375" style="212" customWidth="1"/>
    <col min="14116" max="14118" width="14.6640625" style="212" customWidth="1"/>
    <col min="14119" max="14123" width="13.77734375" style="212" customWidth="1"/>
    <col min="14124" max="14126" width="14.6640625" style="212" customWidth="1"/>
    <col min="14127" max="14365" width="8" style="212"/>
    <col min="14366" max="14371" width="13.77734375" style="212" customWidth="1"/>
    <col min="14372" max="14374" width="14.6640625" style="212" customWidth="1"/>
    <col min="14375" max="14379" width="13.77734375" style="212" customWidth="1"/>
    <col min="14380" max="14382" width="14.6640625" style="212" customWidth="1"/>
    <col min="14383" max="14621" width="8" style="212"/>
    <col min="14622" max="14627" width="13.77734375" style="212" customWidth="1"/>
    <col min="14628" max="14630" width="14.6640625" style="212" customWidth="1"/>
    <col min="14631" max="14635" width="13.77734375" style="212" customWidth="1"/>
    <col min="14636" max="14638" width="14.6640625" style="212" customWidth="1"/>
    <col min="14639" max="14877" width="8" style="212"/>
    <col min="14878" max="14883" width="13.77734375" style="212" customWidth="1"/>
    <col min="14884" max="14886" width="14.6640625" style="212" customWidth="1"/>
    <col min="14887" max="14891" width="13.77734375" style="212" customWidth="1"/>
    <col min="14892" max="14894" width="14.6640625" style="212" customWidth="1"/>
    <col min="14895" max="15133" width="8" style="212"/>
    <col min="15134" max="15139" width="13.77734375" style="212" customWidth="1"/>
    <col min="15140" max="15142" width="14.6640625" style="212" customWidth="1"/>
    <col min="15143" max="15147" width="13.77734375" style="212" customWidth="1"/>
    <col min="15148" max="15150" width="14.6640625" style="212" customWidth="1"/>
    <col min="15151" max="15389" width="8" style="212"/>
    <col min="15390" max="15395" width="13.77734375" style="212" customWidth="1"/>
    <col min="15396" max="15398" width="14.6640625" style="212" customWidth="1"/>
    <col min="15399" max="15403" width="13.77734375" style="212" customWidth="1"/>
    <col min="15404" max="15406" width="14.6640625" style="212" customWidth="1"/>
    <col min="15407" max="15645" width="8" style="212"/>
    <col min="15646" max="15651" width="13.77734375" style="212" customWidth="1"/>
    <col min="15652" max="15654" width="14.6640625" style="212" customWidth="1"/>
    <col min="15655" max="15659" width="13.77734375" style="212" customWidth="1"/>
    <col min="15660" max="15662" width="14.6640625" style="212" customWidth="1"/>
    <col min="15663" max="15901" width="8" style="212"/>
    <col min="15902" max="15907" width="13.77734375" style="212" customWidth="1"/>
    <col min="15908" max="15910" width="14.6640625" style="212" customWidth="1"/>
    <col min="15911" max="15915" width="13.77734375" style="212" customWidth="1"/>
    <col min="15916" max="15918" width="14.6640625" style="212" customWidth="1"/>
    <col min="15919" max="16384" width="8" style="212"/>
  </cols>
  <sheetData>
    <row r="1" spans="1:25" s="211" customFormat="1" ht="17.25" customHeight="1">
      <c r="A1" s="37" t="s">
        <v>310</v>
      </c>
      <c r="B1" s="208"/>
      <c r="C1" s="209"/>
      <c r="D1" s="209"/>
      <c r="E1" s="209"/>
      <c r="F1" s="209"/>
      <c r="G1" s="209"/>
      <c r="H1" s="210"/>
      <c r="I1" s="210"/>
      <c r="K1" s="209"/>
      <c r="L1" s="209"/>
      <c r="M1" s="209"/>
      <c r="N1" s="209"/>
      <c r="O1" s="209"/>
      <c r="P1" s="210"/>
      <c r="Q1" s="210"/>
      <c r="R1" s="38"/>
    </row>
    <row r="2" spans="1:25" ht="17.25" customHeight="1" thickBot="1">
      <c r="Q2" s="210"/>
    </row>
    <row r="3" spans="1:25" ht="17.25" customHeight="1">
      <c r="A3" s="450" t="s">
        <v>100</v>
      </c>
      <c r="B3" s="453" t="s">
        <v>122</v>
      </c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5"/>
      <c r="R3" s="450" t="s">
        <v>100</v>
      </c>
    </row>
    <row r="4" spans="1:25" ht="17.25" customHeight="1">
      <c r="A4" s="451"/>
      <c r="B4" s="456" t="s">
        <v>133</v>
      </c>
      <c r="C4" s="457"/>
      <c r="D4" s="457"/>
      <c r="E4" s="457"/>
      <c r="F4" s="458"/>
      <c r="G4" s="457" t="s">
        <v>134</v>
      </c>
      <c r="H4" s="457"/>
      <c r="I4" s="457"/>
      <c r="J4" s="459" t="s">
        <v>135</v>
      </c>
      <c r="K4" s="457"/>
      <c r="L4" s="457"/>
      <c r="M4" s="457"/>
      <c r="N4" s="458"/>
      <c r="O4" s="457" t="s">
        <v>136</v>
      </c>
      <c r="P4" s="457"/>
      <c r="Q4" s="460"/>
      <c r="R4" s="451"/>
    </row>
    <row r="5" spans="1:25" s="213" customFormat="1" ht="17.25" customHeight="1">
      <c r="A5" s="451"/>
      <c r="B5" s="461" t="s">
        <v>137</v>
      </c>
      <c r="C5" s="444"/>
      <c r="D5" s="445"/>
      <c r="E5" s="446" t="s">
        <v>138</v>
      </c>
      <c r="F5" s="448" t="s">
        <v>125</v>
      </c>
      <c r="G5" s="435" t="s">
        <v>139</v>
      </c>
      <c r="H5" s="437" t="s">
        <v>140</v>
      </c>
      <c r="I5" s="441" t="s">
        <v>125</v>
      </c>
      <c r="J5" s="443" t="s">
        <v>137</v>
      </c>
      <c r="K5" s="444"/>
      <c r="L5" s="445"/>
      <c r="M5" s="446" t="s">
        <v>138</v>
      </c>
      <c r="N5" s="448" t="s">
        <v>125</v>
      </c>
      <c r="O5" s="435" t="s">
        <v>139</v>
      </c>
      <c r="P5" s="437" t="s">
        <v>140</v>
      </c>
      <c r="Q5" s="439" t="s">
        <v>125</v>
      </c>
      <c r="R5" s="451"/>
    </row>
    <row r="6" spans="1:25" s="213" customFormat="1" ht="17.25" customHeight="1" thickBot="1">
      <c r="A6" s="452"/>
      <c r="B6" s="214" t="s">
        <v>141</v>
      </c>
      <c r="C6" s="215" t="s">
        <v>142</v>
      </c>
      <c r="D6" s="215" t="s">
        <v>143</v>
      </c>
      <c r="E6" s="447"/>
      <c r="F6" s="449"/>
      <c r="G6" s="436"/>
      <c r="H6" s="438"/>
      <c r="I6" s="442"/>
      <c r="J6" s="216" t="s">
        <v>141</v>
      </c>
      <c r="K6" s="215" t="s">
        <v>142</v>
      </c>
      <c r="L6" s="215" t="s">
        <v>143</v>
      </c>
      <c r="M6" s="447"/>
      <c r="N6" s="449"/>
      <c r="O6" s="436"/>
      <c r="P6" s="438"/>
      <c r="Q6" s="440"/>
      <c r="R6" s="452"/>
    </row>
    <row r="7" spans="1:25" ht="17.25" customHeight="1">
      <c r="A7" s="122" t="s">
        <v>3</v>
      </c>
      <c r="B7" s="217">
        <f>B52</f>
        <v>27048</v>
      </c>
      <c r="C7" s="218">
        <f t="shared" ref="C7:Q7" si="0">C52</f>
        <v>2340</v>
      </c>
      <c r="D7" s="218">
        <f t="shared" si="0"/>
        <v>29388</v>
      </c>
      <c r="E7" s="218">
        <f t="shared" si="0"/>
        <v>1671</v>
      </c>
      <c r="F7" s="219">
        <f t="shared" si="0"/>
        <v>31059</v>
      </c>
      <c r="G7" s="220">
        <f t="shared" si="0"/>
        <v>8318957</v>
      </c>
      <c r="H7" s="218">
        <f t="shared" si="0"/>
        <v>9656443</v>
      </c>
      <c r="I7" s="221">
        <f t="shared" si="0"/>
        <v>17975400</v>
      </c>
      <c r="J7" s="222">
        <f t="shared" si="0"/>
        <v>116237</v>
      </c>
      <c r="K7" s="218">
        <f t="shared" si="0"/>
        <v>8084</v>
      </c>
      <c r="L7" s="218">
        <f t="shared" si="0"/>
        <v>124321</v>
      </c>
      <c r="M7" s="218">
        <f t="shared" si="0"/>
        <v>3735</v>
      </c>
      <c r="N7" s="219">
        <f t="shared" si="0"/>
        <v>128056</v>
      </c>
      <c r="O7" s="220">
        <f t="shared" si="0"/>
        <v>77686</v>
      </c>
      <c r="P7" s="218">
        <f t="shared" si="0"/>
        <v>32126</v>
      </c>
      <c r="Q7" s="223">
        <f t="shared" si="0"/>
        <v>109812</v>
      </c>
      <c r="R7" s="122" t="s">
        <v>3</v>
      </c>
      <c r="T7" s="224" t="str">
        <f>IF(SUM(B7:C7)-D7=0,"○","×")</f>
        <v>○</v>
      </c>
      <c r="U7" s="224" t="str">
        <f>IF(SUM(D7:E7)-F7=0,"○","×")</f>
        <v>○</v>
      </c>
      <c r="V7" s="224" t="str">
        <f>IF(SUM(G7:H7)-I7=0,"○","×")</f>
        <v>○</v>
      </c>
      <c r="W7" s="224" t="str">
        <f>IF(SUM(J7:K7)-L7=0,"○","×")</f>
        <v>○</v>
      </c>
      <c r="X7" s="224" t="str">
        <f>IF(SUM(L7:M7)-N7=0,"○","×")</f>
        <v>○</v>
      </c>
      <c r="Y7" s="224" t="str">
        <f>IF(SUM(O7:P7)-Q7=0,"○","×")</f>
        <v>○</v>
      </c>
    </row>
    <row r="8" spans="1:25" ht="17.25" customHeight="1">
      <c r="A8" s="129" t="s">
        <v>4</v>
      </c>
      <c r="B8" s="225">
        <f t="shared" ref="B8:Q23" si="1">B53</f>
        <v>4286</v>
      </c>
      <c r="C8" s="226">
        <f t="shared" si="1"/>
        <v>418</v>
      </c>
      <c r="D8" s="226">
        <f t="shared" si="1"/>
        <v>4704</v>
      </c>
      <c r="E8" s="226">
        <f t="shared" si="1"/>
        <v>661</v>
      </c>
      <c r="F8" s="227">
        <f t="shared" si="1"/>
        <v>5365</v>
      </c>
      <c r="G8" s="228">
        <f t="shared" si="1"/>
        <v>1674092</v>
      </c>
      <c r="H8" s="226">
        <f t="shared" si="1"/>
        <v>1328350</v>
      </c>
      <c r="I8" s="229">
        <f t="shared" si="1"/>
        <v>3002442</v>
      </c>
      <c r="J8" s="230">
        <f t="shared" si="1"/>
        <v>22077</v>
      </c>
      <c r="K8" s="226">
        <f t="shared" si="1"/>
        <v>1533</v>
      </c>
      <c r="L8" s="226">
        <f t="shared" si="1"/>
        <v>23610</v>
      </c>
      <c r="M8" s="226">
        <f t="shared" si="1"/>
        <v>1080</v>
      </c>
      <c r="N8" s="227">
        <f t="shared" si="1"/>
        <v>24690</v>
      </c>
      <c r="O8" s="228">
        <f t="shared" si="1"/>
        <v>15167</v>
      </c>
      <c r="P8" s="226">
        <f t="shared" si="1"/>
        <v>3892</v>
      </c>
      <c r="Q8" s="231">
        <f t="shared" si="1"/>
        <v>19059</v>
      </c>
      <c r="R8" s="129" t="s">
        <v>4</v>
      </c>
      <c r="T8" s="224" t="str">
        <f t="shared" ref="T8:T45" si="2">IF(SUM(B8:C8)-D8=0,"○","×")</f>
        <v>○</v>
      </c>
      <c r="U8" s="224" t="str">
        <f t="shared" ref="U8:U45" si="3">IF(SUM(D8:E8)-F8=0,"○","×")</f>
        <v>○</v>
      </c>
      <c r="V8" s="224" t="str">
        <f t="shared" ref="V8:V45" si="4">IF(SUM(G8:H8)-I8=0,"○","×")</f>
        <v>○</v>
      </c>
      <c r="W8" s="224" t="str">
        <f t="shared" ref="W8:W45" si="5">IF(SUM(J8:K8)-L8=0,"○","×")</f>
        <v>○</v>
      </c>
      <c r="X8" s="224" t="str">
        <f t="shared" ref="X8:X45" si="6">IF(SUM(L8:M8)-N8=0,"○","×")</f>
        <v>○</v>
      </c>
      <c r="Y8" s="224" t="str">
        <f t="shared" ref="Y8:Y45" si="7">IF(SUM(O8:P8)-Q8=0,"○","×")</f>
        <v>○</v>
      </c>
    </row>
    <row r="9" spans="1:25" ht="17.25" customHeight="1">
      <c r="A9" s="129" t="s">
        <v>5</v>
      </c>
      <c r="B9" s="225">
        <f t="shared" si="1"/>
        <v>6341</v>
      </c>
      <c r="C9" s="226">
        <f t="shared" si="1"/>
        <v>588</v>
      </c>
      <c r="D9" s="226">
        <f t="shared" si="1"/>
        <v>6929</v>
      </c>
      <c r="E9" s="226">
        <f t="shared" si="1"/>
        <v>373</v>
      </c>
      <c r="F9" s="227">
        <f t="shared" si="1"/>
        <v>7302</v>
      </c>
      <c r="G9" s="228">
        <f t="shared" si="1"/>
        <v>1904422</v>
      </c>
      <c r="H9" s="226">
        <f t="shared" si="1"/>
        <v>2278651</v>
      </c>
      <c r="I9" s="229">
        <f t="shared" si="1"/>
        <v>4183073</v>
      </c>
      <c r="J9" s="230">
        <f t="shared" si="1"/>
        <v>30293</v>
      </c>
      <c r="K9" s="226">
        <f t="shared" si="1"/>
        <v>2115</v>
      </c>
      <c r="L9" s="226">
        <f t="shared" si="1"/>
        <v>32408</v>
      </c>
      <c r="M9" s="226">
        <f t="shared" si="1"/>
        <v>1090</v>
      </c>
      <c r="N9" s="227">
        <f t="shared" si="1"/>
        <v>33498</v>
      </c>
      <c r="O9" s="228">
        <f t="shared" si="1"/>
        <v>20540</v>
      </c>
      <c r="P9" s="226">
        <f t="shared" si="1"/>
        <v>10224</v>
      </c>
      <c r="Q9" s="231">
        <f t="shared" si="1"/>
        <v>30764</v>
      </c>
      <c r="R9" s="129" t="s">
        <v>5</v>
      </c>
      <c r="T9" s="224" t="str">
        <f t="shared" si="2"/>
        <v>○</v>
      </c>
      <c r="U9" s="224" t="str">
        <f t="shared" si="3"/>
        <v>○</v>
      </c>
      <c r="V9" s="224" t="str">
        <f t="shared" si="4"/>
        <v>○</v>
      </c>
      <c r="W9" s="224" t="str">
        <f t="shared" si="5"/>
        <v>○</v>
      </c>
      <c r="X9" s="224" t="str">
        <f t="shared" si="6"/>
        <v>○</v>
      </c>
      <c r="Y9" s="224" t="str">
        <f t="shared" si="7"/>
        <v>○</v>
      </c>
    </row>
    <row r="10" spans="1:25" ht="17.25" customHeight="1">
      <c r="A10" s="129" t="s">
        <v>6</v>
      </c>
      <c r="B10" s="225">
        <f t="shared" si="1"/>
        <v>4762</v>
      </c>
      <c r="C10" s="226">
        <f t="shared" si="1"/>
        <v>1060</v>
      </c>
      <c r="D10" s="226">
        <f t="shared" si="1"/>
        <v>5822</v>
      </c>
      <c r="E10" s="226">
        <f t="shared" si="1"/>
        <v>1249</v>
      </c>
      <c r="F10" s="227">
        <f t="shared" si="1"/>
        <v>7071</v>
      </c>
      <c r="G10" s="228">
        <f t="shared" si="1"/>
        <v>1381635</v>
      </c>
      <c r="H10" s="226">
        <f t="shared" si="1"/>
        <v>1708405</v>
      </c>
      <c r="I10" s="229">
        <f t="shared" si="1"/>
        <v>3090040</v>
      </c>
      <c r="J10" s="230">
        <f t="shared" si="1"/>
        <v>23760</v>
      </c>
      <c r="K10" s="226">
        <f t="shared" si="1"/>
        <v>2816</v>
      </c>
      <c r="L10" s="226">
        <f t="shared" si="1"/>
        <v>26576</v>
      </c>
      <c r="M10" s="226">
        <f t="shared" si="1"/>
        <v>2420</v>
      </c>
      <c r="N10" s="227">
        <f t="shared" si="1"/>
        <v>28996</v>
      </c>
      <c r="O10" s="228">
        <f t="shared" si="1"/>
        <v>14503</v>
      </c>
      <c r="P10" s="226">
        <f t="shared" si="1"/>
        <v>5907</v>
      </c>
      <c r="Q10" s="231">
        <f t="shared" si="1"/>
        <v>20410</v>
      </c>
      <c r="R10" s="129" t="s">
        <v>6</v>
      </c>
      <c r="T10" s="224" t="str">
        <f t="shared" si="2"/>
        <v>○</v>
      </c>
      <c r="U10" s="224" t="str">
        <f t="shared" si="3"/>
        <v>○</v>
      </c>
      <c r="V10" s="224" t="str">
        <f t="shared" si="4"/>
        <v>○</v>
      </c>
      <c r="W10" s="224" t="str">
        <f t="shared" si="5"/>
        <v>○</v>
      </c>
      <c r="X10" s="224" t="str">
        <f t="shared" si="6"/>
        <v>○</v>
      </c>
      <c r="Y10" s="224" t="str">
        <f t="shared" si="7"/>
        <v>○</v>
      </c>
    </row>
    <row r="11" spans="1:25" ht="17.25" customHeight="1">
      <c r="A11" s="129" t="s">
        <v>7</v>
      </c>
      <c r="B11" s="225">
        <f t="shared" si="1"/>
        <v>9430</v>
      </c>
      <c r="C11" s="226">
        <f t="shared" si="1"/>
        <v>1325</v>
      </c>
      <c r="D11" s="226">
        <f t="shared" si="1"/>
        <v>10755</v>
      </c>
      <c r="E11" s="226">
        <f t="shared" si="1"/>
        <v>1024</v>
      </c>
      <c r="F11" s="227">
        <f t="shared" si="1"/>
        <v>11779</v>
      </c>
      <c r="G11" s="228">
        <f t="shared" si="1"/>
        <v>3344449</v>
      </c>
      <c r="H11" s="226">
        <f t="shared" si="1"/>
        <v>3065162</v>
      </c>
      <c r="I11" s="229">
        <f t="shared" si="1"/>
        <v>6409611</v>
      </c>
      <c r="J11" s="230">
        <f t="shared" si="1"/>
        <v>44751</v>
      </c>
      <c r="K11" s="226">
        <f t="shared" si="1"/>
        <v>5314</v>
      </c>
      <c r="L11" s="226">
        <f t="shared" si="1"/>
        <v>50065</v>
      </c>
      <c r="M11" s="226">
        <f t="shared" si="1"/>
        <v>2171</v>
      </c>
      <c r="N11" s="227">
        <f t="shared" si="1"/>
        <v>52236</v>
      </c>
      <c r="O11" s="228">
        <f t="shared" si="1"/>
        <v>33930</v>
      </c>
      <c r="P11" s="226">
        <f t="shared" si="1"/>
        <v>9557</v>
      </c>
      <c r="Q11" s="231">
        <f t="shared" si="1"/>
        <v>43487</v>
      </c>
      <c r="R11" s="129" t="s">
        <v>7</v>
      </c>
      <c r="T11" s="224" t="str">
        <f t="shared" si="2"/>
        <v>○</v>
      </c>
      <c r="U11" s="224" t="str">
        <f t="shared" si="3"/>
        <v>○</v>
      </c>
      <c r="V11" s="224" t="str">
        <f t="shared" si="4"/>
        <v>○</v>
      </c>
      <c r="W11" s="224" t="str">
        <f t="shared" si="5"/>
        <v>○</v>
      </c>
      <c r="X11" s="224" t="str">
        <f t="shared" si="6"/>
        <v>○</v>
      </c>
      <c r="Y11" s="224" t="str">
        <f t="shared" si="7"/>
        <v>○</v>
      </c>
    </row>
    <row r="12" spans="1:25" ht="17.25" customHeight="1">
      <c r="A12" s="129" t="s">
        <v>8</v>
      </c>
      <c r="B12" s="225">
        <f t="shared" si="1"/>
        <v>4791</v>
      </c>
      <c r="C12" s="226">
        <f t="shared" si="1"/>
        <v>671</v>
      </c>
      <c r="D12" s="226">
        <f t="shared" si="1"/>
        <v>5462</v>
      </c>
      <c r="E12" s="226">
        <f t="shared" si="1"/>
        <v>1157</v>
      </c>
      <c r="F12" s="227">
        <f t="shared" si="1"/>
        <v>6619</v>
      </c>
      <c r="G12" s="228">
        <f t="shared" si="1"/>
        <v>1614020</v>
      </c>
      <c r="H12" s="226">
        <f t="shared" si="1"/>
        <v>1117760</v>
      </c>
      <c r="I12" s="229">
        <f t="shared" si="1"/>
        <v>2731780</v>
      </c>
      <c r="J12" s="230">
        <f t="shared" si="1"/>
        <v>21691</v>
      </c>
      <c r="K12" s="226">
        <f t="shared" si="1"/>
        <v>2700</v>
      </c>
      <c r="L12" s="226">
        <f t="shared" si="1"/>
        <v>24391</v>
      </c>
      <c r="M12" s="226">
        <f t="shared" si="1"/>
        <v>2726</v>
      </c>
      <c r="N12" s="227">
        <f t="shared" si="1"/>
        <v>27117</v>
      </c>
      <c r="O12" s="228">
        <f t="shared" si="1"/>
        <v>13395</v>
      </c>
      <c r="P12" s="226">
        <f t="shared" si="1"/>
        <v>4170</v>
      </c>
      <c r="Q12" s="231">
        <f t="shared" si="1"/>
        <v>17565</v>
      </c>
      <c r="R12" s="129" t="s">
        <v>8</v>
      </c>
      <c r="T12" s="224" t="str">
        <f t="shared" si="2"/>
        <v>○</v>
      </c>
      <c r="U12" s="224" t="str">
        <f t="shared" si="3"/>
        <v>○</v>
      </c>
      <c r="V12" s="224" t="str">
        <f t="shared" si="4"/>
        <v>○</v>
      </c>
      <c r="W12" s="224" t="str">
        <f t="shared" si="5"/>
        <v>○</v>
      </c>
      <c r="X12" s="224" t="str">
        <f t="shared" si="6"/>
        <v>○</v>
      </c>
      <c r="Y12" s="224" t="str">
        <f t="shared" si="7"/>
        <v>○</v>
      </c>
    </row>
    <row r="13" spans="1:25" ht="17.25" customHeight="1">
      <c r="A13" s="129" t="s">
        <v>9</v>
      </c>
      <c r="B13" s="225">
        <f t="shared" si="1"/>
        <v>3388</v>
      </c>
      <c r="C13" s="226">
        <f t="shared" si="1"/>
        <v>933</v>
      </c>
      <c r="D13" s="226">
        <f t="shared" si="1"/>
        <v>4321</v>
      </c>
      <c r="E13" s="226">
        <f t="shared" si="1"/>
        <v>910</v>
      </c>
      <c r="F13" s="227">
        <f t="shared" si="1"/>
        <v>5231</v>
      </c>
      <c r="G13" s="228">
        <f t="shared" si="1"/>
        <v>765070</v>
      </c>
      <c r="H13" s="226">
        <f t="shared" si="1"/>
        <v>768016</v>
      </c>
      <c r="I13" s="229">
        <f t="shared" si="1"/>
        <v>1533086</v>
      </c>
      <c r="J13" s="230">
        <f t="shared" si="1"/>
        <v>9416</v>
      </c>
      <c r="K13" s="226">
        <f t="shared" si="1"/>
        <v>1277</v>
      </c>
      <c r="L13" s="226">
        <f t="shared" si="1"/>
        <v>10693</v>
      </c>
      <c r="M13" s="226">
        <f t="shared" si="1"/>
        <v>1836</v>
      </c>
      <c r="N13" s="227">
        <f t="shared" si="1"/>
        <v>12529</v>
      </c>
      <c r="O13" s="228">
        <f t="shared" si="1"/>
        <v>6278</v>
      </c>
      <c r="P13" s="226">
        <f t="shared" si="1"/>
        <v>2569</v>
      </c>
      <c r="Q13" s="231">
        <f t="shared" si="1"/>
        <v>8847</v>
      </c>
      <c r="R13" s="129" t="s">
        <v>9</v>
      </c>
      <c r="T13" s="224" t="str">
        <f t="shared" si="2"/>
        <v>○</v>
      </c>
      <c r="U13" s="224" t="str">
        <f t="shared" si="3"/>
        <v>○</v>
      </c>
      <c r="V13" s="224" t="str">
        <f t="shared" si="4"/>
        <v>○</v>
      </c>
      <c r="W13" s="224" t="str">
        <f t="shared" si="5"/>
        <v>○</v>
      </c>
      <c r="X13" s="224" t="str">
        <f t="shared" si="6"/>
        <v>○</v>
      </c>
      <c r="Y13" s="224" t="str">
        <f t="shared" si="7"/>
        <v>○</v>
      </c>
    </row>
    <row r="14" spans="1:25" ht="17.25" customHeight="1">
      <c r="A14" s="129" t="s">
        <v>10</v>
      </c>
      <c r="B14" s="225">
        <f t="shared" si="1"/>
        <v>1878</v>
      </c>
      <c r="C14" s="226">
        <f t="shared" si="1"/>
        <v>370</v>
      </c>
      <c r="D14" s="226">
        <f t="shared" si="1"/>
        <v>2248</v>
      </c>
      <c r="E14" s="226">
        <f t="shared" si="1"/>
        <v>562</v>
      </c>
      <c r="F14" s="227">
        <f t="shared" si="1"/>
        <v>2810</v>
      </c>
      <c r="G14" s="228">
        <f t="shared" si="1"/>
        <v>613521</v>
      </c>
      <c r="H14" s="226">
        <f t="shared" si="1"/>
        <v>389244</v>
      </c>
      <c r="I14" s="229">
        <f t="shared" si="1"/>
        <v>1002765</v>
      </c>
      <c r="J14" s="230">
        <f t="shared" si="1"/>
        <v>10542</v>
      </c>
      <c r="K14" s="226">
        <f t="shared" si="1"/>
        <v>874</v>
      </c>
      <c r="L14" s="226">
        <f t="shared" si="1"/>
        <v>11416</v>
      </c>
      <c r="M14" s="226">
        <f t="shared" si="1"/>
        <v>929</v>
      </c>
      <c r="N14" s="227">
        <f t="shared" si="1"/>
        <v>12345</v>
      </c>
      <c r="O14" s="228">
        <f t="shared" si="1"/>
        <v>6628</v>
      </c>
      <c r="P14" s="226">
        <f t="shared" si="1"/>
        <v>1838</v>
      </c>
      <c r="Q14" s="231">
        <f t="shared" si="1"/>
        <v>8466</v>
      </c>
      <c r="R14" s="129" t="s">
        <v>10</v>
      </c>
      <c r="T14" s="224" t="str">
        <f t="shared" si="2"/>
        <v>○</v>
      </c>
      <c r="U14" s="224" t="str">
        <f t="shared" si="3"/>
        <v>○</v>
      </c>
      <c r="V14" s="224" t="str">
        <f t="shared" si="4"/>
        <v>○</v>
      </c>
      <c r="W14" s="224" t="str">
        <f t="shared" si="5"/>
        <v>○</v>
      </c>
      <c r="X14" s="224" t="str">
        <f t="shared" si="6"/>
        <v>○</v>
      </c>
      <c r="Y14" s="224" t="str">
        <f t="shared" si="7"/>
        <v>○</v>
      </c>
    </row>
    <row r="15" spans="1:25" ht="17.25" customHeight="1">
      <c r="A15" s="129" t="s">
        <v>11</v>
      </c>
      <c r="B15" s="225">
        <f t="shared" si="1"/>
        <v>9418</v>
      </c>
      <c r="C15" s="226">
        <f t="shared" si="1"/>
        <v>2027</v>
      </c>
      <c r="D15" s="226">
        <f t="shared" si="1"/>
        <v>11445</v>
      </c>
      <c r="E15" s="226">
        <f t="shared" si="1"/>
        <v>997</v>
      </c>
      <c r="F15" s="227">
        <f t="shared" si="1"/>
        <v>12442</v>
      </c>
      <c r="G15" s="228">
        <f t="shared" si="1"/>
        <v>3141770</v>
      </c>
      <c r="H15" s="226">
        <f t="shared" si="1"/>
        <v>2708988</v>
      </c>
      <c r="I15" s="229">
        <f t="shared" si="1"/>
        <v>5850758</v>
      </c>
      <c r="J15" s="230">
        <f t="shared" si="1"/>
        <v>43358</v>
      </c>
      <c r="K15" s="226">
        <f t="shared" si="1"/>
        <v>6637</v>
      </c>
      <c r="L15" s="226">
        <f t="shared" si="1"/>
        <v>49995</v>
      </c>
      <c r="M15" s="226">
        <f t="shared" si="1"/>
        <v>2702</v>
      </c>
      <c r="N15" s="227">
        <f t="shared" si="1"/>
        <v>52697</v>
      </c>
      <c r="O15" s="228">
        <f t="shared" si="1"/>
        <v>27629</v>
      </c>
      <c r="P15" s="226">
        <f t="shared" si="1"/>
        <v>11920</v>
      </c>
      <c r="Q15" s="231">
        <f t="shared" si="1"/>
        <v>39549</v>
      </c>
      <c r="R15" s="129" t="s">
        <v>11</v>
      </c>
      <c r="T15" s="224" t="str">
        <f t="shared" si="2"/>
        <v>○</v>
      </c>
      <c r="U15" s="224" t="str">
        <f t="shared" si="3"/>
        <v>○</v>
      </c>
      <c r="V15" s="224" t="str">
        <f t="shared" si="4"/>
        <v>○</v>
      </c>
      <c r="W15" s="224" t="str">
        <f t="shared" si="5"/>
        <v>○</v>
      </c>
      <c r="X15" s="224" t="str">
        <f t="shared" si="6"/>
        <v>○</v>
      </c>
      <c r="Y15" s="224" t="str">
        <f t="shared" si="7"/>
        <v>○</v>
      </c>
    </row>
    <row r="16" spans="1:25" ht="17.25" customHeight="1">
      <c r="A16" s="138" t="s">
        <v>12</v>
      </c>
      <c r="B16" s="225">
        <f t="shared" si="1"/>
        <v>0</v>
      </c>
      <c r="C16" s="226">
        <f t="shared" si="1"/>
        <v>0</v>
      </c>
      <c r="D16" s="226">
        <f t="shared" si="1"/>
        <v>0</v>
      </c>
      <c r="E16" s="226">
        <f t="shared" si="1"/>
        <v>0</v>
      </c>
      <c r="F16" s="227">
        <f t="shared" si="1"/>
        <v>0</v>
      </c>
      <c r="G16" s="228">
        <f t="shared" si="1"/>
        <v>0</v>
      </c>
      <c r="H16" s="226">
        <f t="shared" si="1"/>
        <v>0</v>
      </c>
      <c r="I16" s="229">
        <f t="shared" si="1"/>
        <v>0</v>
      </c>
      <c r="J16" s="230">
        <f t="shared" si="1"/>
        <v>0</v>
      </c>
      <c r="K16" s="226">
        <f t="shared" si="1"/>
        <v>0</v>
      </c>
      <c r="L16" s="226">
        <f t="shared" si="1"/>
        <v>0</v>
      </c>
      <c r="M16" s="226">
        <f t="shared" si="1"/>
        <v>0</v>
      </c>
      <c r="N16" s="227">
        <f t="shared" si="1"/>
        <v>0</v>
      </c>
      <c r="O16" s="228">
        <f t="shared" si="1"/>
        <v>0</v>
      </c>
      <c r="P16" s="226">
        <f t="shared" si="1"/>
        <v>0</v>
      </c>
      <c r="Q16" s="231">
        <f t="shared" si="1"/>
        <v>0</v>
      </c>
      <c r="R16" s="138" t="s">
        <v>12</v>
      </c>
      <c r="T16" s="224" t="str">
        <f t="shared" si="2"/>
        <v>○</v>
      </c>
      <c r="U16" s="224" t="str">
        <f t="shared" si="3"/>
        <v>○</v>
      </c>
      <c r="V16" s="224" t="str">
        <f t="shared" si="4"/>
        <v>○</v>
      </c>
      <c r="W16" s="224" t="str">
        <f t="shared" si="5"/>
        <v>○</v>
      </c>
      <c r="X16" s="224" t="str">
        <f t="shared" si="6"/>
        <v>○</v>
      </c>
      <c r="Y16" s="224" t="str">
        <f t="shared" si="7"/>
        <v>○</v>
      </c>
    </row>
    <row r="17" spans="1:25" ht="17.25" customHeight="1">
      <c r="A17" s="138" t="s">
        <v>200</v>
      </c>
      <c r="B17" s="225">
        <f t="shared" si="1"/>
        <v>0</v>
      </c>
      <c r="C17" s="226">
        <f t="shared" si="1"/>
        <v>0</v>
      </c>
      <c r="D17" s="226">
        <f t="shared" si="1"/>
        <v>0</v>
      </c>
      <c r="E17" s="226">
        <f t="shared" si="1"/>
        <v>0</v>
      </c>
      <c r="F17" s="227">
        <f t="shared" si="1"/>
        <v>0</v>
      </c>
      <c r="G17" s="228">
        <f t="shared" si="1"/>
        <v>0</v>
      </c>
      <c r="H17" s="226">
        <f t="shared" si="1"/>
        <v>0</v>
      </c>
      <c r="I17" s="229">
        <f t="shared" si="1"/>
        <v>0</v>
      </c>
      <c r="J17" s="230">
        <f t="shared" si="1"/>
        <v>0</v>
      </c>
      <c r="K17" s="226">
        <f t="shared" si="1"/>
        <v>0</v>
      </c>
      <c r="L17" s="226">
        <f t="shared" si="1"/>
        <v>0</v>
      </c>
      <c r="M17" s="226">
        <f t="shared" si="1"/>
        <v>0</v>
      </c>
      <c r="N17" s="227">
        <f t="shared" si="1"/>
        <v>0</v>
      </c>
      <c r="O17" s="228">
        <f t="shared" si="1"/>
        <v>0</v>
      </c>
      <c r="P17" s="226">
        <f t="shared" si="1"/>
        <v>0</v>
      </c>
      <c r="Q17" s="231">
        <f t="shared" si="1"/>
        <v>0</v>
      </c>
      <c r="R17" s="138" t="str">
        <f>A17</f>
        <v>城市</v>
      </c>
      <c r="T17" s="224" t="str">
        <f t="shared" si="2"/>
        <v>○</v>
      </c>
      <c r="U17" s="224" t="str">
        <f t="shared" si="3"/>
        <v>○</v>
      </c>
      <c r="V17" s="224" t="str">
        <f t="shared" si="4"/>
        <v>○</v>
      </c>
      <c r="W17" s="224" t="str">
        <f t="shared" si="5"/>
        <v>○</v>
      </c>
      <c r="X17" s="224" t="str">
        <f t="shared" si="6"/>
        <v>○</v>
      </c>
      <c r="Y17" s="224" t="str">
        <f t="shared" si="7"/>
        <v>○</v>
      </c>
    </row>
    <row r="18" spans="1:25" ht="17.25" customHeight="1">
      <c r="A18" s="129" t="s">
        <v>109</v>
      </c>
      <c r="B18" s="232">
        <f t="shared" si="1"/>
        <v>0</v>
      </c>
      <c r="C18" s="233">
        <f t="shared" si="1"/>
        <v>0</v>
      </c>
      <c r="D18" s="233">
        <f t="shared" si="1"/>
        <v>0</v>
      </c>
      <c r="E18" s="233">
        <f t="shared" si="1"/>
        <v>0</v>
      </c>
      <c r="F18" s="234">
        <f t="shared" si="1"/>
        <v>0</v>
      </c>
      <c r="G18" s="235">
        <f t="shared" si="1"/>
        <v>0</v>
      </c>
      <c r="H18" s="233">
        <f t="shared" si="1"/>
        <v>0</v>
      </c>
      <c r="I18" s="235">
        <f t="shared" si="1"/>
        <v>0</v>
      </c>
      <c r="J18" s="236">
        <f t="shared" si="1"/>
        <v>0</v>
      </c>
      <c r="K18" s="233">
        <f t="shared" si="1"/>
        <v>0</v>
      </c>
      <c r="L18" s="233">
        <f t="shared" si="1"/>
        <v>0</v>
      </c>
      <c r="M18" s="233">
        <f t="shared" si="1"/>
        <v>0</v>
      </c>
      <c r="N18" s="234">
        <f t="shared" si="1"/>
        <v>0</v>
      </c>
      <c r="O18" s="235">
        <f t="shared" si="1"/>
        <v>0</v>
      </c>
      <c r="P18" s="233">
        <f t="shared" si="1"/>
        <v>0</v>
      </c>
      <c r="Q18" s="237">
        <f t="shared" si="1"/>
        <v>0</v>
      </c>
      <c r="R18" s="129" t="s">
        <v>109</v>
      </c>
      <c r="T18" s="224" t="str">
        <f t="shared" si="2"/>
        <v>○</v>
      </c>
      <c r="U18" s="224" t="str">
        <f t="shared" si="3"/>
        <v>○</v>
      </c>
      <c r="V18" s="224" t="str">
        <f t="shared" si="4"/>
        <v>○</v>
      </c>
      <c r="W18" s="224" t="str">
        <f t="shared" si="5"/>
        <v>○</v>
      </c>
      <c r="X18" s="224" t="str">
        <f t="shared" si="6"/>
        <v>○</v>
      </c>
      <c r="Y18" s="224" t="str">
        <f t="shared" si="7"/>
        <v>○</v>
      </c>
    </row>
    <row r="19" spans="1:25" ht="17.25" customHeight="1">
      <c r="A19" s="122" t="s">
        <v>14</v>
      </c>
      <c r="B19" s="225">
        <f t="shared" si="1"/>
        <v>0</v>
      </c>
      <c r="C19" s="218">
        <f t="shared" si="1"/>
        <v>0</v>
      </c>
      <c r="D19" s="218">
        <f t="shared" si="1"/>
        <v>0</v>
      </c>
      <c r="E19" s="218">
        <f t="shared" si="1"/>
        <v>0</v>
      </c>
      <c r="F19" s="219">
        <f t="shared" si="1"/>
        <v>0</v>
      </c>
      <c r="G19" s="220">
        <f t="shared" si="1"/>
        <v>0</v>
      </c>
      <c r="H19" s="218">
        <f t="shared" si="1"/>
        <v>0</v>
      </c>
      <c r="I19" s="221">
        <f t="shared" si="1"/>
        <v>0</v>
      </c>
      <c r="J19" s="230">
        <f t="shared" si="1"/>
        <v>0</v>
      </c>
      <c r="K19" s="218">
        <f t="shared" si="1"/>
        <v>0</v>
      </c>
      <c r="L19" s="218">
        <f t="shared" si="1"/>
        <v>0</v>
      </c>
      <c r="M19" s="218">
        <f t="shared" si="1"/>
        <v>0</v>
      </c>
      <c r="N19" s="219">
        <f t="shared" si="1"/>
        <v>0</v>
      </c>
      <c r="O19" s="220">
        <f t="shared" si="1"/>
        <v>0</v>
      </c>
      <c r="P19" s="218">
        <f t="shared" si="1"/>
        <v>0</v>
      </c>
      <c r="Q19" s="223">
        <f t="shared" si="1"/>
        <v>0</v>
      </c>
      <c r="R19" s="122" t="s">
        <v>14</v>
      </c>
      <c r="T19" s="224" t="str">
        <f t="shared" si="2"/>
        <v>○</v>
      </c>
      <c r="U19" s="224" t="str">
        <f t="shared" si="3"/>
        <v>○</v>
      </c>
      <c r="V19" s="224" t="str">
        <f t="shared" si="4"/>
        <v>○</v>
      </c>
      <c r="W19" s="224" t="str">
        <f t="shared" si="5"/>
        <v>○</v>
      </c>
      <c r="X19" s="224" t="str">
        <f t="shared" si="6"/>
        <v>○</v>
      </c>
      <c r="Y19" s="224" t="str">
        <f t="shared" si="7"/>
        <v>○</v>
      </c>
    </row>
    <row r="20" spans="1:25" ht="17.25" customHeight="1">
      <c r="A20" s="129" t="s">
        <v>15</v>
      </c>
      <c r="B20" s="225">
        <f t="shared" si="1"/>
        <v>0</v>
      </c>
      <c r="C20" s="226">
        <f t="shared" si="1"/>
        <v>0</v>
      </c>
      <c r="D20" s="226">
        <f t="shared" si="1"/>
        <v>0</v>
      </c>
      <c r="E20" s="226">
        <f t="shared" si="1"/>
        <v>0</v>
      </c>
      <c r="F20" s="227">
        <f t="shared" si="1"/>
        <v>0</v>
      </c>
      <c r="G20" s="228">
        <f t="shared" si="1"/>
        <v>0</v>
      </c>
      <c r="H20" s="226">
        <f t="shared" si="1"/>
        <v>0</v>
      </c>
      <c r="I20" s="229">
        <f t="shared" si="1"/>
        <v>0</v>
      </c>
      <c r="J20" s="230">
        <f t="shared" si="1"/>
        <v>0</v>
      </c>
      <c r="K20" s="226">
        <f t="shared" si="1"/>
        <v>0</v>
      </c>
      <c r="L20" s="226">
        <f t="shared" si="1"/>
        <v>0</v>
      </c>
      <c r="M20" s="226">
        <f t="shared" si="1"/>
        <v>0</v>
      </c>
      <c r="N20" s="227">
        <f t="shared" si="1"/>
        <v>0</v>
      </c>
      <c r="O20" s="228">
        <f t="shared" si="1"/>
        <v>0</v>
      </c>
      <c r="P20" s="226">
        <f t="shared" si="1"/>
        <v>0</v>
      </c>
      <c r="Q20" s="231">
        <f t="shared" si="1"/>
        <v>0</v>
      </c>
      <c r="R20" s="129" t="s">
        <v>15</v>
      </c>
      <c r="T20" s="224" t="str">
        <f t="shared" si="2"/>
        <v>○</v>
      </c>
      <c r="U20" s="224" t="str">
        <f t="shared" si="3"/>
        <v>○</v>
      </c>
      <c r="V20" s="224" t="str">
        <f t="shared" si="4"/>
        <v>○</v>
      </c>
      <c r="W20" s="224" t="str">
        <f t="shared" si="5"/>
        <v>○</v>
      </c>
      <c r="X20" s="224" t="str">
        <f t="shared" si="6"/>
        <v>○</v>
      </c>
      <c r="Y20" s="224" t="str">
        <f t="shared" si="7"/>
        <v>○</v>
      </c>
    </row>
    <row r="21" spans="1:25" ht="17.25" customHeight="1">
      <c r="A21" s="129" t="s">
        <v>16</v>
      </c>
      <c r="B21" s="225">
        <f t="shared" si="1"/>
        <v>2021</v>
      </c>
      <c r="C21" s="226">
        <f t="shared" si="1"/>
        <v>123</v>
      </c>
      <c r="D21" s="226">
        <f t="shared" si="1"/>
        <v>2144</v>
      </c>
      <c r="E21" s="226">
        <f t="shared" si="1"/>
        <v>253</v>
      </c>
      <c r="F21" s="227">
        <f t="shared" si="1"/>
        <v>2397</v>
      </c>
      <c r="G21" s="228">
        <f t="shared" si="1"/>
        <v>752762</v>
      </c>
      <c r="H21" s="226">
        <f t="shared" si="1"/>
        <v>401844</v>
      </c>
      <c r="I21" s="229">
        <f t="shared" si="1"/>
        <v>1154606</v>
      </c>
      <c r="J21" s="230">
        <f t="shared" si="1"/>
        <v>10085</v>
      </c>
      <c r="K21" s="226">
        <f t="shared" si="1"/>
        <v>531</v>
      </c>
      <c r="L21" s="226">
        <f t="shared" si="1"/>
        <v>10616</v>
      </c>
      <c r="M21" s="226">
        <f t="shared" si="1"/>
        <v>850</v>
      </c>
      <c r="N21" s="227">
        <f t="shared" si="1"/>
        <v>11466</v>
      </c>
      <c r="O21" s="228">
        <f t="shared" si="1"/>
        <v>7308</v>
      </c>
      <c r="P21" s="226">
        <f t="shared" si="1"/>
        <v>3312</v>
      </c>
      <c r="Q21" s="231">
        <f t="shared" si="1"/>
        <v>10620</v>
      </c>
      <c r="R21" s="129" t="s">
        <v>16</v>
      </c>
      <c r="T21" s="224" t="str">
        <f t="shared" si="2"/>
        <v>○</v>
      </c>
      <c r="U21" s="224" t="str">
        <f t="shared" si="3"/>
        <v>○</v>
      </c>
      <c r="V21" s="224" t="str">
        <f t="shared" si="4"/>
        <v>○</v>
      </c>
      <c r="W21" s="224" t="str">
        <f t="shared" si="5"/>
        <v>○</v>
      </c>
      <c r="X21" s="224" t="str">
        <f t="shared" si="6"/>
        <v>○</v>
      </c>
      <c r="Y21" s="224" t="str">
        <f t="shared" si="7"/>
        <v>○</v>
      </c>
    </row>
    <row r="22" spans="1:25" ht="17.25" customHeight="1">
      <c r="A22" s="129" t="s">
        <v>17</v>
      </c>
      <c r="B22" s="225">
        <f t="shared" si="1"/>
        <v>2430</v>
      </c>
      <c r="C22" s="226">
        <f t="shared" si="1"/>
        <v>182</v>
      </c>
      <c r="D22" s="226">
        <f t="shared" si="1"/>
        <v>2612</v>
      </c>
      <c r="E22" s="226">
        <f t="shared" si="1"/>
        <v>526</v>
      </c>
      <c r="F22" s="227">
        <f t="shared" si="1"/>
        <v>3138</v>
      </c>
      <c r="G22" s="228">
        <f t="shared" si="1"/>
        <v>941985</v>
      </c>
      <c r="H22" s="226">
        <f t="shared" si="1"/>
        <v>485061</v>
      </c>
      <c r="I22" s="229">
        <f t="shared" si="1"/>
        <v>1427046</v>
      </c>
      <c r="J22" s="230">
        <f t="shared" si="1"/>
        <v>13120</v>
      </c>
      <c r="K22" s="226">
        <f t="shared" si="1"/>
        <v>758</v>
      </c>
      <c r="L22" s="226">
        <f t="shared" si="1"/>
        <v>13878</v>
      </c>
      <c r="M22" s="226">
        <f t="shared" si="1"/>
        <v>1262</v>
      </c>
      <c r="N22" s="227">
        <f t="shared" si="1"/>
        <v>15140</v>
      </c>
      <c r="O22" s="228">
        <f t="shared" si="1"/>
        <v>8794</v>
      </c>
      <c r="P22" s="226">
        <f t="shared" si="1"/>
        <v>2680</v>
      </c>
      <c r="Q22" s="231">
        <f t="shared" si="1"/>
        <v>11474</v>
      </c>
      <c r="R22" s="129" t="s">
        <v>17</v>
      </c>
      <c r="T22" s="224" t="str">
        <f t="shared" si="2"/>
        <v>○</v>
      </c>
      <c r="U22" s="224" t="str">
        <f t="shared" si="3"/>
        <v>○</v>
      </c>
      <c r="V22" s="224" t="str">
        <f t="shared" si="4"/>
        <v>○</v>
      </c>
      <c r="W22" s="224" t="str">
        <f t="shared" si="5"/>
        <v>○</v>
      </c>
      <c r="X22" s="224" t="str">
        <f t="shared" si="6"/>
        <v>○</v>
      </c>
      <c r="Y22" s="224" t="str">
        <f t="shared" si="7"/>
        <v>○</v>
      </c>
    </row>
    <row r="23" spans="1:25" ht="17.25" customHeight="1">
      <c r="A23" s="129" t="s">
        <v>18</v>
      </c>
      <c r="B23" s="225">
        <f t="shared" si="1"/>
        <v>0</v>
      </c>
      <c r="C23" s="226">
        <f t="shared" si="1"/>
        <v>0</v>
      </c>
      <c r="D23" s="226">
        <f t="shared" si="1"/>
        <v>0</v>
      </c>
      <c r="E23" s="226">
        <f t="shared" si="1"/>
        <v>0</v>
      </c>
      <c r="F23" s="227">
        <f t="shared" si="1"/>
        <v>0</v>
      </c>
      <c r="G23" s="228">
        <f t="shared" si="1"/>
        <v>0</v>
      </c>
      <c r="H23" s="226">
        <f t="shared" si="1"/>
        <v>0</v>
      </c>
      <c r="I23" s="229">
        <f t="shared" si="1"/>
        <v>0</v>
      </c>
      <c r="J23" s="230">
        <f t="shared" si="1"/>
        <v>0</v>
      </c>
      <c r="K23" s="226">
        <f t="shared" si="1"/>
        <v>0</v>
      </c>
      <c r="L23" s="226">
        <f t="shared" si="1"/>
        <v>0</v>
      </c>
      <c r="M23" s="226">
        <f t="shared" si="1"/>
        <v>0</v>
      </c>
      <c r="N23" s="227">
        <f t="shared" si="1"/>
        <v>0</v>
      </c>
      <c r="O23" s="228">
        <f t="shared" si="1"/>
        <v>0</v>
      </c>
      <c r="P23" s="226">
        <f t="shared" si="1"/>
        <v>0</v>
      </c>
      <c r="Q23" s="231">
        <f t="shared" ref="Q23" si="8">Q68</f>
        <v>0</v>
      </c>
      <c r="R23" s="129" t="s">
        <v>18</v>
      </c>
      <c r="T23" s="224" t="str">
        <f t="shared" si="2"/>
        <v>○</v>
      </c>
      <c r="U23" s="224" t="str">
        <f t="shared" si="3"/>
        <v>○</v>
      </c>
      <c r="V23" s="224" t="str">
        <f t="shared" si="4"/>
        <v>○</v>
      </c>
      <c r="W23" s="224" t="str">
        <f t="shared" si="5"/>
        <v>○</v>
      </c>
      <c r="X23" s="224" t="str">
        <f t="shared" si="6"/>
        <v>○</v>
      </c>
      <c r="Y23" s="224" t="str">
        <f t="shared" si="7"/>
        <v>○</v>
      </c>
    </row>
    <row r="24" spans="1:25" ht="17.25" customHeight="1">
      <c r="A24" s="129" t="s">
        <v>19</v>
      </c>
      <c r="B24" s="225">
        <f t="shared" ref="B24:Q39" si="9">B69</f>
        <v>0</v>
      </c>
      <c r="C24" s="226">
        <f t="shared" si="9"/>
        <v>0</v>
      </c>
      <c r="D24" s="226">
        <f t="shared" si="9"/>
        <v>0</v>
      </c>
      <c r="E24" s="226">
        <f t="shared" si="9"/>
        <v>0</v>
      </c>
      <c r="F24" s="227">
        <f t="shared" si="9"/>
        <v>0</v>
      </c>
      <c r="G24" s="228">
        <f t="shared" si="9"/>
        <v>0</v>
      </c>
      <c r="H24" s="226">
        <f t="shared" si="9"/>
        <v>0</v>
      </c>
      <c r="I24" s="229">
        <f t="shared" si="9"/>
        <v>0</v>
      </c>
      <c r="J24" s="230">
        <f t="shared" si="9"/>
        <v>0</v>
      </c>
      <c r="K24" s="226">
        <f t="shared" si="9"/>
        <v>0</v>
      </c>
      <c r="L24" s="226">
        <f t="shared" si="9"/>
        <v>0</v>
      </c>
      <c r="M24" s="226">
        <f t="shared" si="9"/>
        <v>0</v>
      </c>
      <c r="N24" s="227">
        <f t="shared" si="9"/>
        <v>0</v>
      </c>
      <c r="O24" s="228">
        <f t="shared" si="9"/>
        <v>0</v>
      </c>
      <c r="P24" s="226">
        <f t="shared" si="9"/>
        <v>0</v>
      </c>
      <c r="Q24" s="231">
        <f t="shared" si="9"/>
        <v>0</v>
      </c>
      <c r="R24" s="129" t="s">
        <v>19</v>
      </c>
      <c r="T24" s="224" t="str">
        <f t="shared" si="2"/>
        <v>○</v>
      </c>
      <c r="U24" s="224" t="str">
        <f t="shared" si="3"/>
        <v>○</v>
      </c>
      <c r="V24" s="224" t="str">
        <f t="shared" si="4"/>
        <v>○</v>
      </c>
      <c r="W24" s="224" t="str">
        <f t="shared" si="5"/>
        <v>○</v>
      </c>
      <c r="X24" s="224" t="str">
        <f t="shared" si="6"/>
        <v>○</v>
      </c>
      <c r="Y24" s="224" t="str">
        <f t="shared" si="7"/>
        <v>○</v>
      </c>
    </row>
    <row r="25" spans="1:25" ht="17.25" customHeight="1">
      <c r="A25" s="129" t="s">
        <v>20</v>
      </c>
      <c r="B25" s="225">
        <f t="shared" si="9"/>
        <v>0</v>
      </c>
      <c r="C25" s="226">
        <f t="shared" si="9"/>
        <v>0</v>
      </c>
      <c r="D25" s="226">
        <f t="shared" si="9"/>
        <v>0</v>
      </c>
      <c r="E25" s="226">
        <f t="shared" si="9"/>
        <v>0</v>
      </c>
      <c r="F25" s="227">
        <f t="shared" si="9"/>
        <v>0</v>
      </c>
      <c r="G25" s="228">
        <f t="shared" si="9"/>
        <v>0</v>
      </c>
      <c r="H25" s="226">
        <f t="shared" si="9"/>
        <v>0</v>
      </c>
      <c r="I25" s="229">
        <f t="shared" si="9"/>
        <v>0</v>
      </c>
      <c r="J25" s="230">
        <f t="shared" si="9"/>
        <v>0</v>
      </c>
      <c r="K25" s="226">
        <f t="shared" si="9"/>
        <v>0</v>
      </c>
      <c r="L25" s="226">
        <f t="shared" si="9"/>
        <v>0</v>
      </c>
      <c r="M25" s="226">
        <f t="shared" si="9"/>
        <v>0</v>
      </c>
      <c r="N25" s="227">
        <f t="shared" si="9"/>
        <v>0</v>
      </c>
      <c r="O25" s="228">
        <f t="shared" si="9"/>
        <v>0</v>
      </c>
      <c r="P25" s="226">
        <f t="shared" si="9"/>
        <v>0</v>
      </c>
      <c r="Q25" s="231">
        <f t="shared" si="9"/>
        <v>0</v>
      </c>
      <c r="R25" s="129" t="s">
        <v>20</v>
      </c>
      <c r="T25" s="224" t="str">
        <f t="shared" si="2"/>
        <v>○</v>
      </c>
      <c r="U25" s="224" t="str">
        <f t="shared" si="3"/>
        <v>○</v>
      </c>
      <c r="V25" s="224" t="str">
        <f t="shared" si="4"/>
        <v>○</v>
      </c>
      <c r="W25" s="224" t="str">
        <f t="shared" si="5"/>
        <v>○</v>
      </c>
      <c r="X25" s="224" t="str">
        <f t="shared" si="6"/>
        <v>○</v>
      </c>
      <c r="Y25" s="224" t="str">
        <f t="shared" si="7"/>
        <v>○</v>
      </c>
    </row>
    <row r="26" spans="1:25" ht="17.25" customHeight="1">
      <c r="A26" s="129" t="s">
        <v>21</v>
      </c>
      <c r="B26" s="225">
        <f t="shared" si="9"/>
        <v>2303</v>
      </c>
      <c r="C26" s="226">
        <f t="shared" si="9"/>
        <v>162</v>
      </c>
      <c r="D26" s="226">
        <f t="shared" si="9"/>
        <v>2465</v>
      </c>
      <c r="E26" s="226">
        <f t="shared" si="9"/>
        <v>354</v>
      </c>
      <c r="F26" s="227">
        <f t="shared" si="9"/>
        <v>2819</v>
      </c>
      <c r="G26" s="228">
        <f t="shared" si="9"/>
        <v>839706</v>
      </c>
      <c r="H26" s="226">
        <f t="shared" si="9"/>
        <v>528843</v>
      </c>
      <c r="I26" s="229">
        <f t="shared" si="9"/>
        <v>1368549</v>
      </c>
      <c r="J26" s="230">
        <f t="shared" si="9"/>
        <v>10849</v>
      </c>
      <c r="K26" s="226">
        <f t="shared" si="9"/>
        <v>663</v>
      </c>
      <c r="L26" s="226">
        <f t="shared" si="9"/>
        <v>11512</v>
      </c>
      <c r="M26" s="226">
        <f t="shared" si="9"/>
        <v>763</v>
      </c>
      <c r="N26" s="227">
        <f t="shared" si="9"/>
        <v>12275</v>
      </c>
      <c r="O26" s="228">
        <f t="shared" si="9"/>
        <v>8901</v>
      </c>
      <c r="P26" s="226">
        <f t="shared" si="9"/>
        <v>2680</v>
      </c>
      <c r="Q26" s="231">
        <f t="shared" si="9"/>
        <v>11581</v>
      </c>
      <c r="R26" s="129" t="s">
        <v>21</v>
      </c>
      <c r="T26" s="224" t="str">
        <f t="shared" si="2"/>
        <v>○</v>
      </c>
      <c r="U26" s="224" t="str">
        <f t="shared" si="3"/>
        <v>○</v>
      </c>
      <c r="V26" s="224" t="str">
        <f t="shared" si="4"/>
        <v>○</v>
      </c>
      <c r="W26" s="224" t="str">
        <f t="shared" si="5"/>
        <v>○</v>
      </c>
      <c r="X26" s="224" t="str">
        <f t="shared" si="6"/>
        <v>○</v>
      </c>
      <c r="Y26" s="224" t="str">
        <f t="shared" si="7"/>
        <v>○</v>
      </c>
    </row>
    <row r="27" spans="1:25" ht="17.25" customHeight="1">
      <c r="A27" s="129" t="s">
        <v>110</v>
      </c>
      <c r="B27" s="225">
        <f t="shared" si="9"/>
        <v>0</v>
      </c>
      <c r="C27" s="226">
        <f t="shared" si="9"/>
        <v>0</v>
      </c>
      <c r="D27" s="226">
        <f t="shared" si="9"/>
        <v>0</v>
      </c>
      <c r="E27" s="226">
        <f t="shared" si="9"/>
        <v>0</v>
      </c>
      <c r="F27" s="227">
        <f t="shared" si="9"/>
        <v>0</v>
      </c>
      <c r="G27" s="228">
        <f t="shared" si="9"/>
        <v>0</v>
      </c>
      <c r="H27" s="226">
        <f t="shared" si="9"/>
        <v>0</v>
      </c>
      <c r="I27" s="229">
        <f t="shared" si="9"/>
        <v>0</v>
      </c>
      <c r="J27" s="230">
        <f t="shared" si="9"/>
        <v>0</v>
      </c>
      <c r="K27" s="226">
        <f t="shared" si="9"/>
        <v>0</v>
      </c>
      <c r="L27" s="226">
        <f t="shared" si="9"/>
        <v>0</v>
      </c>
      <c r="M27" s="226">
        <f t="shared" si="9"/>
        <v>0</v>
      </c>
      <c r="N27" s="227">
        <f t="shared" si="9"/>
        <v>0</v>
      </c>
      <c r="O27" s="228">
        <f t="shared" si="9"/>
        <v>0</v>
      </c>
      <c r="P27" s="226">
        <f t="shared" si="9"/>
        <v>0</v>
      </c>
      <c r="Q27" s="231">
        <f t="shared" si="9"/>
        <v>0</v>
      </c>
      <c r="R27" s="129" t="s">
        <v>110</v>
      </c>
      <c r="T27" s="224" t="str">
        <f t="shared" si="2"/>
        <v>○</v>
      </c>
      <c r="U27" s="224" t="str">
        <f t="shared" si="3"/>
        <v>○</v>
      </c>
      <c r="V27" s="224" t="str">
        <f t="shared" si="4"/>
        <v>○</v>
      </c>
      <c r="W27" s="224" t="str">
        <f t="shared" si="5"/>
        <v>○</v>
      </c>
      <c r="X27" s="224" t="str">
        <f t="shared" si="6"/>
        <v>○</v>
      </c>
      <c r="Y27" s="224" t="str">
        <f t="shared" si="7"/>
        <v>○</v>
      </c>
    </row>
    <row r="28" spans="1:25" ht="17.25" customHeight="1">
      <c r="A28" s="129" t="s">
        <v>23</v>
      </c>
      <c r="B28" s="225">
        <f t="shared" si="9"/>
        <v>0</v>
      </c>
      <c r="C28" s="226">
        <f t="shared" si="9"/>
        <v>0</v>
      </c>
      <c r="D28" s="226">
        <f t="shared" si="9"/>
        <v>0</v>
      </c>
      <c r="E28" s="226">
        <f t="shared" si="9"/>
        <v>0</v>
      </c>
      <c r="F28" s="227">
        <f t="shared" si="9"/>
        <v>0</v>
      </c>
      <c r="G28" s="228">
        <f t="shared" si="9"/>
        <v>0</v>
      </c>
      <c r="H28" s="226">
        <f t="shared" si="9"/>
        <v>0</v>
      </c>
      <c r="I28" s="229">
        <f t="shared" si="9"/>
        <v>0</v>
      </c>
      <c r="J28" s="230">
        <f t="shared" si="9"/>
        <v>0</v>
      </c>
      <c r="K28" s="226">
        <f t="shared" si="9"/>
        <v>0</v>
      </c>
      <c r="L28" s="226">
        <f t="shared" si="9"/>
        <v>0</v>
      </c>
      <c r="M28" s="226">
        <f t="shared" si="9"/>
        <v>0</v>
      </c>
      <c r="N28" s="227">
        <f t="shared" si="9"/>
        <v>0</v>
      </c>
      <c r="O28" s="228">
        <f t="shared" si="9"/>
        <v>0</v>
      </c>
      <c r="P28" s="226">
        <f t="shared" si="9"/>
        <v>0</v>
      </c>
      <c r="Q28" s="231">
        <f t="shared" si="9"/>
        <v>0</v>
      </c>
      <c r="R28" s="129" t="s">
        <v>23</v>
      </c>
      <c r="T28" s="224" t="str">
        <f t="shared" si="2"/>
        <v>○</v>
      </c>
      <c r="U28" s="224" t="str">
        <f t="shared" si="3"/>
        <v>○</v>
      </c>
      <c r="V28" s="224" t="str">
        <f t="shared" si="4"/>
        <v>○</v>
      </c>
      <c r="W28" s="224" t="str">
        <f t="shared" si="5"/>
        <v>○</v>
      </c>
      <c r="X28" s="224" t="str">
        <f t="shared" si="6"/>
        <v>○</v>
      </c>
      <c r="Y28" s="224" t="str">
        <f t="shared" si="7"/>
        <v>○</v>
      </c>
    </row>
    <row r="29" spans="1:25" ht="17.25" customHeight="1">
      <c r="A29" s="129" t="s">
        <v>24</v>
      </c>
      <c r="B29" s="225">
        <f t="shared" si="9"/>
        <v>0</v>
      </c>
      <c r="C29" s="226">
        <f t="shared" si="9"/>
        <v>0</v>
      </c>
      <c r="D29" s="226">
        <f t="shared" si="9"/>
        <v>0</v>
      </c>
      <c r="E29" s="226">
        <f t="shared" si="9"/>
        <v>0</v>
      </c>
      <c r="F29" s="227">
        <f t="shared" si="9"/>
        <v>0</v>
      </c>
      <c r="G29" s="228">
        <f t="shared" si="9"/>
        <v>0</v>
      </c>
      <c r="H29" s="226">
        <f t="shared" si="9"/>
        <v>0</v>
      </c>
      <c r="I29" s="229">
        <f t="shared" si="9"/>
        <v>0</v>
      </c>
      <c r="J29" s="230">
        <f t="shared" si="9"/>
        <v>0</v>
      </c>
      <c r="K29" s="226">
        <f t="shared" si="9"/>
        <v>0</v>
      </c>
      <c r="L29" s="226">
        <f t="shared" si="9"/>
        <v>0</v>
      </c>
      <c r="M29" s="226">
        <f t="shared" si="9"/>
        <v>0</v>
      </c>
      <c r="N29" s="227">
        <f t="shared" si="9"/>
        <v>0</v>
      </c>
      <c r="O29" s="228">
        <f t="shared" si="9"/>
        <v>0</v>
      </c>
      <c r="P29" s="226">
        <f t="shared" si="9"/>
        <v>0</v>
      </c>
      <c r="Q29" s="231">
        <f t="shared" si="9"/>
        <v>0</v>
      </c>
      <c r="R29" s="129" t="s">
        <v>24</v>
      </c>
      <c r="T29" s="224" t="str">
        <f t="shared" si="2"/>
        <v>○</v>
      </c>
      <c r="U29" s="224" t="str">
        <f t="shared" si="3"/>
        <v>○</v>
      </c>
      <c r="V29" s="224" t="str">
        <f t="shared" si="4"/>
        <v>○</v>
      </c>
      <c r="W29" s="224" t="str">
        <f t="shared" si="5"/>
        <v>○</v>
      </c>
      <c r="X29" s="224" t="str">
        <f t="shared" si="6"/>
        <v>○</v>
      </c>
      <c r="Y29" s="224" t="str">
        <f t="shared" si="7"/>
        <v>○</v>
      </c>
    </row>
    <row r="30" spans="1:25" ht="17.25" customHeight="1">
      <c r="A30" s="129" t="s">
        <v>25</v>
      </c>
      <c r="B30" s="225">
        <f t="shared" si="9"/>
        <v>0</v>
      </c>
      <c r="C30" s="226">
        <f t="shared" si="9"/>
        <v>0</v>
      </c>
      <c r="D30" s="226">
        <f t="shared" si="9"/>
        <v>0</v>
      </c>
      <c r="E30" s="226">
        <f t="shared" si="9"/>
        <v>0</v>
      </c>
      <c r="F30" s="227">
        <f t="shared" si="9"/>
        <v>0</v>
      </c>
      <c r="G30" s="228">
        <f t="shared" si="9"/>
        <v>0</v>
      </c>
      <c r="H30" s="226">
        <f t="shared" si="9"/>
        <v>0</v>
      </c>
      <c r="I30" s="229">
        <f t="shared" si="9"/>
        <v>0</v>
      </c>
      <c r="J30" s="230">
        <f t="shared" si="9"/>
        <v>0</v>
      </c>
      <c r="K30" s="226">
        <f t="shared" si="9"/>
        <v>0</v>
      </c>
      <c r="L30" s="226">
        <f t="shared" si="9"/>
        <v>0</v>
      </c>
      <c r="M30" s="226">
        <f t="shared" si="9"/>
        <v>0</v>
      </c>
      <c r="N30" s="227">
        <f t="shared" si="9"/>
        <v>0</v>
      </c>
      <c r="O30" s="228">
        <f t="shared" si="9"/>
        <v>0</v>
      </c>
      <c r="P30" s="226">
        <f t="shared" si="9"/>
        <v>0</v>
      </c>
      <c r="Q30" s="231">
        <f t="shared" si="9"/>
        <v>0</v>
      </c>
      <c r="R30" s="129" t="s">
        <v>25</v>
      </c>
      <c r="T30" s="224" t="str">
        <f t="shared" si="2"/>
        <v>○</v>
      </c>
      <c r="U30" s="224" t="str">
        <f t="shared" si="3"/>
        <v>○</v>
      </c>
      <c r="V30" s="224" t="str">
        <f t="shared" si="4"/>
        <v>○</v>
      </c>
      <c r="W30" s="224" t="str">
        <f t="shared" si="5"/>
        <v>○</v>
      </c>
      <c r="X30" s="224" t="str">
        <f t="shared" si="6"/>
        <v>○</v>
      </c>
      <c r="Y30" s="224" t="str">
        <f t="shared" si="7"/>
        <v>○</v>
      </c>
    </row>
    <row r="31" spans="1:25" ht="17.25" customHeight="1">
      <c r="A31" s="129" t="s">
        <v>26</v>
      </c>
      <c r="B31" s="225">
        <f t="shared" si="9"/>
        <v>0</v>
      </c>
      <c r="C31" s="226">
        <f t="shared" si="9"/>
        <v>0</v>
      </c>
      <c r="D31" s="226">
        <f t="shared" si="9"/>
        <v>0</v>
      </c>
      <c r="E31" s="226">
        <f t="shared" si="9"/>
        <v>0</v>
      </c>
      <c r="F31" s="227">
        <f t="shared" si="9"/>
        <v>0</v>
      </c>
      <c r="G31" s="228">
        <f t="shared" si="9"/>
        <v>0</v>
      </c>
      <c r="H31" s="226">
        <f t="shared" si="9"/>
        <v>0</v>
      </c>
      <c r="I31" s="229">
        <f t="shared" si="9"/>
        <v>0</v>
      </c>
      <c r="J31" s="230">
        <f t="shared" si="9"/>
        <v>0</v>
      </c>
      <c r="K31" s="226">
        <f t="shared" si="9"/>
        <v>0</v>
      </c>
      <c r="L31" s="226">
        <f t="shared" si="9"/>
        <v>0</v>
      </c>
      <c r="M31" s="226">
        <f t="shared" si="9"/>
        <v>0</v>
      </c>
      <c r="N31" s="227">
        <f t="shared" si="9"/>
        <v>0</v>
      </c>
      <c r="O31" s="228">
        <f t="shared" si="9"/>
        <v>0</v>
      </c>
      <c r="P31" s="226">
        <f t="shared" si="9"/>
        <v>0</v>
      </c>
      <c r="Q31" s="231">
        <f t="shared" si="9"/>
        <v>0</v>
      </c>
      <c r="R31" s="129" t="s">
        <v>26</v>
      </c>
      <c r="T31" s="224" t="str">
        <f t="shared" si="2"/>
        <v>○</v>
      </c>
      <c r="U31" s="224" t="str">
        <f t="shared" si="3"/>
        <v>○</v>
      </c>
      <c r="V31" s="224" t="str">
        <f t="shared" si="4"/>
        <v>○</v>
      </c>
      <c r="W31" s="224" t="str">
        <f t="shared" si="5"/>
        <v>○</v>
      </c>
      <c r="X31" s="224" t="str">
        <f t="shared" si="6"/>
        <v>○</v>
      </c>
      <c r="Y31" s="224" t="str">
        <f t="shared" si="7"/>
        <v>○</v>
      </c>
    </row>
    <row r="32" spans="1:25" ht="17.25" customHeight="1">
      <c r="A32" s="129" t="s">
        <v>27</v>
      </c>
      <c r="B32" s="225">
        <f t="shared" si="9"/>
        <v>1831</v>
      </c>
      <c r="C32" s="226">
        <f t="shared" si="9"/>
        <v>413</v>
      </c>
      <c r="D32" s="226">
        <f t="shared" si="9"/>
        <v>2244</v>
      </c>
      <c r="E32" s="226">
        <f t="shared" si="9"/>
        <v>233</v>
      </c>
      <c r="F32" s="227">
        <f t="shared" si="9"/>
        <v>2477</v>
      </c>
      <c r="G32" s="228">
        <f t="shared" si="9"/>
        <v>654090</v>
      </c>
      <c r="H32" s="226">
        <f t="shared" si="9"/>
        <v>648793</v>
      </c>
      <c r="I32" s="229">
        <f t="shared" si="9"/>
        <v>1302883</v>
      </c>
      <c r="J32" s="230">
        <f t="shared" si="9"/>
        <v>8767</v>
      </c>
      <c r="K32" s="226">
        <f t="shared" si="9"/>
        <v>1161</v>
      </c>
      <c r="L32" s="226">
        <f t="shared" si="9"/>
        <v>9928</v>
      </c>
      <c r="M32" s="226">
        <f t="shared" si="9"/>
        <v>863</v>
      </c>
      <c r="N32" s="227">
        <f t="shared" si="9"/>
        <v>10791</v>
      </c>
      <c r="O32" s="228">
        <f t="shared" si="9"/>
        <v>6169</v>
      </c>
      <c r="P32" s="226">
        <f t="shared" si="9"/>
        <v>3875</v>
      </c>
      <c r="Q32" s="231">
        <f t="shared" si="9"/>
        <v>10044</v>
      </c>
      <c r="R32" s="129" t="s">
        <v>27</v>
      </c>
      <c r="T32" s="224" t="str">
        <f t="shared" si="2"/>
        <v>○</v>
      </c>
      <c r="U32" s="224" t="str">
        <f t="shared" si="3"/>
        <v>○</v>
      </c>
      <c r="V32" s="224" t="str">
        <f t="shared" si="4"/>
        <v>○</v>
      </c>
      <c r="W32" s="224" t="str">
        <f t="shared" si="5"/>
        <v>○</v>
      </c>
      <c r="X32" s="224" t="str">
        <f t="shared" si="6"/>
        <v>○</v>
      </c>
      <c r="Y32" s="224" t="str">
        <f t="shared" si="7"/>
        <v>○</v>
      </c>
    </row>
    <row r="33" spans="1:25" ht="17.25" customHeight="1">
      <c r="A33" s="129" t="s">
        <v>28</v>
      </c>
      <c r="B33" s="225">
        <f t="shared" si="9"/>
        <v>0</v>
      </c>
      <c r="C33" s="226">
        <f t="shared" si="9"/>
        <v>0</v>
      </c>
      <c r="D33" s="226">
        <f t="shared" si="9"/>
        <v>0</v>
      </c>
      <c r="E33" s="226">
        <f t="shared" si="9"/>
        <v>0</v>
      </c>
      <c r="F33" s="227">
        <f t="shared" si="9"/>
        <v>0</v>
      </c>
      <c r="G33" s="228">
        <f t="shared" si="9"/>
        <v>0</v>
      </c>
      <c r="H33" s="226">
        <f t="shared" si="9"/>
        <v>0</v>
      </c>
      <c r="I33" s="229">
        <f t="shared" si="9"/>
        <v>0</v>
      </c>
      <c r="J33" s="230">
        <f t="shared" si="9"/>
        <v>0</v>
      </c>
      <c r="K33" s="226">
        <f t="shared" si="9"/>
        <v>0</v>
      </c>
      <c r="L33" s="226">
        <f t="shared" si="9"/>
        <v>0</v>
      </c>
      <c r="M33" s="226">
        <f t="shared" si="9"/>
        <v>0</v>
      </c>
      <c r="N33" s="227">
        <f t="shared" si="9"/>
        <v>0</v>
      </c>
      <c r="O33" s="228">
        <f t="shared" si="9"/>
        <v>0</v>
      </c>
      <c r="P33" s="226">
        <f t="shared" si="9"/>
        <v>0</v>
      </c>
      <c r="Q33" s="231">
        <f t="shared" si="9"/>
        <v>0</v>
      </c>
      <c r="R33" s="129" t="s">
        <v>28</v>
      </c>
      <c r="T33" s="224" t="str">
        <f t="shared" si="2"/>
        <v>○</v>
      </c>
      <c r="U33" s="224" t="str">
        <f t="shared" si="3"/>
        <v>○</v>
      </c>
      <c r="V33" s="224" t="str">
        <f t="shared" si="4"/>
        <v>○</v>
      </c>
      <c r="W33" s="224" t="str">
        <f t="shared" si="5"/>
        <v>○</v>
      </c>
      <c r="X33" s="224" t="str">
        <f t="shared" si="6"/>
        <v>○</v>
      </c>
      <c r="Y33" s="224" t="str">
        <f t="shared" si="7"/>
        <v>○</v>
      </c>
    </row>
    <row r="34" spans="1:25" ht="17.25" customHeight="1">
      <c r="A34" s="129" t="s">
        <v>29</v>
      </c>
      <c r="B34" s="225">
        <f t="shared" si="9"/>
        <v>0</v>
      </c>
      <c r="C34" s="226">
        <f t="shared" si="9"/>
        <v>0</v>
      </c>
      <c r="D34" s="226">
        <f t="shared" si="9"/>
        <v>0</v>
      </c>
      <c r="E34" s="226">
        <f t="shared" si="9"/>
        <v>0</v>
      </c>
      <c r="F34" s="227">
        <f t="shared" si="9"/>
        <v>0</v>
      </c>
      <c r="G34" s="228">
        <f t="shared" si="9"/>
        <v>0</v>
      </c>
      <c r="H34" s="226">
        <f t="shared" si="9"/>
        <v>0</v>
      </c>
      <c r="I34" s="229">
        <f t="shared" si="9"/>
        <v>0</v>
      </c>
      <c r="J34" s="230">
        <f t="shared" si="9"/>
        <v>0</v>
      </c>
      <c r="K34" s="226">
        <f t="shared" si="9"/>
        <v>0</v>
      </c>
      <c r="L34" s="226">
        <f t="shared" si="9"/>
        <v>0</v>
      </c>
      <c r="M34" s="226">
        <f t="shared" si="9"/>
        <v>0</v>
      </c>
      <c r="N34" s="227">
        <f t="shared" si="9"/>
        <v>0</v>
      </c>
      <c r="O34" s="228">
        <f t="shared" si="9"/>
        <v>0</v>
      </c>
      <c r="P34" s="226">
        <f t="shared" si="9"/>
        <v>0</v>
      </c>
      <c r="Q34" s="231">
        <f t="shared" si="9"/>
        <v>0</v>
      </c>
      <c r="R34" s="129" t="s">
        <v>29</v>
      </c>
      <c r="T34" s="224" t="str">
        <f t="shared" si="2"/>
        <v>○</v>
      </c>
      <c r="U34" s="224" t="str">
        <f t="shared" si="3"/>
        <v>○</v>
      </c>
      <c r="V34" s="224" t="str">
        <f t="shared" si="4"/>
        <v>○</v>
      </c>
      <c r="W34" s="224" t="str">
        <f t="shared" si="5"/>
        <v>○</v>
      </c>
      <c r="X34" s="224" t="str">
        <f t="shared" si="6"/>
        <v>○</v>
      </c>
      <c r="Y34" s="224" t="str">
        <f t="shared" si="7"/>
        <v>○</v>
      </c>
    </row>
    <row r="35" spans="1:25" ht="17.25" customHeight="1">
      <c r="A35" s="129" t="s">
        <v>30</v>
      </c>
      <c r="B35" s="225">
        <f t="shared" si="9"/>
        <v>0</v>
      </c>
      <c r="C35" s="226">
        <f t="shared" si="9"/>
        <v>0</v>
      </c>
      <c r="D35" s="226">
        <f t="shared" si="9"/>
        <v>0</v>
      </c>
      <c r="E35" s="226">
        <f t="shared" si="9"/>
        <v>0</v>
      </c>
      <c r="F35" s="227">
        <f t="shared" si="9"/>
        <v>0</v>
      </c>
      <c r="G35" s="228">
        <f t="shared" si="9"/>
        <v>0</v>
      </c>
      <c r="H35" s="226">
        <f t="shared" si="9"/>
        <v>0</v>
      </c>
      <c r="I35" s="229">
        <f t="shared" si="9"/>
        <v>0</v>
      </c>
      <c r="J35" s="230">
        <f t="shared" si="9"/>
        <v>0</v>
      </c>
      <c r="K35" s="226">
        <f t="shared" si="9"/>
        <v>0</v>
      </c>
      <c r="L35" s="226">
        <f t="shared" si="9"/>
        <v>0</v>
      </c>
      <c r="M35" s="226">
        <f t="shared" si="9"/>
        <v>0</v>
      </c>
      <c r="N35" s="227">
        <f t="shared" si="9"/>
        <v>0</v>
      </c>
      <c r="O35" s="228">
        <f t="shared" si="9"/>
        <v>0</v>
      </c>
      <c r="P35" s="226">
        <f t="shared" si="9"/>
        <v>0</v>
      </c>
      <c r="Q35" s="231">
        <f t="shared" si="9"/>
        <v>0</v>
      </c>
      <c r="R35" s="129" t="s">
        <v>30</v>
      </c>
      <c r="T35" s="224" t="str">
        <f t="shared" si="2"/>
        <v>○</v>
      </c>
      <c r="U35" s="224" t="str">
        <f t="shared" si="3"/>
        <v>○</v>
      </c>
      <c r="V35" s="224" t="str">
        <f t="shared" si="4"/>
        <v>○</v>
      </c>
      <c r="W35" s="224" t="str">
        <f t="shared" si="5"/>
        <v>○</v>
      </c>
      <c r="X35" s="224" t="str">
        <f t="shared" si="6"/>
        <v>○</v>
      </c>
      <c r="Y35" s="224" t="str">
        <f t="shared" si="7"/>
        <v>○</v>
      </c>
    </row>
    <row r="36" spans="1:25" ht="17.25" customHeight="1">
      <c r="A36" s="129" t="s">
        <v>31</v>
      </c>
      <c r="B36" s="225">
        <f t="shared" si="9"/>
        <v>0</v>
      </c>
      <c r="C36" s="226">
        <f t="shared" si="9"/>
        <v>0</v>
      </c>
      <c r="D36" s="226">
        <f t="shared" si="9"/>
        <v>0</v>
      </c>
      <c r="E36" s="226">
        <f t="shared" si="9"/>
        <v>0</v>
      </c>
      <c r="F36" s="227">
        <f t="shared" si="9"/>
        <v>0</v>
      </c>
      <c r="G36" s="228">
        <f t="shared" si="9"/>
        <v>0</v>
      </c>
      <c r="H36" s="226">
        <f t="shared" si="9"/>
        <v>0</v>
      </c>
      <c r="I36" s="229">
        <f t="shared" si="9"/>
        <v>0</v>
      </c>
      <c r="J36" s="230">
        <f t="shared" si="9"/>
        <v>0</v>
      </c>
      <c r="K36" s="226">
        <f t="shared" si="9"/>
        <v>0</v>
      </c>
      <c r="L36" s="226">
        <f t="shared" si="9"/>
        <v>0</v>
      </c>
      <c r="M36" s="226">
        <f t="shared" si="9"/>
        <v>0</v>
      </c>
      <c r="N36" s="227">
        <f t="shared" si="9"/>
        <v>0</v>
      </c>
      <c r="O36" s="228">
        <f t="shared" si="9"/>
        <v>0</v>
      </c>
      <c r="P36" s="226">
        <f t="shared" si="9"/>
        <v>0</v>
      </c>
      <c r="Q36" s="231">
        <f t="shared" si="9"/>
        <v>0</v>
      </c>
      <c r="R36" s="129" t="s">
        <v>31</v>
      </c>
      <c r="T36" s="224" t="str">
        <f t="shared" si="2"/>
        <v>○</v>
      </c>
      <c r="U36" s="224" t="str">
        <f t="shared" si="3"/>
        <v>○</v>
      </c>
      <c r="V36" s="224" t="str">
        <f t="shared" si="4"/>
        <v>○</v>
      </c>
      <c r="W36" s="224" t="str">
        <f t="shared" si="5"/>
        <v>○</v>
      </c>
      <c r="X36" s="224" t="str">
        <f t="shared" si="6"/>
        <v>○</v>
      </c>
      <c r="Y36" s="224" t="str">
        <f t="shared" si="7"/>
        <v>○</v>
      </c>
    </row>
    <row r="37" spans="1:25" ht="17.25" customHeight="1">
      <c r="A37" s="129" t="s">
        <v>32</v>
      </c>
      <c r="B37" s="225">
        <f t="shared" si="9"/>
        <v>0</v>
      </c>
      <c r="C37" s="226">
        <f t="shared" si="9"/>
        <v>0</v>
      </c>
      <c r="D37" s="226">
        <f t="shared" si="9"/>
        <v>0</v>
      </c>
      <c r="E37" s="226">
        <f t="shared" si="9"/>
        <v>0</v>
      </c>
      <c r="F37" s="227">
        <f t="shared" si="9"/>
        <v>0</v>
      </c>
      <c r="G37" s="228">
        <f t="shared" si="9"/>
        <v>0</v>
      </c>
      <c r="H37" s="226">
        <f t="shared" si="9"/>
        <v>0</v>
      </c>
      <c r="I37" s="229">
        <f t="shared" si="9"/>
        <v>0</v>
      </c>
      <c r="J37" s="230">
        <f t="shared" si="9"/>
        <v>0</v>
      </c>
      <c r="K37" s="226">
        <f t="shared" si="9"/>
        <v>0</v>
      </c>
      <c r="L37" s="226">
        <f t="shared" si="9"/>
        <v>0</v>
      </c>
      <c r="M37" s="226">
        <f t="shared" si="9"/>
        <v>0</v>
      </c>
      <c r="N37" s="227">
        <f t="shared" si="9"/>
        <v>0</v>
      </c>
      <c r="O37" s="228">
        <f t="shared" si="9"/>
        <v>0</v>
      </c>
      <c r="P37" s="226">
        <f t="shared" si="9"/>
        <v>0</v>
      </c>
      <c r="Q37" s="231">
        <f t="shared" si="9"/>
        <v>0</v>
      </c>
      <c r="R37" s="129" t="s">
        <v>32</v>
      </c>
      <c r="T37" s="224" t="str">
        <f t="shared" si="2"/>
        <v>○</v>
      </c>
      <c r="U37" s="224" t="str">
        <f t="shared" si="3"/>
        <v>○</v>
      </c>
      <c r="V37" s="224" t="str">
        <f t="shared" si="4"/>
        <v>○</v>
      </c>
      <c r="W37" s="224" t="str">
        <f t="shared" si="5"/>
        <v>○</v>
      </c>
      <c r="X37" s="224" t="str">
        <f t="shared" si="6"/>
        <v>○</v>
      </c>
      <c r="Y37" s="224" t="str">
        <f t="shared" si="7"/>
        <v>○</v>
      </c>
    </row>
    <row r="38" spans="1:25" ht="17.25" customHeight="1">
      <c r="A38" s="129" t="s">
        <v>33</v>
      </c>
      <c r="B38" s="225">
        <f t="shared" si="9"/>
        <v>0</v>
      </c>
      <c r="C38" s="226">
        <f t="shared" si="9"/>
        <v>0</v>
      </c>
      <c r="D38" s="226">
        <f t="shared" si="9"/>
        <v>0</v>
      </c>
      <c r="E38" s="226">
        <f t="shared" si="9"/>
        <v>0</v>
      </c>
      <c r="F38" s="227">
        <f t="shared" si="9"/>
        <v>0</v>
      </c>
      <c r="G38" s="228">
        <f t="shared" si="9"/>
        <v>0</v>
      </c>
      <c r="H38" s="226">
        <f t="shared" si="9"/>
        <v>0</v>
      </c>
      <c r="I38" s="229">
        <f t="shared" si="9"/>
        <v>0</v>
      </c>
      <c r="J38" s="230">
        <f t="shared" si="9"/>
        <v>0</v>
      </c>
      <c r="K38" s="226">
        <f t="shared" si="9"/>
        <v>0</v>
      </c>
      <c r="L38" s="226">
        <f t="shared" si="9"/>
        <v>0</v>
      </c>
      <c r="M38" s="226">
        <f t="shared" si="9"/>
        <v>0</v>
      </c>
      <c r="N38" s="227">
        <f t="shared" si="9"/>
        <v>0</v>
      </c>
      <c r="O38" s="228">
        <f t="shared" si="9"/>
        <v>0</v>
      </c>
      <c r="P38" s="226">
        <f t="shared" si="9"/>
        <v>0</v>
      </c>
      <c r="Q38" s="231">
        <f t="shared" si="9"/>
        <v>0</v>
      </c>
      <c r="R38" s="129" t="s">
        <v>33</v>
      </c>
      <c r="T38" s="224" t="str">
        <f t="shared" si="2"/>
        <v>○</v>
      </c>
      <c r="U38" s="224" t="str">
        <f t="shared" si="3"/>
        <v>○</v>
      </c>
      <c r="V38" s="224" t="str">
        <f t="shared" si="4"/>
        <v>○</v>
      </c>
      <c r="W38" s="224" t="str">
        <f t="shared" si="5"/>
        <v>○</v>
      </c>
      <c r="X38" s="224" t="str">
        <f t="shared" si="6"/>
        <v>○</v>
      </c>
      <c r="Y38" s="224" t="str">
        <f t="shared" si="7"/>
        <v>○</v>
      </c>
    </row>
    <row r="39" spans="1:25" ht="17.25" customHeight="1">
      <c r="A39" s="129" t="s">
        <v>34</v>
      </c>
      <c r="B39" s="225">
        <f t="shared" si="9"/>
        <v>0</v>
      </c>
      <c r="C39" s="226">
        <f t="shared" si="9"/>
        <v>0</v>
      </c>
      <c r="D39" s="226">
        <f t="shared" si="9"/>
        <v>0</v>
      </c>
      <c r="E39" s="226">
        <f t="shared" si="9"/>
        <v>0</v>
      </c>
      <c r="F39" s="227">
        <f t="shared" si="9"/>
        <v>0</v>
      </c>
      <c r="G39" s="228">
        <f t="shared" si="9"/>
        <v>0</v>
      </c>
      <c r="H39" s="226">
        <f t="shared" si="9"/>
        <v>0</v>
      </c>
      <c r="I39" s="229">
        <f t="shared" si="9"/>
        <v>0</v>
      </c>
      <c r="J39" s="230">
        <f t="shared" si="9"/>
        <v>0</v>
      </c>
      <c r="K39" s="226">
        <f t="shared" si="9"/>
        <v>0</v>
      </c>
      <c r="L39" s="226">
        <f t="shared" si="9"/>
        <v>0</v>
      </c>
      <c r="M39" s="226">
        <f t="shared" si="9"/>
        <v>0</v>
      </c>
      <c r="N39" s="227">
        <f t="shared" si="9"/>
        <v>0</v>
      </c>
      <c r="O39" s="228">
        <f t="shared" si="9"/>
        <v>0</v>
      </c>
      <c r="P39" s="226">
        <f t="shared" si="9"/>
        <v>0</v>
      </c>
      <c r="Q39" s="231">
        <f t="shared" ref="Q39" si="10">Q84</f>
        <v>0</v>
      </c>
      <c r="R39" s="129" t="s">
        <v>34</v>
      </c>
      <c r="T39" s="224" t="str">
        <f t="shared" si="2"/>
        <v>○</v>
      </c>
      <c r="U39" s="224" t="str">
        <f t="shared" si="3"/>
        <v>○</v>
      </c>
      <c r="V39" s="224" t="str">
        <f t="shared" si="4"/>
        <v>○</v>
      </c>
      <c r="W39" s="224" t="str">
        <f t="shared" si="5"/>
        <v>○</v>
      </c>
      <c r="X39" s="224" t="str">
        <f t="shared" si="6"/>
        <v>○</v>
      </c>
      <c r="Y39" s="224" t="str">
        <f t="shared" si="7"/>
        <v>○</v>
      </c>
    </row>
    <row r="40" spans="1:25" ht="17.25" customHeight="1">
      <c r="A40" s="129" t="s">
        <v>35</v>
      </c>
      <c r="B40" s="225">
        <f t="shared" ref="B40:Q45" si="11">B85</f>
        <v>0</v>
      </c>
      <c r="C40" s="226">
        <f t="shared" si="11"/>
        <v>0</v>
      </c>
      <c r="D40" s="226">
        <f t="shared" si="11"/>
        <v>0</v>
      </c>
      <c r="E40" s="226">
        <f t="shared" si="11"/>
        <v>0</v>
      </c>
      <c r="F40" s="227">
        <f t="shared" si="11"/>
        <v>0</v>
      </c>
      <c r="G40" s="228">
        <f t="shared" si="11"/>
        <v>0</v>
      </c>
      <c r="H40" s="226">
        <f t="shared" si="11"/>
        <v>0</v>
      </c>
      <c r="I40" s="229">
        <f t="shared" si="11"/>
        <v>0</v>
      </c>
      <c r="J40" s="230">
        <f t="shared" si="11"/>
        <v>0</v>
      </c>
      <c r="K40" s="226">
        <f t="shared" si="11"/>
        <v>0</v>
      </c>
      <c r="L40" s="226">
        <f t="shared" si="11"/>
        <v>0</v>
      </c>
      <c r="M40" s="226">
        <f t="shared" si="11"/>
        <v>0</v>
      </c>
      <c r="N40" s="227">
        <f t="shared" si="11"/>
        <v>0</v>
      </c>
      <c r="O40" s="228">
        <f t="shared" si="11"/>
        <v>0</v>
      </c>
      <c r="P40" s="226">
        <f t="shared" si="11"/>
        <v>0</v>
      </c>
      <c r="Q40" s="231">
        <f t="shared" si="11"/>
        <v>0</v>
      </c>
      <c r="R40" s="129" t="s">
        <v>35</v>
      </c>
      <c r="T40" s="224" t="str">
        <f t="shared" si="2"/>
        <v>○</v>
      </c>
      <c r="U40" s="224" t="str">
        <f t="shared" si="3"/>
        <v>○</v>
      </c>
      <c r="V40" s="224" t="str">
        <f t="shared" si="4"/>
        <v>○</v>
      </c>
      <c r="W40" s="224" t="str">
        <f t="shared" si="5"/>
        <v>○</v>
      </c>
      <c r="X40" s="224" t="str">
        <f t="shared" si="6"/>
        <v>○</v>
      </c>
      <c r="Y40" s="224" t="str">
        <f t="shared" si="7"/>
        <v>○</v>
      </c>
    </row>
    <row r="41" spans="1:25" ht="17.25" customHeight="1">
      <c r="A41" s="129" t="s">
        <v>36</v>
      </c>
      <c r="B41" s="225">
        <f t="shared" si="11"/>
        <v>0</v>
      </c>
      <c r="C41" s="226">
        <f t="shared" si="11"/>
        <v>0</v>
      </c>
      <c r="D41" s="226">
        <f t="shared" si="11"/>
        <v>0</v>
      </c>
      <c r="E41" s="226">
        <f t="shared" si="11"/>
        <v>0</v>
      </c>
      <c r="F41" s="227">
        <f t="shared" si="11"/>
        <v>0</v>
      </c>
      <c r="G41" s="228">
        <f t="shared" si="11"/>
        <v>0</v>
      </c>
      <c r="H41" s="226">
        <f t="shared" si="11"/>
        <v>0</v>
      </c>
      <c r="I41" s="229">
        <f t="shared" si="11"/>
        <v>0</v>
      </c>
      <c r="J41" s="230">
        <f t="shared" si="11"/>
        <v>0</v>
      </c>
      <c r="K41" s="226">
        <f t="shared" si="11"/>
        <v>0</v>
      </c>
      <c r="L41" s="226">
        <f t="shared" si="11"/>
        <v>0</v>
      </c>
      <c r="M41" s="226">
        <f t="shared" si="11"/>
        <v>0</v>
      </c>
      <c r="N41" s="227">
        <f t="shared" si="11"/>
        <v>0</v>
      </c>
      <c r="O41" s="228">
        <f t="shared" si="11"/>
        <v>0</v>
      </c>
      <c r="P41" s="226">
        <f t="shared" si="11"/>
        <v>0</v>
      </c>
      <c r="Q41" s="231">
        <f t="shared" si="11"/>
        <v>0</v>
      </c>
      <c r="R41" s="129" t="s">
        <v>36</v>
      </c>
      <c r="T41" s="224" t="str">
        <f t="shared" si="2"/>
        <v>○</v>
      </c>
      <c r="U41" s="224" t="str">
        <f t="shared" si="3"/>
        <v>○</v>
      </c>
      <c r="V41" s="224" t="str">
        <f t="shared" si="4"/>
        <v>○</v>
      </c>
      <c r="W41" s="224" t="str">
        <f t="shared" si="5"/>
        <v>○</v>
      </c>
      <c r="X41" s="224" t="str">
        <f t="shared" si="6"/>
        <v>○</v>
      </c>
      <c r="Y41" s="224" t="str">
        <f t="shared" si="7"/>
        <v>○</v>
      </c>
    </row>
    <row r="42" spans="1:25" ht="17.25" customHeight="1">
      <c r="A42" s="129" t="s">
        <v>37</v>
      </c>
      <c r="B42" s="225">
        <f t="shared" si="11"/>
        <v>0</v>
      </c>
      <c r="C42" s="226">
        <f t="shared" si="11"/>
        <v>0</v>
      </c>
      <c r="D42" s="226">
        <f t="shared" si="11"/>
        <v>0</v>
      </c>
      <c r="E42" s="226">
        <f t="shared" si="11"/>
        <v>0</v>
      </c>
      <c r="F42" s="227">
        <f t="shared" si="11"/>
        <v>0</v>
      </c>
      <c r="G42" s="228">
        <f t="shared" si="11"/>
        <v>0</v>
      </c>
      <c r="H42" s="226">
        <f t="shared" si="11"/>
        <v>0</v>
      </c>
      <c r="I42" s="229">
        <f t="shared" si="11"/>
        <v>0</v>
      </c>
      <c r="J42" s="230">
        <f t="shared" si="11"/>
        <v>0</v>
      </c>
      <c r="K42" s="226">
        <f t="shared" si="11"/>
        <v>0</v>
      </c>
      <c r="L42" s="226">
        <f t="shared" si="11"/>
        <v>0</v>
      </c>
      <c r="M42" s="226">
        <f t="shared" si="11"/>
        <v>0</v>
      </c>
      <c r="N42" s="227">
        <f t="shared" si="11"/>
        <v>0</v>
      </c>
      <c r="O42" s="228">
        <f t="shared" si="11"/>
        <v>0</v>
      </c>
      <c r="P42" s="226">
        <f t="shared" si="11"/>
        <v>0</v>
      </c>
      <c r="Q42" s="231">
        <f t="shared" si="11"/>
        <v>0</v>
      </c>
      <c r="R42" s="129" t="s">
        <v>37</v>
      </c>
      <c r="T42" s="224" t="str">
        <f t="shared" si="2"/>
        <v>○</v>
      </c>
      <c r="U42" s="224" t="str">
        <f t="shared" si="3"/>
        <v>○</v>
      </c>
      <c r="V42" s="224" t="str">
        <f t="shared" si="4"/>
        <v>○</v>
      </c>
      <c r="W42" s="224" t="str">
        <f t="shared" si="5"/>
        <v>○</v>
      </c>
      <c r="X42" s="224" t="str">
        <f t="shared" si="6"/>
        <v>○</v>
      </c>
      <c r="Y42" s="224" t="str">
        <f t="shared" si="7"/>
        <v>○</v>
      </c>
    </row>
    <row r="43" spans="1:25" ht="17.25" customHeight="1">
      <c r="A43" s="129" t="s">
        <v>38</v>
      </c>
      <c r="B43" s="225">
        <f t="shared" si="11"/>
        <v>0</v>
      </c>
      <c r="C43" s="226">
        <f t="shared" si="11"/>
        <v>0</v>
      </c>
      <c r="D43" s="226">
        <f t="shared" si="11"/>
        <v>0</v>
      </c>
      <c r="E43" s="226">
        <f t="shared" si="11"/>
        <v>0</v>
      </c>
      <c r="F43" s="227">
        <f t="shared" si="11"/>
        <v>0</v>
      </c>
      <c r="G43" s="228">
        <f t="shared" si="11"/>
        <v>0</v>
      </c>
      <c r="H43" s="226">
        <f t="shared" si="11"/>
        <v>0</v>
      </c>
      <c r="I43" s="229">
        <f t="shared" si="11"/>
        <v>0</v>
      </c>
      <c r="J43" s="230">
        <f t="shared" si="11"/>
        <v>0</v>
      </c>
      <c r="K43" s="226">
        <f t="shared" si="11"/>
        <v>0</v>
      </c>
      <c r="L43" s="226">
        <f t="shared" si="11"/>
        <v>0</v>
      </c>
      <c r="M43" s="226">
        <f t="shared" si="11"/>
        <v>0</v>
      </c>
      <c r="N43" s="227">
        <f t="shared" si="11"/>
        <v>0</v>
      </c>
      <c r="O43" s="228">
        <f t="shared" si="11"/>
        <v>0</v>
      </c>
      <c r="P43" s="226">
        <f t="shared" si="11"/>
        <v>0</v>
      </c>
      <c r="Q43" s="231">
        <f t="shared" si="11"/>
        <v>0</v>
      </c>
      <c r="R43" s="129" t="s">
        <v>38</v>
      </c>
      <c r="T43" s="224" t="str">
        <f t="shared" si="2"/>
        <v>○</v>
      </c>
      <c r="U43" s="224" t="str">
        <f t="shared" si="3"/>
        <v>○</v>
      </c>
      <c r="V43" s="224" t="str">
        <f t="shared" si="4"/>
        <v>○</v>
      </c>
      <c r="W43" s="224" t="str">
        <f t="shared" si="5"/>
        <v>○</v>
      </c>
      <c r="X43" s="224" t="str">
        <f t="shared" si="6"/>
        <v>○</v>
      </c>
      <c r="Y43" s="224" t="str">
        <f t="shared" si="7"/>
        <v>○</v>
      </c>
    </row>
    <row r="44" spans="1:25" ht="17.25" customHeight="1">
      <c r="A44" s="129" t="s">
        <v>39</v>
      </c>
      <c r="B44" s="225">
        <f t="shared" si="11"/>
        <v>0</v>
      </c>
      <c r="C44" s="226">
        <f t="shared" si="11"/>
        <v>0</v>
      </c>
      <c r="D44" s="226">
        <f t="shared" si="11"/>
        <v>0</v>
      </c>
      <c r="E44" s="226">
        <f t="shared" si="11"/>
        <v>0</v>
      </c>
      <c r="F44" s="227">
        <f t="shared" si="11"/>
        <v>0</v>
      </c>
      <c r="G44" s="228">
        <f t="shared" si="11"/>
        <v>0</v>
      </c>
      <c r="H44" s="226">
        <f t="shared" si="11"/>
        <v>0</v>
      </c>
      <c r="I44" s="229">
        <f t="shared" si="11"/>
        <v>0</v>
      </c>
      <c r="J44" s="230">
        <f t="shared" si="11"/>
        <v>0</v>
      </c>
      <c r="K44" s="226">
        <f t="shared" si="11"/>
        <v>0</v>
      </c>
      <c r="L44" s="226">
        <f t="shared" si="11"/>
        <v>0</v>
      </c>
      <c r="M44" s="226">
        <f t="shared" si="11"/>
        <v>0</v>
      </c>
      <c r="N44" s="227">
        <f t="shared" si="11"/>
        <v>0</v>
      </c>
      <c r="O44" s="228">
        <f t="shared" si="11"/>
        <v>0</v>
      </c>
      <c r="P44" s="226">
        <f t="shared" si="11"/>
        <v>0</v>
      </c>
      <c r="Q44" s="231">
        <f t="shared" si="11"/>
        <v>0</v>
      </c>
      <c r="R44" s="129" t="s">
        <v>39</v>
      </c>
      <c r="T44" s="224" t="str">
        <f t="shared" si="2"/>
        <v>○</v>
      </c>
      <c r="U44" s="224" t="str">
        <f t="shared" si="3"/>
        <v>○</v>
      </c>
      <c r="V44" s="224" t="str">
        <f t="shared" si="4"/>
        <v>○</v>
      </c>
      <c r="W44" s="224" t="str">
        <f t="shared" si="5"/>
        <v>○</v>
      </c>
      <c r="X44" s="224" t="str">
        <f t="shared" si="6"/>
        <v>○</v>
      </c>
      <c r="Y44" s="224" t="str">
        <f t="shared" si="7"/>
        <v>○</v>
      </c>
    </row>
    <row r="45" spans="1:25" ht="17.25" customHeight="1" thickBot="1">
      <c r="A45" s="138" t="s">
        <v>40</v>
      </c>
      <c r="B45" s="238">
        <f t="shared" si="11"/>
        <v>0</v>
      </c>
      <c r="C45" s="239">
        <f t="shared" si="11"/>
        <v>0</v>
      </c>
      <c r="D45" s="239">
        <f t="shared" si="11"/>
        <v>0</v>
      </c>
      <c r="E45" s="239">
        <f t="shared" si="11"/>
        <v>0</v>
      </c>
      <c r="F45" s="240">
        <f t="shared" si="11"/>
        <v>0</v>
      </c>
      <c r="G45" s="241">
        <f t="shared" si="11"/>
        <v>0</v>
      </c>
      <c r="H45" s="239">
        <f t="shared" si="11"/>
        <v>0</v>
      </c>
      <c r="I45" s="242">
        <f t="shared" si="11"/>
        <v>0</v>
      </c>
      <c r="J45" s="243">
        <f t="shared" si="11"/>
        <v>0</v>
      </c>
      <c r="K45" s="239">
        <f t="shared" si="11"/>
        <v>0</v>
      </c>
      <c r="L45" s="239">
        <f t="shared" si="11"/>
        <v>0</v>
      </c>
      <c r="M45" s="239">
        <f t="shared" si="11"/>
        <v>0</v>
      </c>
      <c r="N45" s="240">
        <f t="shared" si="11"/>
        <v>0</v>
      </c>
      <c r="O45" s="241">
        <f t="shared" si="11"/>
        <v>0</v>
      </c>
      <c r="P45" s="239">
        <f t="shared" si="11"/>
        <v>0</v>
      </c>
      <c r="Q45" s="244">
        <f t="shared" si="11"/>
        <v>0</v>
      </c>
      <c r="R45" s="138" t="s">
        <v>40</v>
      </c>
      <c r="T45" s="224" t="str">
        <f t="shared" si="2"/>
        <v>○</v>
      </c>
      <c r="U45" s="224" t="str">
        <f t="shared" si="3"/>
        <v>○</v>
      </c>
      <c r="V45" s="224" t="str">
        <f t="shared" si="4"/>
        <v>○</v>
      </c>
      <c r="W45" s="224" t="str">
        <f t="shared" si="5"/>
        <v>○</v>
      </c>
      <c r="X45" s="224" t="str">
        <f t="shared" si="6"/>
        <v>○</v>
      </c>
      <c r="Y45" s="224" t="str">
        <f t="shared" si="7"/>
        <v>○</v>
      </c>
    </row>
    <row r="46" spans="1:25" ht="17.25" customHeight="1" thickBot="1">
      <c r="A46" s="148" t="s">
        <v>111</v>
      </c>
      <c r="B46" s="245">
        <f>SUM(B7:B18)</f>
        <v>71342</v>
      </c>
      <c r="C46" s="246">
        <f t="shared" ref="C46:Q46" si="12">SUM(C7:C18)</f>
        <v>9732</v>
      </c>
      <c r="D46" s="246">
        <f t="shared" si="12"/>
        <v>81074</v>
      </c>
      <c r="E46" s="246">
        <f t="shared" si="12"/>
        <v>8604</v>
      </c>
      <c r="F46" s="247">
        <f t="shared" si="12"/>
        <v>89678</v>
      </c>
      <c r="G46" s="245">
        <f t="shared" si="12"/>
        <v>22757936</v>
      </c>
      <c r="H46" s="246">
        <f t="shared" si="12"/>
        <v>23021019</v>
      </c>
      <c r="I46" s="248">
        <f t="shared" si="12"/>
        <v>45778955</v>
      </c>
      <c r="J46" s="249">
        <f t="shared" si="12"/>
        <v>322125</v>
      </c>
      <c r="K46" s="246">
        <f t="shared" si="12"/>
        <v>31350</v>
      </c>
      <c r="L46" s="246">
        <f t="shared" si="12"/>
        <v>353475</v>
      </c>
      <c r="M46" s="246">
        <f t="shared" si="12"/>
        <v>18689</v>
      </c>
      <c r="N46" s="247">
        <f t="shared" si="12"/>
        <v>372164</v>
      </c>
      <c r="O46" s="245">
        <f t="shared" si="12"/>
        <v>215756</v>
      </c>
      <c r="P46" s="246">
        <f t="shared" si="12"/>
        <v>82203</v>
      </c>
      <c r="Q46" s="250">
        <f t="shared" si="12"/>
        <v>297959</v>
      </c>
      <c r="R46" s="148" t="s">
        <v>111</v>
      </c>
    </row>
    <row r="47" spans="1:25" ht="17.25" customHeight="1" thickBot="1">
      <c r="A47" s="148" t="s">
        <v>156</v>
      </c>
      <c r="B47" s="245">
        <f>SUM(B19:B45)</f>
        <v>8585</v>
      </c>
      <c r="C47" s="246">
        <f t="shared" ref="C47:Q47" si="13">SUM(C19:C45)</f>
        <v>880</v>
      </c>
      <c r="D47" s="246">
        <f t="shared" si="13"/>
        <v>9465</v>
      </c>
      <c r="E47" s="246">
        <f t="shared" si="13"/>
        <v>1366</v>
      </c>
      <c r="F47" s="247">
        <f t="shared" si="13"/>
        <v>10831</v>
      </c>
      <c r="G47" s="245">
        <f t="shared" si="13"/>
        <v>3188543</v>
      </c>
      <c r="H47" s="246">
        <f t="shared" si="13"/>
        <v>2064541</v>
      </c>
      <c r="I47" s="251">
        <f t="shared" si="13"/>
        <v>5253084</v>
      </c>
      <c r="J47" s="249">
        <f t="shared" si="13"/>
        <v>42821</v>
      </c>
      <c r="K47" s="246">
        <f t="shared" si="13"/>
        <v>3113</v>
      </c>
      <c r="L47" s="246">
        <f t="shared" si="13"/>
        <v>45934</v>
      </c>
      <c r="M47" s="246">
        <f t="shared" si="13"/>
        <v>3738</v>
      </c>
      <c r="N47" s="247">
        <f t="shared" si="13"/>
        <v>49672</v>
      </c>
      <c r="O47" s="245">
        <f t="shared" si="13"/>
        <v>31172</v>
      </c>
      <c r="P47" s="246">
        <f t="shared" si="13"/>
        <v>12547</v>
      </c>
      <c r="Q47" s="252">
        <f t="shared" si="13"/>
        <v>43719</v>
      </c>
      <c r="R47" s="148" t="s">
        <v>156</v>
      </c>
    </row>
    <row r="48" spans="1:25" s="259" customFormat="1" ht="17.25" customHeight="1" thickBot="1">
      <c r="A48" s="154" t="s">
        <v>157</v>
      </c>
      <c r="B48" s="253">
        <f>SUM(B46:B47)</f>
        <v>79927</v>
      </c>
      <c r="C48" s="254">
        <f t="shared" ref="C48:Q48" si="14">SUM(C46:C47)</f>
        <v>10612</v>
      </c>
      <c r="D48" s="254">
        <f t="shared" si="14"/>
        <v>90539</v>
      </c>
      <c r="E48" s="254">
        <f t="shared" si="14"/>
        <v>9970</v>
      </c>
      <c r="F48" s="255">
        <f t="shared" si="14"/>
        <v>100509</v>
      </c>
      <c r="G48" s="253">
        <f t="shared" si="14"/>
        <v>25946479</v>
      </c>
      <c r="H48" s="254">
        <f t="shared" si="14"/>
        <v>25085560</v>
      </c>
      <c r="I48" s="256">
        <f t="shared" si="14"/>
        <v>51032039</v>
      </c>
      <c r="J48" s="257">
        <f t="shared" si="14"/>
        <v>364946</v>
      </c>
      <c r="K48" s="254">
        <f t="shared" si="14"/>
        <v>34463</v>
      </c>
      <c r="L48" s="254">
        <f t="shared" si="14"/>
        <v>399409</v>
      </c>
      <c r="M48" s="254">
        <f t="shared" si="14"/>
        <v>22427</v>
      </c>
      <c r="N48" s="255">
        <f t="shared" si="14"/>
        <v>421836</v>
      </c>
      <c r="O48" s="253">
        <f t="shared" si="14"/>
        <v>246928</v>
      </c>
      <c r="P48" s="254">
        <f t="shared" si="14"/>
        <v>94750</v>
      </c>
      <c r="Q48" s="258">
        <f t="shared" si="14"/>
        <v>341678</v>
      </c>
      <c r="R48" s="154" t="s">
        <v>157</v>
      </c>
    </row>
    <row r="49" spans="1:18" ht="17.25" customHeight="1">
      <c r="R49" s="115" t="s">
        <v>311</v>
      </c>
    </row>
    <row r="50" spans="1:18" ht="17.25" hidden="1" customHeight="1">
      <c r="B50" s="212">
        <v>1</v>
      </c>
      <c r="C50" s="212">
        <v>2</v>
      </c>
      <c r="D50" s="212">
        <v>3</v>
      </c>
      <c r="E50" s="212">
        <v>4</v>
      </c>
      <c r="F50" s="212">
        <v>5</v>
      </c>
      <c r="G50" s="212">
        <v>6</v>
      </c>
      <c r="H50" s="212">
        <v>7</v>
      </c>
      <c r="I50" s="212">
        <v>8</v>
      </c>
      <c r="J50" s="212">
        <v>9</v>
      </c>
      <c r="K50" s="212">
        <v>10</v>
      </c>
      <c r="L50" s="212">
        <v>11</v>
      </c>
      <c r="M50" s="212">
        <v>12</v>
      </c>
      <c r="N50" s="212">
        <v>13</v>
      </c>
      <c r="O50" s="212">
        <v>14</v>
      </c>
      <c r="P50" s="212">
        <v>15</v>
      </c>
      <c r="Q50" s="212">
        <v>16</v>
      </c>
    </row>
    <row r="51" spans="1:18" ht="33" hidden="1" customHeight="1">
      <c r="A51" s="260" t="s">
        <v>312</v>
      </c>
      <c r="B51" s="261" t="s">
        <v>313</v>
      </c>
      <c r="C51" s="261" t="s">
        <v>313</v>
      </c>
      <c r="D51" s="261" t="s">
        <v>313</v>
      </c>
      <c r="E51" s="261" t="s">
        <v>313</v>
      </c>
      <c r="F51" s="261" t="s">
        <v>313</v>
      </c>
      <c r="G51" s="261" t="s">
        <v>313</v>
      </c>
      <c r="H51" s="261" t="s">
        <v>313</v>
      </c>
      <c r="I51" s="261" t="s">
        <v>313</v>
      </c>
      <c r="J51" s="262" t="s">
        <v>313</v>
      </c>
      <c r="K51" s="262" t="s">
        <v>313</v>
      </c>
      <c r="L51" s="262" t="s">
        <v>313</v>
      </c>
      <c r="M51" s="262" t="s">
        <v>313</v>
      </c>
      <c r="N51" s="262" t="s">
        <v>313</v>
      </c>
      <c r="O51" s="262" t="s">
        <v>313</v>
      </c>
      <c r="P51" s="262" t="s">
        <v>313</v>
      </c>
      <c r="Q51" s="262" t="s">
        <v>313</v>
      </c>
    </row>
    <row r="52" spans="1:18" ht="17.25" hidden="1" customHeight="1">
      <c r="B52" s="263">
        <v>27048</v>
      </c>
      <c r="C52" s="263">
        <v>2340</v>
      </c>
      <c r="D52" s="263">
        <v>29388</v>
      </c>
      <c r="E52" s="263">
        <v>1671</v>
      </c>
      <c r="F52" s="263">
        <v>31059</v>
      </c>
      <c r="G52" s="263">
        <v>8318957</v>
      </c>
      <c r="H52" s="263">
        <v>9656443</v>
      </c>
      <c r="I52" s="263">
        <v>17975400</v>
      </c>
      <c r="J52" s="263">
        <v>116237</v>
      </c>
      <c r="K52" s="263">
        <v>8084</v>
      </c>
      <c r="L52" s="263">
        <v>124321</v>
      </c>
      <c r="M52" s="263">
        <v>3735</v>
      </c>
      <c r="N52" s="263">
        <v>128056</v>
      </c>
      <c r="O52" s="263">
        <v>77686</v>
      </c>
      <c r="P52" s="263">
        <v>32126</v>
      </c>
      <c r="Q52" s="263">
        <v>109812</v>
      </c>
    </row>
    <row r="53" spans="1:18" ht="17.25" hidden="1" customHeight="1">
      <c r="B53" s="263">
        <v>4286</v>
      </c>
      <c r="C53" s="263">
        <v>418</v>
      </c>
      <c r="D53" s="263">
        <v>4704</v>
      </c>
      <c r="E53" s="263">
        <v>661</v>
      </c>
      <c r="F53" s="263">
        <v>5365</v>
      </c>
      <c r="G53" s="263">
        <v>1674092</v>
      </c>
      <c r="H53" s="263">
        <v>1328350</v>
      </c>
      <c r="I53" s="263">
        <v>3002442</v>
      </c>
      <c r="J53" s="263">
        <v>22077</v>
      </c>
      <c r="K53" s="263">
        <v>1533</v>
      </c>
      <c r="L53" s="263">
        <v>23610</v>
      </c>
      <c r="M53" s="263">
        <v>1080</v>
      </c>
      <c r="N53" s="263">
        <v>24690</v>
      </c>
      <c r="O53" s="263">
        <v>15167</v>
      </c>
      <c r="P53" s="263">
        <v>3892</v>
      </c>
      <c r="Q53" s="263">
        <v>19059</v>
      </c>
    </row>
    <row r="54" spans="1:18" ht="17.25" hidden="1" customHeight="1">
      <c r="B54" s="263">
        <v>6341</v>
      </c>
      <c r="C54" s="263">
        <v>588</v>
      </c>
      <c r="D54" s="263">
        <v>6929</v>
      </c>
      <c r="E54" s="263">
        <v>373</v>
      </c>
      <c r="F54" s="263">
        <v>7302</v>
      </c>
      <c r="G54" s="263">
        <v>1904422</v>
      </c>
      <c r="H54" s="263">
        <v>2278651</v>
      </c>
      <c r="I54" s="263">
        <v>4183073</v>
      </c>
      <c r="J54" s="263">
        <v>30293</v>
      </c>
      <c r="K54" s="263">
        <v>2115</v>
      </c>
      <c r="L54" s="263">
        <v>32408</v>
      </c>
      <c r="M54" s="263">
        <v>1090</v>
      </c>
      <c r="N54" s="263">
        <v>33498</v>
      </c>
      <c r="O54" s="263">
        <v>20540</v>
      </c>
      <c r="P54" s="263">
        <v>10224</v>
      </c>
      <c r="Q54" s="263">
        <v>30764</v>
      </c>
    </row>
    <row r="55" spans="1:18" ht="17.25" hidden="1" customHeight="1">
      <c r="B55" s="263">
        <v>4762</v>
      </c>
      <c r="C55" s="263">
        <v>1060</v>
      </c>
      <c r="D55" s="263">
        <v>5822</v>
      </c>
      <c r="E55" s="263">
        <v>1249</v>
      </c>
      <c r="F55" s="263">
        <v>7071</v>
      </c>
      <c r="G55" s="263">
        <v>1381635</v>
      </c>
      <c r="H55" s="263">
        <v>1708405</v>
      </c>
      <c r="I55" s="263">
        <v>3090040</v>
      </c>
      <c r="J55" s="263">
        <v>23760</v>
      </c>
      <c r="K55" s="263">
        <v>2816</v>
      </c>
      <c r="L55" s="263">
        <v>26576</v>
      </c>
      <c r="M55" s="263">
        <v>2420</v>
      </c>
      <c r="N55" s="263">
        <v>28996</v>
      </c>
      <c r="O55" s="263">
        <v>14503</v>
      </c>
      <c r="P55" s="263">
        <v>5907</v>
      </c>
      <c r="Q55" s="263">
        <v>20410</v>
      </c>
    </row>
    <row r="56" spans="1:18" ht="17.25" hidden="1" customHeight="1">
      <c r="B56" s="263">
        <v>9430</v>
      </c>
      <c r="C56" s="263">
        <v>1325</v>
      </c>
      <c r="D56" s="263">
        <v>10755</v>
      </c>
      <c r="E56" s="263">
        <v>1024</v>
      </c>
      <c r="F56" s="263">
        <v>11779</v>
      </c>
      <c r="G56" s="263">
        <v>3344449</v>
      </c>
      <c r="H56" s="263">
        <v>3065162</v>
      </c>
      <c r="I56" s="263">
        <v>6409611</v>
      </c>
      <c r="J56" s="263">
        <v>44751</v>
      </c>
      <c r="K56" s="263">
        <v>5314</v>
      </c>
      <c r="L56" s="263">
        <v>50065</v>
      </c>
      <c r="M56" s="263">
        <v>2171</v>
      </c>
      <c r="N56" s="263">
        <v>52236</v>
      </c>
      <c r="O56" s="263">
        <v>33930</v>
      </c>
      <c r="P56" s="263">
        <v>9557</v>
      </c>
      <c r="Q56" s="263">
        <v>43487</v>
      </c>
    </row>
    <row r="57" spans="1:18" ht="17.25" hidden="1" customHeight="1">
      <c r="B57" s="263">
        <v>4791</v>
      </c>
      <c r="C57" s="263">
        <v>671</v>
      </c>
      <c r="D57" s="263">
        <v>5462</v>
      </c>
      <c r="E57" s="263">
        <v>1157</v>
      </c>
      <c r="F57" s="263">
        <v>6619</v>
      </c>
      <c r="G57" s="263">
        <v>1614020</v>
      </c>
      <c r="H57" s="263">
        <v>1117760</v>
      </c>
      <c r="I57" s="263">
        <v>2731780</v>
      </c>
      <c r="J57" s="263">
        <v>21691</v>
      </c>
      <c r="K57" s="263">
        <v>2700</v>
      </c>
      <c r="L57" s="263">
        <v>24391</v>
      </c>
      <c r="M57" s="263">
        <v>2726</v>
      </c>
      <c r="N57" s="263">
        <v>27117</v>
      </c>
      <c r="O57" s="263">
        <v>13395</v>
      </c>
      <c r="P57" s="263">
        <v>4170</v>
      </c>
      <c r="Q57" s="263">
        <v>17565</v>
      </c>
    </row>
    <row r="58" spans="1:18" ht="17.25" hidden="1" customHeight="1">
      <c r="B58" s="263">
        <v>3388</v>
      </c>
      <c r="C58" s="263">
        <v>933</v>
      </c>
      <c r="D58" s="263">
        <v>4321</v>
      </c>
      <c r="E58" s="263">
        <v>910</v>
      </c>
      <c r="F58" s="263">
        <v>5231</v>
      </c>
      <c r="G58" s="263">
        <v>765070</v>
      </c>
      <c r="H58" s="263">
        <v>768016</v>
      </c>
      <c r="I58" s="263">
        <v>1533086</v>
      </c>
      <c r="J58" s="263">
        <v>9416</v>
      </c>
      <c r="K58" s="263">
        <v>1277</v>
      </c>
      <c r="L58" s="263">
        <v>10693</v>
      </c>
      <c r="M58" s="263">
        <v>1836</v>
      </c>
      <c r="N58" s="263">
        <v>12529</v>
      </c>
      <c r="O58" s="263">
        <v>6278</v>
      </c>
      <c r="P58" s="263">
        <v>2569</v>
      </c>
      <c r="Q58" s="263">
        <v>8847</v>
      </c>
    </row>
    <row r="59" spans="1:18" ht="17.25" hidden="1" customHeight="1">
      <c r="B59" s="263">
        <v>1878</v>
      </c>
      <c r="C59" s="263">
        <v>370</v>
      </c>
      <c r="D59" s="263">
        <v>2248</v>
      </c>
      <c r="E59" s="263">
        <v>562</v>
      </c>
      <c r="F59" s="263">
        <v>2810</v>
      </c>
      <c r="G59" s="263">
        <v>613521</v>
      </c>
      <c r="H59" s="263">
        <v>389244</v>
      </c>
      <c r="I59" s="263">
        <v>1002765</v>
      </c>
      <c r="J59" s="263">
        <v>10542</v>
      </c>
      <c r="K59" s="263">
        <v>874</v>
      </c>
      <c r="L59" s="263">
        <v>11416</v>
      </c>
      <c r="M59" s="263">
        <v>929</v>
      </c>
      <c r="N59" s="263">
        <v>12345</v>
      </c>
      <c r="O59" s="263">
        <v>6628</v>
      </c>
      <c r="P59" s="263">
        <v>1838</v>
      </c>
      <c r="Q59" s="263">
        <v>8466</v>
      </c>
    </row>
    <row r="60" spans="1:18" ht="17.25" hidden="1" customHeight="1">
      <c r="B60" s="263">
        <v>9418</v>
      </c>
      <c r="C60" s="263">
        <v>2027</v>
      </c>
      <c r="D60" s="263">
        <v>11445</v>
      </c>
      <c r="E60" s="263">
        <v>997</v>
      </c>
      <c r="F60" s="263">
        <v>12442</v>
      </c>
      <c r="G60" s="263">
        <v>3141770</v>
      </c>
      <c r="H60" s="263">
        <v>2708988</v>
      </c>
      <c r="I60" s="263">
        <v>5850758</v>
      </c>
      <c r="J60" s="263">
        <v>43358</v>
      </c>
      <c r="K60" s="263">
        <v>6637</v>
      </c>
      <c r="L60" s="263">
        <v>49995</v>
      </c>
      <c r="M60" s="263">
        <v>2702</v>
      </c>
      <c r="N60" s="263">
        <v>52697</v>
      </c>
      <c r="O60" s="263">
        <v>27629</v>
      </c>
      <c r="P60" s="263">
        <v>11920</v>
      </c>
      <c r="Q60" s="263">
        <v>39549</v>
      </c>
    </row>
    <row r="61" spans="1:18" ht="17.25" hidden="1" customHeight="1">
      <c r="B61" s="263">
        <v>0</v>
      </c>
      <c r="C61" s="263">
        <v>0</v>
      </c>
      <c r="D61" s="263">
        <v>0</v>
      </c>
      <c r="E61" s="263">
        <v>0</v>
      </c>
      <c r="F61" s="263">
        <v>0</v>
      </c>
      <c r="G61" s="263">
        <v>0</v>
      </c>
      <c r="H61" s="263">
        <v>0</v>
      </c>
      <c r="I61" s="263">
        <v>0</v>
      </c>
      <c r="J61" s="263">
        <v>0</v>
      </c>
      <c r="K61" s="263">
        <v>0</v>
      </c>
      <c r="L61" s="263">
        <v>0</v>
      </c>
      <c r="M61" s="263">
        <v>0</v>
      </c>
      <c r="N61" s="263">
        <v>0</v>
      </c>
      <c r="O61" s="263">
        <v>0</v>
      </c>
      <c r="P61" s="263">
        <v>0</v>
      </c>
      <c r="Q61" s="263">
        <v>0</v>
      </c>
    </row>
    <row r="62" spans="1:18" ht="17.25" hidden="1" customHeight="1">
      <c r="B62" s="263">
        <v>0</v>
      </c>
      <c r="C62" s="263">
        <v>0</v>
      </c>
      <c r="D62" s="263">
        <v>0</v>
      </c>
      <c r="E62" s="263">
        <v>0</v>
      </c>
      <c r="F62" s="263">
        <v>0</v>
      </c>
      <c r="G62" s="263">
        <v>0</v>
      </c>
      <c r="H62" s="263">
        <v>0</v>
      </c>
      <c r="I62" s="263">
        <v>0</v>
      </c>
      <c r="J62" s="263">
        <v>0</v>
      </c>
      <c r="K62" s="263">
        <v>0</v>
      </c>
      <c r="L62" s="263">
        <v>0</v>
      </c>
      <c r="M62" s="263">
        <v>0</v>
      </c>
      <c r="N62" s="263">
        <v>0</v>
      </c>
      <c r="O62" s="263">
        <v>0</v>
      </c>
      <c r="P62" s="263">
        <v>0</v>
      </c>
      <c r="Q62" s="263">
        <v>0</v>
      </c>
    </row>
    <row r="63" spans="1:18" ht="17.25" hidden="1" customHeight="1">
      <c r="B63" s="263">
        <v>0</v>
      </c>
      <c r="C63" s="263">
        <v>0</v>
      </c>
      <c r="D63" s="263">
        <v>0</v>
      </c>
      <c r="E63" s="263">
        <v>0</v>
      </c>
      <c r="F63" s="263">
        <v>0</v>
      </c>
      <c r="G63" s="263">
        <v>0</v>
      </c>
      <c r="H63" s="263">
        <v>0</v>
      </c>
      <c r="I63" s="263">
        <v>0</v>
      </c>
      <c r="J63" s="263">
        <v>0</v>
      </c>
      <c r="K63" s="263">
        <v>0</v>
      </c>
      <c r="L63" s="263">
        <v>0</v>
      </c>
      <c r="M63" s="263">
        <v>0</v>
      </c>
      <c r="N63" s="263">
        <v>0</v>
      </c>
      <c r="O63" s="263">
        <v>0</v>
      </c>
      <c r="P63" s="263">
        <v>0</v>
      </c>
      <c r="Q63" s="263">
        <v>0</v>
      </c>
    </row>
    <row r="64" spans="1:18" ht="17.25" hidden="1" customHeight="1">
      <c r="B64" s="263">
        <v>0</v>
      </c>
      <c r="C64" s="263">
        <v>0</v>
      </c>
      <c r="D64" s="263">
        <v>0</v>
      </c>
      <c r="E64" s="263">
        <v>0</v>
      </c>
      <c r="F64" s="263">
        <v>0</v>
      </c>
      <c r="G64" s="263">
        <v>0</v>
      </c>
      <c r="H64" s="263">
        <v>0</v>
      </c>
      <c r="I64" s="263">
        <v>0</v>
      </c>
      <c r="J64" s="263">
        <v>0</v>
      </c>
      <c r="K64" s="263">
        <v>0</v>
      </c>
      <c r="L64" s="263">
        <v>0</v>
      </c>
      <c r="M64" s="263">
        <v>0</v>
      </c>
      <c r="N64" s="263">
        <v>0</v>
      </c>
      <c r="O64" s="263">
        <v>0</v>
      </c>
      <c r="P64" s="263">
        <v>0</v>
      </c>
      <c r="Q64" s="263">
        <v>0</v>
      </c>
    </row>
    <row r="65" spans="2:17" ht="17.25" hidden="1" customHeight="1">
      <c r="B65" s="263">
        <v>0</v>
      </c>
      <c r="C65" s="263">
        <v>0</v>
      </c>
      <c r="D65" s="263">
        <v>0</v>
      </c>
      <c r="E65" s="263">
        <v>0</v>
      </c>
      <c r="F65" s="263">
        <v>0</v>
      </c>
      <c r="G65" s="263">
        <v>0</v>
      </c>
      <c r="H65" s="263">
        <v>0</v>
      </c>
      <c r="I65" s="263">
        <v>0</v>
      </c>
      <c r="J65" s="263">
        <v>0</v>
      </c>
      <c r="K65" s="263">
        <v>0</v>
      </c>
      <c r="L65" s="263">
        <v>0</v>
      </c>
      <c r="M65" s="263">
        <v>0</v>
      </c>
      <c r="N65" s="263">
        <v>0</v>
      </c>
      <c r="O65" s="263">
        <v>0</v>
      </c>
      <c r="P65" s="263">
        <v>0</v>
      </c>
      <c r="Q65" s="263">
        <v>0</v>
      </c>
    </row>
    <row r="66" spans="2:17" ht="17.25" hidden="1" customHeight="1">
      <c r="B66" s="263">
        <v>2021</v>
      </c>
      <c r="C66" s="263">
        <v>123</v>
      </c>
      <c r="D66" s="263">
        <v>2144</v>
      </c>
      <c r="E66" s="263">
        <v>253</v>
      </c>
      <c r="F66" s="263">
        <v>2397</v>
      </c>
      <c r="G66" s="263">
        <v>752762</v>
      </c>
      <c r="H66" s="263">
        <v>401844</v>
      </c>
      <c r="I66" s="263">
        <v>1154606</v>
      </c>
      <c r="J66" s="263">
        <v>10085</v>
      </c>
      <c r="K66" s="263">
        <v>531</v>
      </c>
      <c r="L66" s="263">
        <v>10616</v>
      </c>
      <c r="M66" s="263">
        <v>850</v>
      </c>
      <c r="N66" s="263">
        <v>11466</v>
      </c>
      <c r="O66" s="263">
        <v>7308</v>
      </c>
      <c r="P66" s="263">
        <v>3312</v>
      </c>
      <c r="Q66" s="263">
        <v>10620</v>
      </c>
    </row>
    <row r="67" spans="2:17" ht="17.25" hidden="1" customHeight="1">
      <c r="B67" s="263">
        <v>2430</v>
      </c>
      <c r="C67" s="263">
        <v>182</v>
      </c>
      <c r="D67" s="263">
        <v>2612</v>
      </c>
      <c r="E67" s="263">
        <v>526</v>
      </c>
      <c r="F67" s="263">
        <v>3138</v>
      </c>
      <c r="G67" s="263">
        <v>941985</v>
      </c>
      <c r="H67" s="263">
        <v>485061</v>
      </c>
      <c r="I67" s="263">
        <v>1427046</v>
      </c>
      <c r="J67" s="263">
        <v>13120</v>
      </c>
      <c r="K67" s="263">
        <v>758</v>
      </c>
      <c r="L67" s="263">
        <v>13878</v>
      </c>
      <c r="M67" s="263">
        <v>1262</v>
      </c>
      <c r="N67" s="263">
        <v>15140</v>
      </c>
      <c r="O67" s="263">
        <v>8794</v>
      </c>
      <c r="P67" s="263">
        <v>2680</v>
      </c>
      <c r="Q67" s="263">
        <v>11474</v>
      </c>
    </row>
    <row r="68" spans="2:17" ht="17.25" hidden="1" customHeight="1">
      <c r="B68" s="263">
        <v>0</v>
      </c>
      <c r="C68" s="263">
        <v>0</v>
      </c>
      <c r="D68" s="263">
        <v>0</v>
      </c>
      <c r="E68" s="263">
        <v>0</v>
      </c>
      <c r="F68" s="263">
        <v>0</v>
      </c>
      <c r="G68" s="263">
        <v>0</v>
      </c>
      <c r="H68" s="263">
        <v>0</v>
      </c>
      <c r="I68" s="263">
        <v>0</v>
      </c>
      <c r="J68" s="263">
        <v>0</v>
      </c>
      <c r="K68" s="263">
        <v>0</v>
      </c>
      <c r="L68" s="263">
        <v>0</v>
      </c>
      <c r="M68" s="263">
        <v>0</v>
      </c>
      <c r="N68" s="263">
        <v>0</v>
      </c>
      <c r="O68" s="263">
        <v>0</v>
      </c>
      <c r="P68" s="263">
        <v>0</v>
      </c>
      <c r="Q68" s="263">
        <v>0</v>
      </c>
    </row>
    <row r="69" spans="2:17" ht="17.25" hidden="1" customHeight="1">
      <c r="B69" s="263">
        <v>0</v>
      </c>
      <c r="C69" s="263">
        <v>0</v>
      </c>
      <c r="D69" s="263">
        <v>0</v>
      </c>
      <c r="E69" s="263">
        <v>0</v>
      </c>
      <c r="F69" s="263">
        <v>0</v>
      </c>
      <c r="G69" s="263">
        <v>0</v>
      </c>
      <c r="H69" s="263">
        <v>0</v>
      </c>
      <c r="I69" s="263">
        <v>0</v>
      </c>
      <c r="J69" s="263">
        <v>0</v>
      </c>
      <c r="K69" s="263">
        <v>0</v>
      </c>
      <c r="L69" s="263">
        <v>0</v>
      </c>
      <c r="M69" s="263">
        <v>0</v>
      </c>
      <c r="N69" s="263">
        <v>0</v>
      </c>
      <c r="O69" s="263">
        <v>0</v>
      </c>
      <c r="P69" s="263">
        <v>0</v>
      </c>
      <c r="Q69" s="263">
        <v>0</v>
      </c>
    </row>
    <row r="70" spans="2:17" ht="17.25" hidden="1" customHeight="1">
      <c r="B70" s="263">
        <v>0</v>
      </c>
      <c r="C70" s="263">
        <v>0</v>
      </c>
      <c r="D70" s="263">
        <v>0</v>
      </c>
      <c r="E70" s="263">
        <v>0</v>
      </c>
      <c r="F70" s="263">
        <v>0</v>
      </c>
      <c r="G70" s="263">
        <v>0</v>
      </c>
      <c r="H70" s="263">
        <v>0</v>
      </c>
      <c r="I70" s="263">
        <v>0</v>
      </c>
      <c r="J70" s="263">
        <v>0</v>
      </c>
      <c r="K70" s="263">
        <v>0</v>
      </c>
      <c r="L70" s="263">
        <v>0</v>
      </c>
      <c r="M70" s="263">
        <v>0</v>
      </c>
      <c r="N70" s="263">
        <v>0</v>
      </c>
      <c r="O70" s="263">
        <v>0</v>
      </c>
      <c r="P70" s="263">
        <v>0</v>
      </c>
      <c r="Q70" s="263">
        <v>0</v>
      </c>
    </row>
    <row r="71" spans="2:17" ht="17.25" hidden="1" customHeight="1">
      <c r="B71" s="263">
        <v>2303</v>
      </c>
      <c r="C71" s="263">
        <v>162</v>
      </c>
      <c r="D71" s="263">
        <v>2465</v>
      </c>
      <c r="E71" s="263">
        <v>354</v>
      </c>
      <c r="F71" s="263">
        <v>2819</v>
      </c>
      <c r="G71" s="263">
        <v>839706</v>
      </c>
      <c r="H71" s="263">
        <v>528843</v>
      </c>
      <c r="I71" s="263">
        <v>1368549</v>
      </c>
      <c r="J71" s="263">
        <v>10849</v>
      </c>
      <c r="K71" s="263">
        <v>663</v>
      </c>
      <c r="L71" s="263">
        <v>11512</v>
      </c>
      <c r="M71" s="263">
        <v>763</v>
      </c>
      <c r="N71" s="263">
        <v>12275</v>
      </c>
      <c r="O71" s="263">
        <v>8901</v>
      </c>
      <c r="P71" s="263">
        <v>2680</v>
      </c>
      <c r="Q71" s="263">
        <v>11581</v>
      </c>
    </row>
    <row r="72" spans="2:17" ht="17.25" hidden="1" customHeight="1">
      <c r="B72" s="263">
        <v>0</v>
      </c>
      <c r="C72" s="263">
        <v>0</v>
      </c>
      <c r="D72" s="263">
        <v>0</v>
      </c>
      <c r="E72" s="263">
        <v>0</v>
      </c>
      <c r="F72" s="263">
        <v>0</v>
      </c>
      <c r="G72" s="263">
        <v>0</v>
      </c>
      <c r="H72" s="263">
        <v>0</v>
      </c>
      <c r="I72" s="263">
        <v>0</v>
      </c>
      <c r="J72" s="263">
        <v>0</v>
      </c>
      <c r="K72" s="263">
        <v>0</v>
      </c>
      <c r="L72" s="263">
        <v>0</v>
      </c>
      <c r="M72" s="263">
        <v>0</v>
      </c>
      <c r="N72" s="263">
        <v>0</v>
      </c>
      <c r="O72" s="263">
        <v>0</v>
      </c>
      <c r="P72" s="263">
        <v>0</v>
      </c>
      <c r="Q72" s="263">
        <v>0</v>
      </c>
    </row>
    <row r="73" spans="2:17" ht="17.25" hidden="1" customHeight="1">
      <c r="B73" s="263">
        <v>0</v>
      </c>
      <c r="C73" s="263">
        <v>0</v>
      </c>
      <c r="D73" s="263">
        <v>0</v>
      </c>
      <c r="E73" s="263">
        <v>0</v>
      </c>
      <c r="F73" s="263">
        <v>0</v>
      </c>
      <c r="G73" s="263">
        <v>0</v>
      </c>
      <c r="H73" s="263">
        <v>0</v>
      </c>
      <c r="I73" s="263">
        <v>0</v>
      </c>
      <c r="J73" s="263">
        <v>0</v>
      </c>
      <c r="K73" s="263">
        <v>0</v>
      </c>
      <c r="L73" s="263">
        <v>0</v>
      </c>
      <c r="M73" s="263">
        <v>0</v>
      </c>
      <c r="N73" s="263">
        <v>0</v>
      </c>
      <c r="O73" s="263">
        <v>0</v>
      </c>
      <c r="P73" s="263">
        <v>0</v>
      </c>
      <c r="Q73" s="263">
        <v>0</v>
      </c>
    </row>
    <row r="74" spans="2:17" ht="17.25" hidden="1" customHeight="1">
      <c r="B74" s="263">
        <v>0</v>
      </c>
      <c r="C74" s="263">
        <v>0</v>
      </c>
      <c r="D74" s="263">
        <v>0</v>
      </c>
      <c r="E74" s="263">
        <v>0</v>
      </c>
      <c r="F74" s="263">
        <v>0</v>
      </c>
      <c r="G74" s="263">
        <v>0</v>
      </c>
      <c r="H74" s="263">
        <v>0</v>
      </c>
      <c r="I74" s="263">
        <v>0</v>
      </c>
      <c r="J74" s="263">
        <v>0</v>
      </c>
      <c r="K74" s="263">
        <v>0</v>
      </c>
      <c r="L74" s="263">
        <v>0</v>
      </c>
      <c r="M74" s="263">
        <v>0</v>
      </c>
      <c r="N74" s="263">
        <v>0</v>
      </c>
      <c r="O74" s="263">
        <v>0</v>
      </c>
      <c r="P74" s="263">
        <v>0</v>
      </c>
      <c r="Q74" s="263">
        <v>0</v>
      </c>
    </row>
    <row r="75" spans="2:17" ht="17.25" hidden="1" customHeight="1">
      <c r="B75" s="263">
        <v>0</v>
      </c>
      <c r="C75" s="263">
        <v>0</v>
      </c>
      <c r="D75" s="263">
        <v>0</v>
      </c>
      <c r="E75" s="263">
        <v>0</v>
      </c>
      <c r="F75" s="263">
        <v>0</v>
      </c>
      <c r="G75" s="263">
        <v>0</v>
      </c>
      <c r="H75" s="263">
        <v>0</v>
      </c>
      <c r="I75" s="263">
        <v>0</v>
      </c>
      <c r="J75" s="263">
        <v>0</v>
      </c>
      <c r="K75" s="263">
        <v>0</v>
      </c>
      <c r="L75" s="263">
        <v>0</v>
      </c>
      <c r="M75" s="263">
        <v>0</v>
      </c>
      <c r="N75" s="263">
        <v>0</v>
      </c>
      <c r="O75" s="263">
        <v>0</v>
      </c>
      <c r="P75" s="263">
        <v>0</v>
      </c>
      <c r="Q75" s="263">
        <v>0</v>
      </c>
    </row>
    <row r="76" spans="2:17" ht="17.25" hidden="1" customHeight="1">
      <c r="B76" s="263">
        <v>0</v>
      </c>
      <c r="C76" s="263">
        <v>0</v>
      </c>
      <c r="D76" s="263">
        <v>0</v>
      </c>
      <c r="E76" s="263">
        <v>0</v>
      </c>
      <c r="F76" s="263">
        <v>0</v>
      </c>
      <c r="G76" s="263">
        <v>0</v>
      </c>
      <c r="H76" s="263">
        <v>0</v>
      </c>
      <c r="I76" s="263">
        <v>0</v>
      </c>
      <c r="J76" s="263">
        <v>0</v>
      </c>
      <c r="K76" s="263">
        <v>0</v>
      </c>
      <c r="L76" s="263">
        <v>0</v>
      </c>
      <c r="M76" s="263">
        <v>0</v>
      </c>
      <c r="N76" s="263">
        <v>0</v>
      </c>
      <c r="O76" s="263">
        <v>0</v>
      </c>
      <c r="P76" s="263">
        <v>0</v>
      </c>
      <c r="Q76" s="263">
        <v>0</v>
      </c>
    </row>
    <row r="77" spans="2:17" ht="17.25" hidden="1" customHeight="1">
      <c r="B77" s="263">
        <v>1831</v>
      </c>
      <c r="C77" s="263">
        <v>413</v>
      </c>
      <c r="D77" s="263">
        <v>2244</v>
      </c>
      <c r="E77" s="263">
        <v>233</v>
      </c>
      <c r="F77" s="263">
        <v>2477</v>
      </c>
      <c r="G77" s="263">
        <v>654090</v>
      </c>
      <c r="H77" s="263">
        <v>648793</v>
      </c>
      <c r="I77" s="263">
        <v>1302883</v>
      </c>
      <c r="J77" s="263">
        <v>8767</v>
      </c>
      <c r="K77" s="263">
        <v>1161</v>
      </c>
      <c r="L77" s="263">
        <v>9928</v>
      </c>
      <c r="M77" s="263">
        <v>863</v>
      </c>
      <c r="N77" s="263">
        <v>10791</v>
      </c>
      <c r="O77" s="263">
        <v>6169</v>
      </c>
      <c r="P77" s="263">
        <v>3875</v>
      </c>
      <c r="Q77" s="263">
        <v>10044</v>
      </c>
    </row>
    <row r="78" spans="2:17" ht="17.25" hidden="1" customHeight="1">
      <c r="B78" s="263">
        <v>0</v>
      </c>
      <c r="C78" s="263">
        <v>0</v>
      </c>
      <c r="D78" s="263">
        <v>0</v>
      </c>
      <c r="E78" s="263">
        <v>0</v>
      </c>
      <c r="F78" s="263">
        <v>0</v>
      </c>
      <c r="G78" s="263">
        <v>0</v>
      </c>
      <c r="H78" s="263">
        <v>0</v>
      </c>
      <c r="I78" s="263">
        <v>0</v>
      </c>
      <c r="J78" s="263">
        <v>0</v>
      </c>
      <c r="K78" s="263">
        <v>0</v>
      </c>
      <c r="L78" s="263">
        <v>0</v>
      </c>
      <c r="M78" s="263">
        <v>0</v>
      </c>
      <c r="N78" s="263">
        <v>0</v>
      </c>
      <c r="O78" s="263">
        <v>0</v>
      </c>
      <c r="P78" s="263">
        <v>0</v>
      </c>
      <c r="Q78" s="263">
        <v>0</v>
      </c>
    </row>
    <row r="79" spans="2:17" ht="17.25" hidden="1" customHeight="1">
      <c r="B79" s="263">
        <v>0</v>
      </c>
      <c r="C79" s="263">
        <v>0</v>
      </c>
      <c r="D79" s="263">
        <v>0</v>
      </c>
      <c r="E79" s="263">
        <v>0</v>
      </c>
      <c r="F79" s="263">
        <v>0</v>
      </c>
      <c r="G79" s="263">
        <v>0</v>
      </c>
      <c r="H79" s="263">
        <v>0</v>
      </c>
      <c r="I79" s="263">
        <v>0</v>
      </c>
      <c r="J79" s="263">
        <v>0</v>
      </c>
      <c r="K79" s="263">
        <v>0</v>
      </c>
      <c r="L79" s="263">
        <v>0</v>
      </c>
      <c r="M79" s="263">
        <v>0</v>
      </c>
      <c r="N79" s="263">
        <v>0</v>
      </c>
      <c r="O79" s="263">
        <v>0</v>
      </c>
      <c r="P79" s="263">
        <v>0</v>
      </c>
      <c r="Q79" s="263">
        <v>0</v>
      </c>
    </row>
    <row r="80" spans="2:17" ht="17.25" hidden="1" customHeight="1">
      <c r="B80" s="263">
        <v>0</v>
      </c>
      <c r="C80" s="263">
        <v>0</v>
      </c>
      <c r="D80" s="263">
        <v>0</v>
      </c>
      <c r="E80" s="263">
        <v>0</v>
      </c>
      <c r="F80" s="263">
        <v>0</v>
      </c>
      <c r="G80" s="263">
        <v>0</v>
      </c>
      <c r="H80" s="263">
        <v>0</v>
      </c>
      <c r="I80" s="263">
        <v>0</v>
      </c>
      <c r="J80" s="263">
        <v>0</v>
      </c>
      <c r="K80" s="263">
        <v>0</v>
      </c>
      <c r="L80" s="263">
        <v>0</v>
      </c>
      <c r="M80" s="263">
        <v>0</v>
      </c>
      <c r="N80" s="263">
        <v>0</v>
      </c>
      <c r="O80" s="263">
        <v>0</v>
      </c>
      <c r="P80" s="263">
        <v>0</v>
      </c>
      <c r="Q80" s="263">
        <v>0</v>
      </c>
    </row>
    <row r="81" spans="2:17" ht="17.25" hidden="1" customHeight="1">
      <c r="B81" s="263">
        <v>0</v>
      </c>
      <c r="C81" s="263">
        <v>0</v>
      </c>
      <c r="D81" s="263">
        <v>0</v>
      </c>
      <c r="E81" s="263">
        <v>0</v>
      </c>
      <c r="F81" s="263">
        <v>0</v>
      </c>
      <c r="G81" s="263">
        <v>0</v>
      </c>
      <c r="H81" s="263">
        <v>0</v>
      </c>
      <c r="I81" s="263">
        <v>0</v>
      </c>
      <c r="J81" s="263">
        <v>0</v>
      </c>
      <c r="K81" s="263">
        <v>0</v>
      </c>
      <c r="L81" s="263">
        <v>0</v>
      </c>
      <c r="M81" s="263">
        <v>0</v>
      </c>
      <c r="N81" s="263">
        <v>0</v>
      </c>
      <c r="O81" s="263">
        <v>0</v>
      </c>
      <c r="P81" s="263">
        <v>0</v>
      </c>
      <c r="Q81" s="263">
        <v>0</v>
      </c>
    </row>
    <row r="82" spans="2:17" ht="17.25" hidden="1" customHeight="1">
      <c r="B82" s="263">
        <v>0</v>
      </c>
      <c r="C82" s="263">
        <v>0</v>
      </c>
      <c r="D82" s="263">
        <v>0</v>
      </c>
      <c r="E82" s="263">
        <v>0</v>
      </c>
      <c r="F82" s="263">
        <v>0</v>
      </c>
      <c r="G82" s="263">
        <v>0</v>
      </c>
      <c r="H82" s="263">
        <v>0</v>
      </c>
      <c r="I82" s="263">
        <v>0</v>
      </c>
      <c r="J82" s="263">
        <v>0</v>
      </c>
      <c r="K82" s="263">
        <v>0</v>
      </c>
      <c r="L82" s="263">
        <v>0</v>
      </c>
      <c r="M82" s="263">
        <v>0</v>
      </c>
      <c r="N82" s="263">
        <v>0</v>
      </c>
      <c r="O82" s="263">
        <v>0</v>
      </c>
      <c r="P82" s="263">
        <v>0</v>
      </c>
      <c r="Q82" s="263">
        <v>0</v>
      </c>
    </row>
    <row r="83" spans="2:17" ht="17.25" hidden="1" customHeight="1">
      <c r="B83" s="263">
        <v>0</v>
      </c>
      <c r="C83" s="263">
        <v>0</v>
      </c>
      <c r="D83" s="263">
        <v>0</v>
      </c>
      <c r="E83" s="263">
        <v>0</v>
      </c>
      <c r="F83" s="263">
        <v>0</v>
      </c>
      <c r="G83" s="263">
        <v>0</v>
      </c>
      <c r="H83" s="263">
        <v>0</v>
      </c>
      <c r="I83" s="263">
        <v>0</v>
      </c>
      <c r="J83" s="263">
        <v>0</v>
      </c>
      <c r="K83" s="263">
        <v>0</v>
      </c>
      <c r="L83" s="263">
        <v>0</v>
      </c>
      <c r="M83" s="263">
        <v>0</v>
      </c>
      <c r="N83" s="263">
        <v>0</v>
      </c>
      <c r="O83" s="263">
        <v>0</v>
      </c>
      <c r="P83" s="263">
        <v>0</v>
      </c>
      <c r="Q83" s="263">
        <v>0</v>
      </c>
    </row>
    <row r="84" spans="2:17" ht="17.25" hidden="1" customHeight="1">
      <c r="B84" s="263">
        <v>0</v>
      </c>
      <c r="C84" s="263">
        <v>0</v>
      </c>
      <c r="D84" s="263">
        <v>0</v>
      </c>
      <c r="E84" s="263">
        <v>0</v>
      </c>
      <c r="F84" s="263">
        <v>0</v>
      </c>
      <c r="G84" s="263">
        <v>0</v>
      </c>
      <c r="H84" s="263">
        <v>0</v>
      </c>
      <c r="I84" s="263">
        <v>0</v>
      </c>
      <c r="J84" s="263">
        <v>0</v>
      </c>
      <c r="K84" s="263">
        <v>0</v>
      </c>
      <c r="L84" s="263">
        <v>0</v>
      </c>
      <c r="M84" s="263">
        <v>0</v>
      </c>
      <c r="N84" s="263">
        <v>0</v>
      </c>
      <c r="O84" s="263">
        <v>0</v>
      </c>
      <c r="P84" s="263">
        <v>0</v>
      </c>
      <c r="Q84" s="263">
        <v>0</v>
      </c>
    </row>
    <row r="85" spans="2:17" ht="17.25" hidden="1" customHeight="1">
      <c r="B85" s="263">
        <v>0</v>
      </c>
      <c r="C85" s="263">
        <v>0</v>
      </c>
      <c r="D85" s="263">
        <v>0</v>
      </c>
      <c r="E85" s="263">
        <v>0</v>
      </c>
      <c r="F85" s="263">
        <v>0</v>
      </c>
      <c r="G85" s="263">
        <v>0</v>
      </c>
      <c r="H85" s="263">
        <v>0</v>
      </c>
      <c r="I85" s="263">
        <v>0</v>
      </c>
      <c r="J85" s="263">
        <v>0</v>
      </c>
      <c r="K85" s="263">
        <v>0</v>
      </c>
      <c r="L85" s="263">
        <v>0</v>
      </c>
      <c r="M85" s="263">
        <v>0</v>
      </c>
      <c r="N85" s="263">
        <v>0</v>
      </c>
      <c r="O85" s="263">
        <v>0</v>
      </c>
      <c r="P85" s="263">
        <v>0</v>
      </c>
      <c r="Q85" s="263">
        <v>0</v>
      </c>
    </row>
    <row r="86" spans="2:17" ht="17.25" hidden="1" customHeight="1">
      <c r="B86" s="263">
        <v>0</v>
      </c>
      <c r="C86" s="263">
        <v>0</v>
      </c>
      <c r="D86" s="263">
        <v>0</v>
      </c>
      <c r="E86" s="263">
        <v>0</v>
      </c>
      <c r="F86" s="263">
        <v>0</v>
      </c>
      <c r="G86" s="263">
        <v>0</v>
      </c>
      <c r="H86" s="263">
        <v>0</v>
      </c>
      <c r="I86" s="263">
        <v>0</v>
      </c>
      <c r="J86" s="263">
        <v>0</v>
      </c>
      <c r="K86" s="263">
        <v>0</v>
      </c>
      <c r="L86" s="263">
        <v>0</v>
      </c>
      <c r="M86" s="263">
        <v>0</v>
      </c>
      <c r="N86" s="263">
        <v>0</v>
      </c>
      <c r="O86" s="263">
        <v>0</v>
      </c>
      <c r="P86" s="263">
        <v>0</v>
      </c>
      <c r="Q86" s="263">
        <v>0</v>
      </c>
    </row>
    <row r="87" spans="2:17" ht="17.25" hidden="1" customHeight="1">
      <c r="B87" s="263">
        <v>0</v>
      </c>
      <c r="C87" s="263">
        <v>0</v>
      </c>
      <c r="D87" s="263">
        <v>0</v>
      </c>
      <c r="E87" s="263">
        <v>0</v>
      </c>
      <c r="F87" s="263">
        <v>0</v>
      </c>
      <c r="G87" s="263">
        <v>0</v>
      </c>
      <c r="H87" s="263">
        <v>0</v>
      </c>
      <c r="I87" s="263">
        <v>0</v>
      </c>
      <c r="J87" s="263">
        <v>0</v>
      </c>
      <c r="K87" s="263">
        <v>0</v>
      </c>
      <c r="L87" s="263">
        <v>0</v>
      </c>
      <c r="M87" s="263">
        <v>0</v>
      </c>
      <c r="N87" s="263">
        <v>0</v>
      </c>
      <c r="O87" s="263">
        <v>0</v>
      </c>
      <c r="P87" s="263">
        <v>0</v>
      </c>
      <c r="Q87" s="263">
        <v>0</v>
      </c>
    </row>
    <row r="88" spans="2:17" ht="17.25" hidden="1" customHeight="1">
      <c r="B88" s="263">
        <v>0</v>
      </c>
      <c r="C88" s="263">
        <v>0</v>
      </c>
      <c r="D88" s="263">
        <v>0</v>
      </c>
      <c r="E88" s="263">
        <v>0</v>
      </c>
      <c r="F88" s="263">
        <v>0</v>
      </c>
      <c r="G88" s="263">
        <v>0</v>
      </c>
      <c r="H88" s="263">
        <v>0</v>
      </c>
      <c r="I88" s="263">
        <v>0</v>
      </c>
      <c r="J88" s="263">
        <v>0</v>
      </c>
      <c r="K88" s="263">
        <v>0</v>
      </c>
      <c r="L88" s="263">
        <v>0</v>
      </c>
      <c r="M88" s="263">
        <v>0</v>
      </c>
      <c r="N88" s="263">
        <v>0</v>
      </c>
      <c r="O88" s="263">
        <v>0</v>
      </c>
      <c r="P88" s="263">
        <v>0</v>
      </c>
      <c r="Q88" s="263">
        <v>0</v>
      </c>
    </row>
    <row r="89" spans="2:17" ht="17.25" hidden="1" customHeight="1">
      <c r="B89" s="263">
        <v>0</v>
      </c>
      <c r="C89" s="263">
        <v>0</v>
      </c>
      <c r="D89" s="263">
        <v>0</v>
      </c>
      <c r="E89" s="263">
        <v>0</v>
      </c>
      <c r="F89" s="263">
        <v>0</v>
      </c>
      <c r="G89" s="263">
        <v>0</v>
      </c>
      <c r="H89" s="263">
        <v>0</v>
      </c>
      <c r="I89" s="263">
        <v>0</v>
      </c>
      <c r="J89" s="263">
        <v>0</v>
      </c>
      <c r="K89" s="263">
        <v>0</v>
      </c>
      <c r="L89" s="263">
        <v>0</v>
      </c>
      <c r="M89" s="263">
        <v>0</v>
      </c>
      <c r="N89" s="263">
        <v>0</v>
      </c>
      <c r="O89" s="263">
        <v>0</v>
      </c>
      <c r="P89" s="263">
        <v>0</v>
      </c>
      <c r="Q89" s="263">
        <v>0</v>
      </c>
    </row>
    <row r="90" spans="2:17" ht="17.25" hidden="1" customHeight="1">
      <c r="B90" s="263">
        <v>0</v>
      </c>
      <c r="C90" s="263">
        <v>0</v>
      </c>
      <c r="D90" s="263">
        <v>0</v>
      </c>
      <c r="E90" s="263">
        <v>0</v>
      </c>
      <c r="F90" s="263">
        <v>0</v>
      </c>
      <c r="G90" s="263">
        <v>0</v>
      </c>
      <c r="H90" s="263">
        <v>0</v>
      </c>
      <c r="I90" s="263">
        <v>0</v>
      </c>
      <c r="J90" s="263">
        <v>0</v>
      </c>
      <c r="K90" s="263">
        <v>0</v>
      </c>
      <c r="L90" s="263">
        <v>0</v>
      </c>
      <c r="M90" s="263">
        <v>0</v>
      </c>
      <c r="N90" s="263">
        <v>0</v>
      </c>
      <c r="O90" s="263">
        <v>0</v>
      </c>
      <c r="P90" s="263">
        <v>0</v>
      </c>
      <c r="Q90" s="263">
        <v>0</v>
      </c>
    </row>
  </sheetData>
  <mergeCells count="19">
    <mergeCell ref="A3:A6"/>
    <mergeCell ref="B3:Q3"/>
    <mergeCell ref="R3:R6"/>
    <mergeCell ref="B4:F4"/>
    <mergeCell ref="G4:I4"/>
    <mergeCell ref="J4:N4"/>
    <mergeCell ref="O4:Q4"/>
    <mergeCell ref="B5:D5"/>
    <mergeCell ref="E5:E6"/>
    <mergeCell ref="F5:F6"/>
    <mergeCell ref="O5:O6"/>
    <mergeCell ref="P5:P6"/>
    <mergeCell ref="Q5:Q6"/>
    <mergeCell ref="G5:G6"/>
    <mergeCell ref="H5:H6"/>
    <mergeCell ref="I5:I6"/>
    <mergeCell ref="J5:L5"/>
    <mergeCell ref="M5:M6"/>
    <mergeCell ref="N5:N6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64968-56E4-4611-85FF-0E6A563E4373}">
  <sheetPr>
    <tabColor rgb="FFFF0000"/>
    <pageSetUpPr fitToPage="1"/>
  </sheetPr>
  <dimension ref="A1:Y90"/>
  <sheetViews>
    <sheetView view="pageBreakPreview" zoomScale="78" zoomScaleNormal="75" zoomScaleSheetLayoutView="78" workbookViewId="0">
      <pane xSplit="1" ySplit="6" topLeftCell="B7" activePane="bottomRight" state="frozen"/>
      <selection activeCell="H39" sqref="H39"/>
      <selection pane="topRight" activeCell="H39" sqref="H39"/>
      <selection pane="bottomLeft" activeCell="H39" sqref="H39"/>
      <selection pane="bottomRight" activeCell="G37" sqref="G37:H37"/>
    </sheetView>
  </sheetViews>
  <sheetFormatPr defaultColWidth="8" defaultRowHeight="17.25" customHeight="1"/>
  <cols>
    <col min="1" max="1" width="12.6640625" style="128" customWidth="1"/>
    <col min="2" max="2" width="16.33203125" style="212" customWidth="1"/>
    <col min="3" max="4" width="13.77734375" style="212" customWidth="1"/>
    <col min="5" max="17" width="15.6640625" style="212" customWidth="1"/>
    <col min="18" max="18" width="12.6640625" style="128" customWidth="1"/>
    <col min="19" max="19" width="8" style="212"/>
    <col min="20" max="25" width="3.6640625" style="212" hidden="1" customWidth="1"/>
    <col min="26" max="29" width="8" style="212"/>
    <col min="30" max="35" width="13.77734375" style="212" customWidth="1"/>
    <col min="36" max="38" width="14.6640625" style="212" customWidth="1"/>
    <col min="39" max="43" width="13.77734375" style="212" customWidth="1"/>
    <col min="44" max="46" width="14.6640625" style="212" customWidth="1"/>
    <col min="47" max="285" width="8" style="212"/>
    <col min="286" max="291" width="13.77734375" style="212" customWidth="1"/>
    <col min="292" max="294" width="14.6640625" style="212" customWidth="1"/>
    <col min="295" max="299" width="13.77734375" style="212" customWidth="1"/>
    <col min="300" max="302" width="14.6640625" style="212" customWidth="1"/>
    <col min="303" max="541" width="8" style="212"/>
    <col min="542" max="547" width="13.77734375" style="212" customWidth="1"/>
    <col min="548" max="550" width="14.6640625" style="212" customWidth="1"/>
    <col min="551" max="555" width="13.77734375" style="212" customWidth="1"/>
    <col min="556" max="558" width="14.6640625" style="212" customWidth="1"/>
    <col min="559" max="797" width="8" style="212"/>
    <col min="798" max="803" width="13.77734375" style="212" customWidth="1"/>
    <col min="804" max="806" width="14.6640625" style="212" customWidth="1"/>
    <col min="807" max="811" width="13.77734375" style="212" customWidth="1"/>
    <col min="812" max="814" width="14.6640625" style="212" customWidth="1"/>
    <col min="815" max="1053" width="8" style="212"/>
    <col min="1054" max="1059" width="13.77734375" style="212" customWidth="1"/>
    <col min="1060" max="1062" width="14.6640625" style="212" customWidth="1"/>
    <col min="1063" max="1067" width="13.77734375" style="212" customWidth="1"/>
    <col min="1068" max="1070" width="14.6640625" style="212" customWidth="1"/>
    <col min="1071" max="1309" width="8" style="212"/>
    <col min="1310" max="1315" width="13.77734375" style="212" customWidth="1"/>
    <col min="1316" max="1318" width="14.6640625" style="212" customWidth="1"/>
    <col min="1319" max="1323" width="13.77734375" style="212" customWidth="1"/>
    <col min="1324" max="1326" width="14.6640625" style="212" customWidth="1"/>
    <col min="1327" max="1565" width="8" style="212"/>
    <col min="1566" max="1571" width="13.77734375" style="212" customWidth="1"/>
    <col min="1572" max="1574" width="14.6640625" style="212" customWidth="1"/>
    <col min="1575" max="1579" width="13.77734375" style="212" customWidth="1"/>
    <col min="1580" max="1582" width="14.6640625" style="212" customWidth="1"/>
    <col min="1583" max="1821" width="8" style="212"/>
    <col min="1822" max="1827" width="13.77734375" style="212" customWidth="1"/>
    <col min="1828" max="1830" width="14.6640625" style="212" customWidth="1"/>
    <col min="1831" max="1835" width="13.77734375" style="212" customWidth="1"/>
    <col min="1836" max="1838" width="14.6640625" style="212" customWidth="1"/>
    <col min="1839" max="2077" width="8" style="212"/>
    <col min="2078" max="2083" width="13.77734375" style="212" customWidth="1"/>
    <col min="2084" max="2086" width="14.6640625" style="212" customWidth="1"/>
    <col min="2087" max="2091" width="13.77734375" style="212" customWidth="1"/>
    <col min="2092" max="2094" width="14.6640625" style="212" customWidth="1"/>
    <col min="2095" max="2333" width="8" style="212"/>
    <col min="2334" max="2339" width="13.77734375" style="212" customWidth="1"/>
    <col min="2340" max="2342" width="14.6640625" style="212" customWidth="1"/>
    <col min="2343" max="2347" width="13.77734375" style="212" customWidth="1"/>
    <col min="2348" max="2350" width="14.6640625" style="212" customWidth="1"/>
    <col min="2351" max="2589" width="8" style="212"/>
    <col min="2590" max="2595" width="13.77734375" style="212" customWidth="1"/>
    <col min="2596" max="2598" width="14.6640625" style="212" customWidth="1"/>
    <col min="2599" max="2603" width="13.77734375" style="212" customWidth="1"/>
    <col min="2604" max="2606" width="14.6640625" style="212" customWidth="1"/>
    <col min="2607" max="2845" width="8" style="212"/>
    <col min="2846" max="2851" width="13.77734375" style="212" customWidth="1"/>
    <col min="2852" max="2854" width="14.6640625" style="212" customWidth="1"/>
    <col min="2855" max="2859" width="13.77734375" style="212" customWidth="1"/>
    <col min="2860" max="2862" width="14.6640625" style="212" customWidth="1"/>
    <col min="2863" max="3101" width="8" style="212"/>
    <col min="3102" max="3107" width="13.77734375" style="212" customWidth="1"/>
    <col min="3108" max="3110" width="14.6640625" style="212" customWidth="1"/>
    <col min="3111" max="3115" width="13.77734375" style="212" customWidth="1"/>
    <col min="3116" max="3118" width="14.6640625" style="212" customWidth="1"/>
    <col min="3119" max="3357" width="8" style="212"/>
    <col min="3358" max="3363" width="13.77734375" style="212" customWidth="1"/>
    <col min="3364" max="3366" width="14.6640625" style="212" customWidth="1"/>
    <col min="3367" max="3371" width="13.77734375" style="212" customWidth="1"/>
    <col min="3372" max="3374" width="14.6640625" style="212" customWidth="1"/>
    <col min="3375" max="3613" width="8" style="212"/>
    <col min="3614" max="3619" width="13.77734375" style="212" customWidth="1"/>
    <col min="3620" max="3622" width="14.6640625" style="212" customWidth="1"/>
    <col min="3623" max="3627" width="13.77734375" style="212" customWidth="1"/>
    <col min="3628" max="3630" width="14.6640625" style="212" customWidth="1"/>
    <col min="3631" max="3869" width="8" style="212"/>
    <col min="3870" max="3875" width="13.77734375" style="212" customWidth="1"/>
    <col min="3876" max="3878" width="14.6640625" style="212" customWidth="1"/>
    <col min="3879" max="3883" width="13.77734375" style="212" customWidth="1"/>
    <col min="3884" max="3886" width="14.6640625" style="212" customWidth="1"/>
    <col min="3887" max="4125" width="8" style="212"/>
    <col min="4126" max="4131" width="13.77734375" style="212" customWidth="1"/>
    <col min="4132" max="4134" width="14.6640625" style="212" customWidth="1"/>
    <col min="4135" max="4139" width="13.77734375" style="212" customWidth="1"/>
    <col min="4140" max="4142" width="14.6640625" style="212" customWidth="1"/>
    <col min="4143" max="4381" width="8" style="212"/>
    <col min="4382" max="4387" width="13.77734375" style="212" customWidth="1"/>
    <col min="4388" max="4390" width="14.6640625" style="212" customWidth="1"/>
    <col min="4391" max="4395" width="13.77734375" style="212" customWidth="1"/>
    <col min="4396" max="4398" width="14.6640625" style="212" customWidth="1"/>
    <col min="4399" max="4637" width="8" style="212"/>
    <col min="4638" max="4643" width="13.77734375" style="212" customWidth="1"/>
    <col min="4644" max="4646" width="14.6640625" style="212" customWidth="1"/>
    <col min="4647" max="4651" width="13.77734375" style="212" customWidth="1"/>
    <col min="4652" max="4654" width="14.6640625" style="212" customWidth="1"/>
    <col min="4655" max="4893" width="8" style="212"/>
    <col min="4894" max="4899" width="13.77734375" style="212" customWidth="1"/>
    <col min="4900" max="4902" width="14.6640625" style="212" customWidth="1"/>
    <col min="4903" max="4907" width="13.77734375" style="212" customWidth="1"/>
    <col min="4908" max="4910" width="14.6640625" style="212" customWidth="1"/>
    <col min="4911" max="5149" width="8" style="212"/>
    <col min="5150" max="5155" width="13.77734375" style="212" customWidth="1"/>
    <col min="5156" max="5158" width="14.6640625" style="212" customWidth="1"/>
    <col min="5159" max="5163" width="13.77734375" style="212" customWidth="1"/>
    <col min="5164" max="5166" width="14.6640625" style="212" customWidth="1"/>
    <col min="5167" max="5405" width="8" style="212"/>
    <col min="5406" max="5411" width="13.77734375" style="212" customWidth="1"/>
    <col min="5412" max="5414" width="14.6640625" style="212" customWidth="1"/>
    <col min="5415" max="5419" width="13.77734375" style="212" customWidth="1"/>
    <col min="5420" max="5422" width="14.6640625" style="212" customWidth="1"/>
    <col min="5423" max="5661" width="8" style="212"/>
    <col min="5662" max="5667" width="13.77734375" style="212" customWidth="1"/>
    <col min="5668" max="5670" width="14.6640625" style="212" customWidth="1"/>
    <col min="5671" max="5675" width="13.77734375" style="212" customWidth="1"/>
    <col min="5676" max="5678" width="14.6640625" style="212" customWidth="1"/>
    <col min="5679" max="5917" width="8" style="212"/>
    <col min="5918" max="5923" width="13.77734375" style="212" customWidth="1"/>
    <col min="5924" max="5926" width="14.6640625" style="212" customWidth="1"/>
    <col min="5927" max="5931" width="13.77734375" style="212" customWidth="1"/>
    <col min="5932" max="5934" width="14.6640625" style="212" customWidth="1"/>
    <col min="5935" max="6173" width="8" style="212"/>
    <col min="6174" max="6179" width="13.77734375" style="212" customWidth="1"/>
    <col min="6180" max="6182" width="14.6640625" style="212" customWidth="1"/>
    <col min="6183" max="6187" width="13.77734375" style="212" customWidth="1"/>
    <col min="6188" max="6190" width="14.6640625" style="212" customWidth="1"/>
    <col min="6191" max="6429" width="8" style="212"/>
    <col min="6430" max="6435" width="13.77734375" style="212" customWidth="1"/>
    <col min="6436" max="6438" width="14.6640625" style="212" customWidth="1"/>
    <col min="6439" max="6443" width="13.77734375" style="212" customWidth="1"/>
    <col min="6444" max="6446" width="14.6640625" style="212" customWidth="1"/>
    <col min="6447" max="6685" width="8" style="212"/>
    <col min="6686" max="6691" width="13.77734375" style="212" customWidth="1"/>
    <col min="6692" max="6694" width="14.6640625" style="212" customWidth="1"/>
    <col min="6695" max="6699" width="13.77734375" style="212" customWidth="1"/>
    <col min="6700" max="6702" width="14.6640625" style="212" customWidth="1"/>
    <col min="6703" max="6941" width="8" style="212"/>
    <col min="6942" max="6947" width="13.77734375" style="212" customWidth="1"/>
    <col min="6948" max="6950" width="14.6640625" style="212" customWidth="1"/>
    <col min="6951" max="6955" width="13.77734375" style="212" customWidth="1"/>
    <col min="6956" max="6958" width="14.6640625" style="212" customWidth="1"/>
    <col min="6959" max="7197" width="8" style="212"/>
    <col min="7198" max="7203" width="13.77734375" style="212" customWidth="1"/>
    <col min="7204" max="7206" width="14.6640625" style="212" customWidth="1"/>
    <col min="7207" max="7211" width="13.77734375" style="212" customWidth="1"/>
    <col min="7212" max="7214" width="14.6640625" style="212" customWidth="1"/>
    <col min="7215" max="7453" width="8" style="212"/>
    <col min="7454" max="7459" width="13.77734375" style="212" customWidth="1"/>
    <col min="7460" max="7462" width="14.6640625" style="212" customWidth="1"/>
    <col min="7463" max="7467" width="13.77734375" style="212" customWidth="1"/>
    <col min="7468" max="7470" width="14.6640625" style="212" customWidth="1"/>
    <col min="7471" max="7709" width="8" style="212"/>
    <col min="7710" max="7715" width="13.77734375" style="212" customWidth="1"/>
    <col min="7716" max="7718" width="14.6640625" style="212" customWidth="1"/>
    <col min="7719" max="7723" width="13.77734375" style="212" customWidth="1"/>
    <col min="7724" max="7726" width="14.6640625" style="212" customWidth="1"/>
    <col min="7727" max="7965" width="8" style="212"/>
    <col min="7966" max="7971" width="13.77734375" style="212" customWidth="1"/>
    <col min="7972" max="7974" width="14.6640625" style="212" customWidth="1"/>
    <col min="7975" max="7979" width="13.77734375" style="212" customWidth="1"/>
    <col min="7980" max="7982" width="14.6640625" style="212" customWidth="1"/>
    <col min="7983" max="8221" width="8" style="212"/>
    <col min="8222" max="8227" width="13.77734375" style="212" customWidth="1"/>
    <col min="8228" max="8230" width="14.6640625" style="212" customWidth="1"/>
    <col min="8231" max="8235" width="13.77734375" style="212" customWidth="1"/>
    <col min="8236" max="8238" width="14.6640625" style="212" customWidth="1"/>
    <col min="8239" max="8477" width="8" style="212"/>
    <col min="8478" max="8483" width="13.77734375" style="212" customWidth="1"/>
    <col min="8484" max="8486" width="14.6640625" style="212" customWidth="1"/>
    <col min="8487" max="8491" width="13.77734375" style="212" customWidth="1"/>
    <col min="8492" max="8494" width="14.6640625" style="212" customWidth="1"/>
    <col min="8495" max="8733" width="8" style="212"/>
    <col min="8734" max="8739" width="13.77734375" style="212" customWidth="1"/>
    <col min="8740" max="8742" width="14.6640625" style="212" customWidth="1"/>
    <col min="8743" max="8747" width="13.77734375" style="212" customWidth="1"/>
    <col min="8748" max="8750" width="14.6640625" style="212" customWidth="1"/>
    <col min="8751" max="8989" width="8" style="212"/>
    <col min="8990" max="8995" width="13.77734375" style="212" customWidth="1"/>
    <col min="8996" max="8998" width="14.6640625" style="212" customWidth="1"/>
    <col min="8999" max="9003" width="13.77734375" style="212" customWidth="1"/>
    <col min="9004" max="9006" width="14.6640625" style="212" customWidth="1"/>
    <col min="9007" max="9245" width="8" style="212"/>
    <col min="9246" max="9251" width="13.77734375" style="212" customWidth="1"/>
    <col min="9252" max="9254" width="14.6640625" style="212" customWidth="1"/>
    <col min="9255" max="9259" width="13.77734375" style="212" customWidth="1"/>
    <col min="9260" max="9262" width="14.6640625" style="212" customWidth="1"/>
    <col min="9263" max="9501" width="8" style="212"/>
    <col min="9502" max="9507" width="13.77734375" style="212" customWidth="1"/>
    <col min="9508" max="9510" width="14.6640625" style="212" customWidth="1"/>
    <col min="9511" max="9515" width="13.77734375" style="212" customWidth="1"/>
    <col min="9516" max="9518" width="14.6640625" style="212" customWidth="1"/>
    <col min="9519" max="9757" width="8" style="212"/>
    <col min="9758" max="9763" width="13.77734375" style="212" customWidth="1"/>
    <col min="9764" max="9766" width="14.6640625" style="212" customWidth="1"/>
    <col min="9767" max="9771" width="13.77734375" style="212" customWidth="1"/>
    <col min="9772" max="9774" width="14.6640625" style="212" customWidth="1"/>
    <col min="9775" max="10013" width="8" style="212"/>
    <col min="10014" max="10019" width="13.77734375" style="212" customWidth="1"/>
    <col min="10020" max="10022" width="14.6640625" style="212" customWidth="1"/>
    <col min="10023" max="10027" width="13.77734375" style="212" customWidth="1"/>
    <col min="10028" max="10030" width="14.6640625" style="212" customWidth="1"/>
    <col min="10031" max="10269" width="8" style="212"/>
    <col min="10270" max="10275" width="13.77734375" style="212" customWidth="1"/>
    <col min="10276" max="10278" width="14.6640625" style="212" customWidth="1"/>
    <col min="10279" max="10283" width="13.77734375" style="212" customWidth="1"/>
    <col min="10284" max="10286" width="14.6640625" style="212" customWidth="1"/>
    <col min="10287" max="10525" width="8" style="212"/>
    <col min="10526" max="10531" width="13.77734375" style="212" customWidth="1"/>
    <col min="10532" max="10534" width="14.6640625" style="212" customWidth="1"/>
    <col min="10535" max="10539" width="13.77734375" style="212" customWidth="1"/>
    <col min="10540" max="10542" width="14.6640625" style="212" customWidth="1"/>
    <col min="10543" max="10781" width="8" style="212"/>
    <col min="10782" max="10787" width="13.77734375" style="212" customWidth="1"/>
    <col min="10788" max="10790" width="14.6640625" style="212" customWidth="1"/>
    <col min="10791" max="10795" width="13.77734375" style="212" customWidth="1"/>
    <col min="10796" max="10798" width="14.6640625" style="212" customWidth="1"/>
    <col min="10799" max="11037" width="8" style="212"/>
    <col min="11038" max="11043" width="13.77734375" style="212" customWidth="1"/>
    <col min="11044" max="11046" width="14.6640625" style="212" customWidth="1"/>
    <col min="11047" max="11051" width="13.77734375" style="212" customWidth="1"/>
    <col min="11052" max="11054" width="14.6640625" style="212" customWidth="1"/>
    <col min="11055" max="11293" width="8" style="212"/>
    <col min="11294" max="11299" width="13.77734375" style="212" customWidth="1"/>
    <col min="11300" max="11302" width="14.6640625" style="212" customWidth="1"/>
    <col min="11303" max="11307" width="13.77734375" style="212" customWidth="1"/>
    <col min="11308" max="11310" width="14.6640625" style="212" customWidth="1"/>
    <col min="11311" max="11549" width="8" style="212"/>
    <col min="11550" max="11555" width="13.77734375" style="212" customWidth="1"/>
    <col min="11556" max="11558" width="14.6640625" style="212" customWidth="1"/>
    <col min="11559" max="11563" width="13.77734375" style="212" customWidth="1"/>
    <col min="11564" max="11566" width="14.6640625" style="212" customWidth="1"/>
    <col min="11567" max="11805" width="8" style="212"/>
    <col min="11806" max="11811" width="13.77734375" style="212" customWidth="1"/>
    <col min="11812" max="11814" width="14.6640625" style="212" customWidth="1"/>
    <col min="11815" max="11819" width="13.77734375" style="212" customWidth="1"/>
    <col min="11820" max="11822" width="14.6640625" style="212" customWidth="1"/>
    <col min="11823" max="12061" width="8" style="212"/>
    <col min="12062" max="12067" width="13.77734375" style="212" customWidth="1"/>
    <col min="12068" max="12070" width="14.6640625" style="212" customWidth="1"/>
    <col min="12071" max="12075" width="13.77734375" style="212" customWidth="1"/>
    <col min="12076" max="12078" width="14.6640625" style="212" customWidth="1"/>
    <col min="12079" max="12317" width="8" style="212"/>
    <col min="12318" max="12323" width="13.77734375" style="212" customWidth="1"/>
    <col min="12324" max="12326" width="14.6640625" style="212" customWidth="1"/>
    <col min="12327" max="12331" width="13.77734375" style="212" customWidth="1"/>
    <col min="12332" max="12334" width="14.6640625" style="212" customWidth="1"/>
    <col min="12335" max="12573" width="8" style="212"/>
    <col min="12574" max="12579" width="13.77734375" style="212" customWidth="1"/>
    <col min="12580" max="12582" width="14.6640625" style="212" customWidth="1"/>
    <col min="12583" max="12587" width="13.77734375" style="212" customWidth="1"/>
    <col min="12588" max="12590" width="14.6640625" style="212" customWidth="1"/>
    <col min="12591" max="12829" width="8" style="212"/>
    <col min="12830" max="12835" width="13.77734375" style="212" customWidth="1"/>
    <col min="12836" max="12838" width="14.6640625" style="212" customWidth="1"/>
    <col min="12839" max="12843" width="13.77734375" style="212" customWidth="1"/>
    <col min="12844" max="12846" width="14.6640625" style="212" customWidth="1"/>
    <col min="12847" max="13085" width="8" style="212"/>
    <col min="13086" max="13091" width="13.77734375" style="212" customWidth="1"/>
    <col min="13092" max="13094" width="14.6640625" style="212" customWidth="1"/>
    <col min="13095" max="13099" width="13.77734375" style="212" customWidth="1"/>
    <col min="13100" max="13102" width="14.6640625" style="212" customWidth="1"/>
    <col min="13103" max="13341" width="8" style="212"/>
    <col min="13342" max="13347" width="13.77734375" style="212" customWidth="1"/>
    <col min="13348" max="13350" width="14.6640625" style="212" customWidth="1"/>
    <col min="13351" max="13355" width="13.77734375" style="212" customWidth="1"/>
    <col min="13356" max="13358" width="14.6640625" style="212" customWidth="1"/>
    <col min="13359" max="13597" width="8" style="212"/>
    <col min="13598" max="13603" width="13.77734375" style="212" customWidth="1"/>
    <col min="13604" max="13606" width="14.6640625" style="212" customWidth="1"/>
    <col min="13607" max="13611" width="13.77734375" style="212" customWidth="1"/>
    <col min="13612" max="13614" width="14.6640625" style="212" customWidth="1"/>
    <col min="13615" max="13853" width="8" style="212"/>
    <col min="13854" max="13859" width="13.77734375" style="212" customWidth="1"/>
    <col min="13860" max="13862" width="14.6640625" style="212" customWidth="1"/>
    <col min="13863" max="13867" width="13.77734375" style="212" customWidth="1"/>
    <col min="13868" max="13870" width="14.6640625" style="212" customWidth="1"/>
    <col min="13871" max="14109" width="8" style="212"/>
    <col min="14110" max="14115" width="13.77734375" style="212" customWidth="1"/>
    <col min="14116" max="14118" width="14.6640625" style="212" customWidth="1"/>
    <col min="14119" max="14123" width="13.77734375" style="212" customWidth="1"/>
    <col min="14124" max="14126" width="14.6640625" style="212" customWidth="1"/>
    <col min="14127" max="14365" width="8" style="212"/>
    <col min="14366" max="14371" width="13.77734375" style="212" customWidth="1"/>
    <col min="14372" max="14374" width="14.6640625" style="212" customWidth="1"/>
    <col min="14375" max="14379" width="13.77734375" style="212" customWidth="1"/>
    <col min="14380" max="14382" width="14.6640625" style="212" customWidth="1"/>
    <col min="14383" max="14621" width="8" style="212"/>
    <col min="14622" max="14627" width="13.77734375" style="212" customWidth="1"/>
    <col min="14628" max="14630" width="14.6640625" style="212" customWidth="1"/>
    <col min="14631" max="14635" width="13.77734375" style="212" customWidth="1"/>
    <col min="14636" max="14638" width="14.6640625" style="212" customWidth="1"/>
    <col min="14639" max="14877" width="8" style="212"/>
    <col min="14878" max="14883" width="13.77734375" style="212" customWidth="1"/>
    <col min="14884" max="14886" width="14.6640625" style="212" customWidth="1"/>
    <col min="14887" max="14891" width="13.77734375" style="212" customWidth="1"/>
    <col min="14892" max="14894" width="14.6640625" style="212" customWidth="1"/>
    <col min="14895" max="15133" width="8" style="212"/>
    <col min="15134" max="15139" width="13.77734375" style="212" customWidth="1"/>
    <col min="15140" max="15142" width="14.6640625" style="212" customWidth="1"/>
    <col min="15143" max="15147" width="13.77734375" style="212" customWidth="1"/>
    <col min="15148" max="15150" width="14.6640625" style="212" customWidth="1"/>
    <col min="15151" max="15389" width="8" style="212"/>
    <col min="15390" max="15395" width="13.77734375" style="212" customWidth="1"/>
    <col min="15396" max="15398" width="14.6640625" style="212" customWidth="1"/>
    <col min="15399" max="15403" width="13.77734375" style="212" customWidth="1"/>
    <col min="15404" max="15406" width="14.6640625" style="212" customWidth="1"/>
    <col min="15407" max="15645" width="8" style="212"/>
    <col min="15646" max="15651" width="13.77734375" style="212" customWidth="1"/>
    <col min="15652" max="15654" width="14.6640625" style="212" customWidth="1"/>
    <col min="15655" max="15659" width="13.77734375" style="212" customWidth="1"/>
    <col min="15660" max="15662" width="14.6640625" style="212" customWidth="1"/>
    <col min="15663" max="15901" width="8" style="212"/>
    <col min="15902" max="15907" width="13.77734375" style="212" customWidth="1"/>
    <col min="15908" max="15910" width="14.6640625" style="212" customWidth="1"/>
    <col min="15911" max="15915" width="13.77734375" style="212" customWidth="1"/>
    <col min="15916" max="15918" width="14.6640625" style="212" customWidth="1"/>
    <col min="15919" max="16384" width="8" style="212"/>
  </cols>
  <sheetData>
    <row r="1" spans="1:25" s="211" customFormat="1" ht="17.25" customHeight="1">
      <c r="A1" s="37" t="s">
        <v>314</v>
      </c>
      <c r="B1" s="208"/>
      <c r="C1" s="209"/>
      <c r="D1" s="209"/>
      <c r="E1" s="209"/>
      <c r="F1" s="209"/>
      <c r="G1" s="209"/>
      <c r="H1" s="210"/>
      <c r="I1" s="210"/>
      <c r="K1" s="209"/>
      <c r="L1" s="209"/>
      <c r="M1" s="209"/>
      <c r="N1" s="209"/>
      <c r="O1" s="209"/>
      <c r="P1" s="210"/>
      <c r="Q1" s="210"/>
      <c r="R1" s="38"/>
    </row>
    <row r="2" spans="1:25" ht="17.25" customHeight="1" thickBot="1">
      <c r="Q2" s="210"/>
      <c r="R2" s="264" t="s">
        <v>99</v>
      </c>
    </row>
    <row r="3" spans="1:25" s="265" customFormat="1" ht="17.25" customHeight="1">
      <c r="A3" s="450" t="s">
        <v>100</v>
      </c>
      <c r="B3" s="453" t="s">
        <v>122</v>
      </c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5"/>
      <c r="R3" s="450" t="s">
        <v>100</v>
      </c>
    </row>
    <row r="4" spans="1:25" s="265" customFormat="1" ht="17.25" customHeight="1">
      <c r="A4" s="451"/>
      <c r="B4" s="464" t="s">
        <v>144</v>
      </c>
      <c r="C4" s="465"/>
      <c r="D4" s="465"/>
      <c r="E4" s="465"/>
      <c r="F4" s="465"/>
      <c r="G4" s="465"/>
      <c r="H4" s="465"/>
      <c r="I4" s="466"/>
      <c r="J4" s="464" t="s">
        <v>145</v>
      </c>
      <c r="K4" s="465"/>
      <c r="L4" s="465"/>
      <c r="M4" s="465"/>
      <c r="N4" s="465"/>
      <c r="O4" s="465"/>
      <c r="P4" s="465"/>
      <c r="Q4" s="466"/>
      <c r="R4" s="451"/>
    </row>
    <row r="5" spans="1:25" s="266" customFormat="1" ht="17.25" customHeight="1">
      <c r="A5" s="451"/>
      <c r="B5" s="467" t="s">
        <v>126</v>
      </c>
      <c r="C5" s="468"/>
      <c r="D5" s="468"/>
      <c r="E5" s="469"/>
      <c r="F5" s="470" t="s">
        <v>127</v>
      </c>
      <c r="G5" s="471"/>
      <c r="H5" s="472"/>
      <c r="I5" s="473" t="s">
        <v>146</v>
      </c>
      <c r="J5" s="467" t="s">
        <v>126</v>
      </c>
      <c r="K5" s="468"/>
      <c r="L5" s="468"/>
      <c r="M5" s="469"/>
      <c r="N5" s="470" t="s">
        <v>127</v>
      </c>
      <c r="O5" s="471"/>
      <c r="P5" s="472"/>
      <c r="Q5" s="462" t="s">
        <v>146</v>
      </c>
      <c r="R5" s="451"/>
    </row>
    <row r="6" spans="1:25" s="266" customFormat="1" ht="17.25" customHeight="1" thickBot="1">
      <c r="A6" s="452"/>
      <c r="B6" s="214" t="s">
        <v>141</v>
      </c>
      <c r="C6" s="215" t="s">
        <v>147</v>
      </c>
      <c r="D6" s="215" t="s">
        <v>124</v>
      </c>
      <c r="E6" s="215" t="s">
        <v>125</v>
      </c>
      <c r="F6" s="267" t="s">
        <v>139</v>
      </c>
      <c r="G6" s="268" t="s">
        <v>140</v>
      </c>
      <c r="H6" s="269" t="s">
        <v>125</v>
      </c>
      <c r="I6" s="474"/>
      <c r="J6" s="214" t="s">
        <v>141</v>
      </c>
      <c r="K6" s="215" t="s">
        <v>147</v>
      </c>
      <c r="L6" s="215" t="s">
        <v>124</v>
      </c>
      <c r="M6" s="215" t="s">
        <v>125</v>
      </c>
      <c r="N6" s="267" t="s">
        <v>139</v>
      </c>
      <c r="O6" s="268" t="s">
        <v>140</v>
      </c>
      <c r="P6" s="269" t="s">
        <v>125</v>
      </c>
      <c r="Q6" s="463"/>
      <c r="R6" s="452"/>
    </row>
    <row r="7" spans="1:25" ht="17.25" customHeight="1">
      <c r="A7" s="122" t="s">
        <v>3</v>
      </c>
      <c r="B7" s="217">
        <f>B52</f>
        <v>1633717623</v>
      </c>
      <c r="C7" s="218">
        <f t="shared" ref="C7:Q7" si="0">C52</f>
        <v>16430862</v>
      </c>
      <c r="D7" s="218">
        <f t="shared" si="0"/>
        <v>62957337</v>
      </c>
      <c r="E7" s="218">
        <f t="shared" si="0"/>
        <v>1713105822</v>
      </c>
      <c r="F7" s="221">
        <f t="shared" si="0"/>
        <v>201976923</v>
      </c>
      <c r="G7" s="270">
        <f t="shared" si="0"/>
        <v>432661985</v>
      </c>
      <c r="H7" s="218">
        <f t="shared" si="0"/>
        <v>634638908</v>
      </c>
      <c r="I7" s="221">
        <f t="shared" si="0"/>
        <v>2347744730</v>
      </c>
      <c r="J7" s="270">
        <f t="shared" si="0"/>
        <v>730571864</v>
      </c>
      <c r="K7" s="218">
        <f t="shared" si="0"/>
        <v>9745276</v>
      </c>
      <c r="L7" s="218">
        <f t="shared" si="0"/>
        <v>40685483</v>
      </c>
      <c r="M7" s="218">
        <f t="shared" si="0"/>
        <v>781002623</v>
      </c>
      <c r="N7" s="221">
        <f t="shared" si="0"/>
        <v>201958190</v>
      </c>
      <c r="O7" s="270">
        <f t="shared" si="0"/>
        <v>431912101</v>
      </c>
      <c r="P7" s="218">
        <f t="shared" si="0"/>
        <v>633870291</v>
      </c>
      <c r="Q7" s="223">
        <f t="shared" si="0"/>
        <v>1414872914</v>
      </c>
      <c r="R7" s="122" t="s">
        <v>3</v>
      </c>
      <c r="T7" s="224" t="str">
        <f>IF(SUM(B7:D7)-E7=0,"○","×")</f>
        <v>○</v>
      </c>
      <c r="U7" s="224" t="str">
        <f>IF(SUM(F7:G7)-H7=0,"○","×")</f>
        <v>○</v>
      </c>
      <c r="V7" s="224" t="str">
        <f>IF(SUM(E7,H7)-I7=0,"○","×")</f>
        <v>○</v>
      </c>
      <c r="W7" s="224" t="str">
        <f>IF(SUM(J7:L7)-M7=0,"○","×")</f>
        <v>○</v>
      </c>
      <c r="X7" s="224" t="str">
        <f>IF(SUM(N7:O7)-P7=0,"○","×")</f>
        <v>○</v>
      </c>
      <c r="Y7" s="224" t="str">
        <f>IF(SUM(M7,P7)-Q7=0,"○","×")</f>
        <v>○</v>
      </c>
    </row>
    <row r="8" spans="1:25" ht="17.25" customHeight="1">
      <c r="A8" s="129" t="s">
        <v>4</v>
      </c>
      <c r="B8" s="225">
        <f t="shared" ref="B8:Q23" si="1">B53</f>
        <v>152808120</v>
      </c>
      <c r="C8" s="226">
        <f t="shared" si="1"/>
        <v>3847647</v>
      </c>
      <c r="D8" s="226">
        <f t="shared" si="1"/>
        <v>9040520</v>
      </c>
      <c r="E8" s="226">
        <f t="shared" si="1"/>
        <v>165696287</v>
      </c>
      <c r="F8" s="229">
        <f t="shared" si="1"/>
        <v>32112862</v>
      </c>
      <c r="G8" s="271">
        <f t="shared" si="1"/>
        <v>44384894</v>
      </c>
      <c r="H8" s="226">
        <f t="shared" si="1"/>
        <v>76497756</v>
      </c>
      <c r="I8" s="229">
        <f t="shared" si="1"/>
        <v>242194043</v>
      </c>
      <c r="J8" s="271">
        <f t="shared" si="1"/>
        <v>72686797</v>
      </c>
      <c r="K8" s="226">
        <f t="shared" si="1"/>
        <v>2144442</v>
      </c>
      <c r="L8" s="226">
        <f t="shared" si="1"/>
        <v>6302705</v>
      </c>
      <c r="M8" s="226">
        <f t="shared" si="1"/>
        <v>81133944</v>
      </c>
      <c r="N8" s="229">
        <f t="shared" si="1"/>
        <v>32112862</v>
      </c>
      <c r="O8" s="271">
        <f t="shared" si="1"/>
        <v>44371195</v>
      </c>
      <c r="P8" s="226">
        <f t="shared" si="1"/>
        <v>76484057</v>
      </c>
      <c r="Q8" s="231">
        <f t="shared" si="1"/>
        <v>157618001</v>
      </c>
      <c r="R8" s="129" t="s">
        <v>4</v>
      </c>
      <c r="T8" s="224" t="str">
        <f t="shared" ref="T8:T45" si="2">IF(SUM(B8:D8)-E8=0,"○","×")</f>
        <v>○</v>
      </c>
      <c r="U8" s="224" t="str">
        <f t="shared" ref="U8:U45" si="3">IF(SUM(F8:G8)-H8=0,"○","×")</f>
        <v>○</v>
      </c>
      <c r="V8" s="224" t="str">
        <f t="shared" ref="V8:V45" si="4">IF(SUM(E8,H8)-I8=0,"○","×")</f>
        <v>○</v>
      </c>
      <c r="W8" s="224" t="str">
        <f t="shared" ref="W8:W45" si="5">IF(SUM(J8:L8)-M8=0,"○","×")</f>
        <v>○</v>
      </c>
      <c r="X8" s="224" t="str">
        <f t="shared" ref="X8:X45" si="6">IF(SUM(N8:O8)-P8=0,"○","×")</f>
        <v>○</v>
      </c>
      <c r="Y8" s="224" t="str">
        <f t="shared" ref="Y8:Y45" si="7">IF(SUM(M8,P8)-Q8=0,"○","×")</f>
        <v>○</v>
      </c>
    </row>
    <row r="9" spans="1:25" ht="17.25" customHeight="1">
      <c r="A9" s="129" t="s">
        <v>5</v>
      </c>
      <c r="B9" s="225">
        <f t="shared" si="1"/>
        <v>268682379</v>
      </c>
      <c r="C9" s="226">
        <f t="shared" si="1"/>
        <v>3799046</v>
      </c>
      <c r="D9" s="226">
        <f t="shared" si="1"/>
        <v>10967121</v>
      </c>
      <c r="E9" s="226">
        <f t="shared" si="1"/>
        <v>283448546</v>
      </c>
      <c r="F9" s="229">
        <f t="shared" si="1"/>
        <v>41253774</v>
      </c>
      <c r="G9" s="271">
        <f t="shared" si="1"/>
        <v>76532966</v>
      </c>
      <c r="H9" s="226">
        <f t="shared" si="1"/>
        <v>117786740</v>
      </c>
      <c r="I9" s="229">
        <f t="shared" si="1"/>
        <v>401235286</v>
      </c>
      <c r="J9" s="271">
        <f t="shared" si="1"/>
        <v>128198168</v>
      </c>
      <c r="K9" s="226">
        <f t="shared" si="1"/>
        <v>2378022</v>
      </c>
      <c r="L9" s="226">
        <f t="shared" si="1"/>
        <v>7398545</v>
      </c>
      <c r="M9" s="226">
        <f t="shared" si="1"/>
        <v>137974735</v>
      </c>
      <c r="N9" s="229">
        <f t="shared" si="1"/>
        <v>41253496</v>
      </c>
      <c r="O9" s="271">
        <f t="shared" si="1"/>
        <v>76467678</v>
      </c>
      <c r="P9" s="226">
        <f t="shared" si="1"/>
        <v>117721174</v>
      </c>
      <c r="Q9" s="231">
        <f t="shared" si="1"/>
        <v>255695909</v>
      </c>
      <c r="R9" s="129" t="s">
        <v>5</v>
      </c>
      <c r="T9" s="224" t="str">
        <f t="shared" si="2"/>
        <v>○</v>
      </c>
      <c r="U9" s="224" t="str">
        <f t="shared" si="3"/>
        <v>○</v>
      </c>
      <c r="V9" s="224" t="str">
        <f t="shared" si="4"/>
        <v>○</v>
      </c>
      <c r="W9" s="224" t="str">
        <f t="shared" si="5"/>
        <v>○</v>
      </c>
      <c r="X9" s="224" t="str">
        <f t="shared" si="6"/>
        <v>○</v>
      </c>
      <c r="Y9" s="224" t="str">
        <f t="shared" si="7"/>
        <v>○</v>
      </c>
    </row>
    <row r="10" spans="1:25" ht="17.25" customHeight="1">
      <c r="A10" s="129" t="s">
        <v>6</v>
      </c>
      <c r="B10" s="225">
        <f t="shared" si="1"/>
        <v>154002789</v>
      </c>
      <c r="C10" s="226">
        <f t="shared" si="1"/>
        <v>7601302</v>
      </c>
      <c r="D10" s="226">
        <f t="shared" si="1"/>
        <v>15026895</v>
      </c>
      <c r="E10" s="226">
        <f t="shared" si="1"/>
        <v>176630986</v>
      </c>
      <c r="F10" s="229">
        <f t="shared" si="1"/>
        <v>31645588</v>
      </c>
      <c r="G10" s="271">
        <f t="shared" si="1"/>
        <v>53518251</v>
      </c>
      <c r="H10" s="226">
        <f t="shared" si="1"/>
        <v>85163839</v>
      </c>
      <c r="I10" s="229">
        <f t="shared" si="1"/>
        <v>261794825</v>
      </c>
      <c r="J10" s="271">
        <f t="shared" si="1"/>
        <v>78166080</v>
      </c>
      <c r="K10" s="226">
        <f t="shared" si="1"/>
        <v>4637291</v>
      </c>
      <c r="L10" s="226">
        <f t="shared" si="1"/>
        <v>10427907</v>
      </c>
      <c r="M10" s="226">
        <f t="shared" si="1"/>
        <v>93231278</v>
      </c>
      <c r="N10" s="229">
        <f t="shared" si="1"/>
        <v>31645425</v>
      </c>
      <c r="O10" s="271">
        <f t="shared" si="1"/>
        <v>53493451</v>
      </c>
      <c r="P10" s="226">
        <f t="shared" si="1"/>
        <v>85138876</v>
      </c>
      <c r="Q10" s="231">
        <f t="shared" si="1"/>
        <v>178370154</v>
      </c>
      <c r="R10" s="129" t="s">
        <v>6</v>
      </c>
      <c r="T10" s="224" t="str">
        <f t="shared" si="2"/>
        <v>○</v>
      </c>
      <c r="U10" s="224" t="str">
        <f t="shared" si="3"/>
        <v>○</v>
      </c>
      <c r="V10" s="224" t="str">
        <f t="shared" si="4"/>
        <v>○</v>
      </c>
      <c r="W10" s="224" t="str">
        <f t="shared" si="5"/>
        <v>○</v>
      </c>
      <c r="X10" s="224" t="str">
        <f t="shared" si="6"/>
        <v>○</v>
      </c>
      <c r="Y10" s="224" t="str">
        <f t="shared" si="7"/>
        <v>○</v>
      </c>
    </row>
    <row r="11" spans="1:25" ht="17.25" customHeight="1">
      <c r="A11" s="129" t="s">
        <v>7</v>
      </c>
      <c r="B11" s="225">
        <f t="shared" si="1"/>
        <v>428684682</v>
      </c>
      <c r="C11" s="226">
        <f t="shared" si="1"/>
        <v>9788907</v>
      </c>
      <c r="D11" s="226">
        <f t="shared" si="1"/>
        <v>37898311</v>
      </c>
      <c r="E11" s="226">
        <f t="shared" si="1"/>
        <v>476371900</v>
      </c>
      <c r="F11" s="229">
        <f t="shared" si="1"/>
        <v>79015299</v>
      </c>
      <c r="G11" s="271">
        <f t="shared" si="1"/>
        <v>116476429</v>
      </c>
      <c r="H11" s="226">
        <f t="shared" si="1"/>
        <v>195491728</v>
      </c>
      <c r="I11" s="229">
        <f t="shared" si="1"/>
        <v>671863628</v>
      </c>
      <c r="J11" s="271">
        <f t="shared" si="1"/>
        <v>198643518</v>
      </c>
      <c r="K11" s="226">
        <f t="shared" si="1"/>
        <v>6180285</v>
      </c>
      <c r="L11" s="226">
        <f t="shared" si="1"/>
        <v>25749213</v>
      </c>
      <c r="M11" s="226">
        <f t="shared" si="1"/>
        <v>230573016</v>
      </c>
      <c r="N11" s="229">
        <f t="shared" si="1"/>
        <v>78998032</v>
      </c>
      <c r="O11" s="271">
        <f t="shared" si="1"/>
        <v>116327410</v>
      </c>
      <c r="P11" s="226">
        <f t="shared" si="1"/>
        <v>195325442</v>
      </c>
      <c r="Q11" s="231">
        <f t="shared" si="1"/>
        <v>425898458</v>
      </c>
      <c r="R11" s="129" t="s">
        <v>7</v>
      </c>
      <c r="T11" s="224" t="str">
        <f>IF(SUM(B11:D11)-E11=0,"○","×")</f>
        <v>○</v>
      </c>
      <c r="U11" s="224" t="str">
        <f>IF(SUM(F11:G11)-H11=0,"○","×")</f>
        <v>○</v>
      </c>
      <c r="V11" s="224" t="str">
        <f>IF(SUM(E11,H11)-I11=0,"○","×")</f>
        <v>○</v>
      </c>
      <c r="W11" s="224" t="str">
        <f>IF(SUM(J11:L11)-M11=0,"○","×")</f>
        <v>○</v>
      </c>
      <c r="X11" s="224" t="str">
        <f>IF(SUM(N11:O11)-P11=0,"○","×")</f>
        <v>○</v>
      </c>
      <c r="Y11" s="224" t="str">
        <f>IF(SUM(M11,P11)-Q11=0,"○","×")</f>
        <v>○</v>
      </c>
    </row>
    <row r="12" spans="1:25" ht="17.25" customHeight="1">
      <c r="A12" s="129" t="s">
        <v>8</v>
      </c>
      <c r="B12" s="225">
        <f t="shared" si="1"/>
        <v>136201113</v>
      </c>
      <c r="C12" s="226">
        <f t="shared" si="1"/>
        <v>6062921</v>
      </c>
      <c r="D12" s="226">
        <f t="shared" si="1"/>
        <v>9880522</v>
      </c>
      <c r="E12" s="226">
        <f t="shared" si="1"/>
        <v>152144556</v>
      </c>
      <c r="F12" s="229">
        <f t="shared" si="1"/>
        <v>36842677</v>
      </c>
      <c r="G12" s="271">
        <f t="shared" si="1"/>
        <v>33914204</v>
      </c>
      <c r="H12" s="226">
        <f t="shared" si="1"/>
        <v>70756881</v>
      </c>
      <c r="I12" s="229">
        <f t="shared" si="1"/>
        <v>222901437</v>
      </c>
      <c r="J12" s="271">
        <f t="shared" si="1"/>
        <v>68572371</v>
      </c>
      <c r="K12" s="226">
        <f t="shared" si="1"/>
        <v>3901700</v>
      </c>
      <c r="L12" s="226">
        <f t="shared" si="1"/>
        <v>6834327</v>
      </c>
      <c r="M12" s="226">
        <f t="shared" si="1"/>
        <v>79308398</v>
      </c>
      <c r="N12" s="229">
        <f t="shared" si="1"/>
        <v>36840991</v>
      </c>
      <c r="O12" s="271">
        <f t="shared" si="1"/>
        <v>33703285</v>
      </c>
      <c r="P12" s="226">
        <f t="shared" si="1"/>
        <v>70544276</v>
      </c>
      <c r="Q12" s="231">
        <f t="shared" si="1"/>
        <v>149852674</v>
      </c>
      <c r="R12" s="129" t="s">
        <v>8</v>
      </c>
      <c r="T12" s="224" t="str">
        <f t="shared" si="2"/>
        <v>○</v>
      </c>
      <c r="U12" s="224" t="str">
        <f t="shared" si="3"/>
        <v>○</v>
      </c>
      <c r="V12" s="224" t="str">
        <f t="shared" si="4"/>
        <v>○</v>
      </c>
      <c r="W12" s="224" t="str">
        <f t="shared" si="5"/>
        <v>○</v>
      </c>
      <c r="X12" s="224" t="str">
        <f t="shared" si="6"/>
        <v>○</v>
      </c>
      <c r="Y12" s="224" t="str">
        <f t="shared" si="7"/>
        <v>○</v>
      </c>
    </row>
    <row r="13" spans="1:25" ht="17.25" customHeight="1">
      <c r="A13" s="129" t="s">
        <v>9</v>
      </c>
      <c r="B13" s="225">
        <f t="shared" si="1"/>
        <v>45858747</v>
      </c>
      <c r="C13" s="226">
        <f t="shared" si="1"/>
        <v>2222565</v>
      </c>
      <c r="D13" s="226">
        <f t="shared" si="1"/>
        <v>5248662</v>
      </c>
      <c r="E13" s="226">
        <f t="shared" si="1"/>
        <v>53329974</v>
      </c>
      <c r="F13" s="229">
        <f t="shared" si="1"/>
        <v>11378352</v>
      </c>
      <c r="G13" s="271">
        <f t="shared" si="1"/>
        <v>20219924</v>
      </c>
      <c r="H13" s="226">
        <f t="shared" si="1"/>
        <v>31598276</v>
      </c>
      <c r="I13" s="229">
        <f t="shared" si="1"/>
        <v>84928250</v>
      </c>
      <c r="J13" s="271">
        <f t="shared" si="1"/>
        <v>24181291</v>
      </c>
      <c r="K13" s="226">
        <f t="shared" si="1"/>
        <v>1393580</v>
      </c>
      <c r="L13" s="226">
        <f t="shared" si="1"/>
        <v>3807340</v>
      </c>
      <c r="M13" s="226">
        <f t="shared" si="1"/>
        <v>29382211</v>
      </c>
      <c r="N13" s="229">
        <f t="shared" si="1"/>
        <v>11378185</v>
      </c>
      <c r="O13" s="271">
        <f t="shared" si="1"/>
        <v>20219924</v>
      </c>
      <c r="P13" s="226">
        <f t="shared" si="1"/>
        <v>31598109</v>
      </c>
      <c r="Q13" s="231">
        <f t="shared" si="1"/>
        <v>60980320</v>
      </c>
      <c r="R13" s="129" t="s">
        <v>9</v>
      </c>
      <c r="T13" s="224" t="str">
        <f t="shared" si="2"/>
        <v>○</v>
      </c>
      <c r="U13" s="224" t="str">
        <f t="shared" si="3"/>
        <v>○</v>
      </c>
      <c r="V13" s="224" t="str">
        <f t="shared" si="4"/>
        <v>○</v>
      </c>
      <c r="W13" s="224" t="str">
        <f t="shared" si="5"/>
        <v>○</v>
      </c>
      <c r="X13" s="224" t="str">
        <f t="shared" si="6"/>
        <v>○</v>
      </c>
      <c r="Y13" s="224" t="str">
        <f t="shared" si="7"/>
        <v>○</v>
      </c>
    </row>
    <row r="14" spans="1:25" ht="17.25" customHeight="1">
      <c r="A14" s="129" t="s">
        <v>10</v>
      </c>
      <c r="B14" s="225">
        <f t="shared" si="1"/>
        <v>39104470</v>
      </c>
      <c r="C14" s="226">
        <f t="shared" si="1"/>
        <v>1665999</v>
      </c>
      <c r="D14" s="226">
        <f t="shared" si="1"/>
        <v>2888458</v>
      </c>
      <c r="E14" s="226">
        <f t="shared" si="1"/>
        <v>43658927</v>
      </c>
      <c r="F14" s="229">
        <f t="shared" si="1"/>
        <v>10453201</v>
      </c>
      <c r="G14" s="271">
        <f t="shared" si="1"/>
        <v>10254398</v>
      </c>
      <c r="H14" s="226">
        <f t="shared" si="1"/>
        <v>20707599</v>
      </c>
      <c r="I14" s="229">
        <f t="shared" si="1"/>
        <v>64366526</v>
      </c>
      <c r="J14" s="271">
        <f t="shared" si="1"/>
        <v>20493751</v>
      </c>
      <c r="K14" s="226">
        <f t="shared" si="1"/>
        <v>1018742</v>
      </c>
      <c r="L14" s="226">
        <f t="shared" si="1"/>
        <v>2019187</v>
      </c>
      <c r="M14" s="226">
        <f t="shared" si="1"/>
        <v>23531680</v>
      </c>
      <c r="N14" s="229">
        <f t="shared" si="1"/>
        <v>10452487</v>
      </c>
      <c r="O14" s="271">
        <f t="shared" si="1"/>
        <v>10254397</v>
      </c>
      <c r="P14" s="226">
        <f t="shared" si="1"/>
        <v>20706884</v>
      </c>
      <c r="Q14" s="231">
        <f t="shared" si="1"/>
        <v>44238564</v>
      </c>
      <c r="R14" s="129" t="s">
        <v>10</v>
      </c>
      <c r="T14" s="224" t="str">
        <f t="shared" si="2"/>
        <v>○</v>
      </c>
      <c r="U14" s="224" t="str">
        <f t="shared" si="3"/>
        <v>○</v>
      </c>
      <c r="V14" s="224" t="str">
        <f t="shared" si="4"/>
        <v>○</v>
      </c>
      <c r="W14" s="224" t="str">
        <f t="shared" si="5"/>
        <v>○</v>
      </c>
      <c r="X14" s="224" t="str">
        <f t="shared" si="6"/>
        <v>○</v>
      </c>
      <c r="Y14" s="224" t="str">
        <f t="shared" si="7"/>
        <v>○</v>
      </c>
    </row>
    <row r="15" spans="1:25" ht="17.25" customHeight="1">
      <c r="A15" s="129" t="s">
        <v>11</v>
      </c>
      <c r="B15" s="225">
        <f t="shared" si="1"/>
        <v>537212304</v>
      </c>
      <c r="C15" s="226">
        <f t="shared" si="1"/>
        <v>6443297</v>
      </c>
      <c r="D15" s="226">
        <f t="shared" si="1"/>
        <v>36874888</v>
      </c>
      <c r="E15" s="226">
        <f t="shared" si="1"/>
        <v>580530489</v>
      </c>
      <c r="F15" s="229">
        <f t="shared" si="1"/>
        <v>78670177</v>
      </c>
      <c r="G15" s="271">
        <f t="shared" si="1"/>
        <v>109828231</v>
      </c>
      <c r="H15" s="226">
        <f t="shared" si="1"/>
        <v>188498408</v>
      </c>
      <c r="I15" s="229">
        <f t="shared" si="1"/>
        <v>769028897</v>
      </c>
      <c r="J15" s="271">
        <f t="shared" si="1"/>
        <v>227512643</v>
      </c>
      <c r="K15" s="226">
        <f t="shared" si="1"/>
        <v>4024833</v>
      </c>
      <c r="L15" s="226">
        <f t="shared" si="1"/>
        <v>23766200</v>
      </c>
      <c r="M15" s="226">
        <f t="shared" si="1"/>
        <v>255303676</v>
      </c>
      <c r="N15" s="229">
        <f t="shared" si="1"/>
        <v>78670177</v>
      </c>
      <c r="O15" s="271">
        <f t="shared" si="1"/>
        <v>109799489</v>
      </c>
      <c r="P15" s="226">
        <f t="shared" si="1"/>
        <v>188469666</v>
      </c>
      <c r="Q15" s="231">
        <f t="shared" si="1"/>
        <v>443773342</v>
      </c>
      <c r="R15" s="129" t="s">
        <v>11</v>
      </c>
      <c r="T15" s="224" t="str">
        <f t="shared" si="2"/>
        <v>○</v>
      </c>
      <c r="U15" s="224" t="str">
        <f t="shared" si="3"/>
        <v>○</v>
      </c>
      <c r="V15" s="224" t="str">
        <f t="shared" si="4"/>
        <v>○</v>
      </c>
      <c r="W15" s="224" t="str">
        <f t="shared" si="5"/>
        <v>○</v>
      </c>
      <c r="X15" s="224" t="str">
        <f t="shared" si="6"/>
        <v>○</v>
      </c>
      <c r="Y15" s="224" t="str">
        <f t="shared" si="7"/>
        <v>○</v>
      </c>
    </row>
    <row r="16" spans="1:25" ht="17.25" customHeight="1">
      <c r="A16" s="138" t="s">
        <v>12</v>
      </c>
      <c r="B16" s="225">
        <f t="shared" si="1"/>
        <v>0</v>
      </c>
      <c r="C16" s="226">
        <f t="shared" si="1"/>
        <v>0</v>
      </c>
      <c r="D16" s="226">
        <f t="shared" si="1"/>
        <v>0</v>
      </c>
      <c r="E16" s="226">
        <f t="shared" si="1"/>
        <v>0</v>
      </c>
      <c r="F16" s="229">
        <f t="shared" si="1"/>
        <v>0</v>
      </c>
      <c r="G16" s="271">
        <f t="shared" si="1"/>
        <v>0</v>
      </c>
      <c r="H16" s="226">
        <f t="shared" si="1"/>
        <v>0</v>
      </c>
      <c r="I16" s="229">
        <f t="shared" si="1"/>
        <v>0</v>
      </c>
      <c r="J16" s="271">
        <f t="shared" si="1"/>
        <v>0</v>
      </c>
      <c r="K16" s="226">
        <f t="shared" si="1"/>
        <v>0</v>
      </c>
      <c r="L16" s="226">
        <f t="shared" si="1"/>
        <v>0</v>
      </c>
      <c r="M16" s="226">
        <f t="shared" si="1"/>
        <v>0</v>
      </c>
      <c r="N16" s="229">
        <f t="shared" si="1"/>
        <v>0</v>
      </c>
      <c r="O16" s="271">
        <f t="shared" si="1"/>
        <v>0</v>
      </c>
      <c r="P16" s="226">
        <f t="shared" si="1"/>
        <v>0</v>
      </c>
      <c r="Q16" s="231">
        <f t="shared" si="1"/>
        <v>0</v>
      </c>
      <c r="R16" s="138" t="s">
        <v>12</v>
      </c>
      <c r="T16" s="224" t="str">
        <f t="shared" si="2"/>
        <v>○</v>
      </c>
      <c r="U16" s="224" t="str">
        <f t="shared" si="3"/>
        <v>○</v>
      </c>
      <c r="V16" s="224" t="str">
        <f t="shared" si="4"/>
        <v>○</v>
      </c>
      <c r="W16" s="224" t="str">
        <f t="shared" si="5"/>
        <v>○</v>
      </c>
      <c r="X16" s="224" t="str">
        <f t="shared" si="6"/>
        <v>○</v>
      </c>
      <c r="Y16" s="224" t="str">
        <f t="shared" si="7"/>
        <v>○</v>
      </c>
    </row>
    <row r="17" spans="1:25" ht="17.25" customHeight="1">
      <c r="A17" s="138" t="s">
        <v>200</v>
      </c>
      <c r="B17" s="225">
        <f t="shared" si="1"/>
        <v>0</v>
      </c>
      <c r="C17" s="226">
        <f t="shared" si="1"/>
        <v>0</v>
      </c>
      <c r="D17" s="226">
        <f t="shared" si="1"/>
        <v>0</v>
      </c>
      <c r="E17" s="226">
        <f t="shared" si="1"/>
        <v>0</v>
      </c>
      <c r="F17" s="229">
        <f t="shared" si="1"/>
        <v>0</v>
      </c>
      <c r="G17" s="271">
        <f t="shared" si="1"/>
        <v>0</v>
      </c>
      <c r="H17" s="226">
        <f t="shared" si="1"/>
        <v>0</v>
      </c>
      <c r="I17" s="229">
        <f t="shared" si="1"/>
        <v>0</v>
      </c>
      <c r="J17" s="271">
        <f t="shared" si="1"/>
        <v>0</v>
      </c>
      <c r="K17" s="226">
        <f t="shared" si="1"/>
        <v>0</v>
      </c>
      <c r="L17" s="226">
        <f t="shared" si="1"/>
        <v>0</v>
      </c>
      <c r="M17" s="226">
        <f t="shared" si="1"/>
        <v>0</v>
      </c>
      <c r="N17" s="229">
        <f t="shared" si="1"/>
        <v>0</v>
      </c>
      <c r="O17" s="271">
        <f t="shared" si="1"/>
        <v>0</v>
      </c>
      <c r="P17" s="226">
        <f t="shared" si="1"/>
        <v>0</v>
      </c>
      <c r="Q17" s="231">
        <f t="shared" si="1"/>
        <v>0</v>
      </c>
      <c r="R17" s="138" t="str">
        <f>A17</f>
        <v>城市</v>
      </c>
      <c r="T17" s="224" t="str">
        <f t="shared" si="2"/>
        <v>○</v>
      </c>
      <c r="U17" s="224" t="str">
        <f t="shared" si="3"/>
        <v>○</v>
      </c>
      <c r="V17" s="224" t="str">
        <f>IF(SUM(E17,H17)-I17=0,"○","×")</f>
        <v>○</v>
      </c>
      <c r="W17" s="224" t="str">
        <f t="shared" si="5"/>
        <v>○</v>
      </c>
      <c r="X17" s="224" t="str">
        <f t="shared" si="6"/>
        <v>○</v>
      </c>
      <c r="Y17" s="224" t="str">
        <f t="shared" si="7"/>
        <v>○</v>
      </c>
    </row>
    <row r="18" spans="1:25" ht="17.25" customHeight="1">
      <c r="A18" s="129" t="s">
        <v>109</v>
      </c>
      <c r="B18" s="232">
        <f t="shared" si="1"/>
        <v>0</v>
      </c>
      <c r="C18" s="233">
        <f t="shared" si="1"/>
        <v>0</v>
      </c>
      <c r="D18" s="233">
        <f t="shared" si="1"/>
        <v>0</v>
      </c>
      <c r="E18" s="233">
        <f t="shared" si="1"/>
        <v>0</v>
      </c>
      <c r="F18" s="235">
        <f t="shared" si="1"/>
        <v>0</v>
      </c>
      <c r="G18" s="272">
        <f t="shared" si="1"/>
        <v>0</v>
      </c>
      <c r="H18" s="233">
        <f t="shared" si="1"/>
        <v>0</v>
      </c>
      <c r="I18" s="235">
        <f t="shared" si="1"/>
        <v>0</v>
      </c>
      <c r="J18" s="273">
        <f t="shared" si="1"/>
        <v>0</v>
      </c>
      <c r="K18" s="233">
        <f t="shared" si="1"/>
        <v>0</v>
      </c>
      <c r="L18" s="233">
        <f t="shared" si="1"/>
        <v>0</v>
      </c>
      <c r="M18" s="233">
        <f t="shared" si="1"/>
        <v>0</v>
      </c>
      <c r="N18" s="235">
        <f t="shared" si="1"/>
        <v>0</v>
      </c>
      <c r="O18" s="272">
        <f t="shared" si="1"/>
        <v>0</v>
      </c>
      <c r="P18" s="233">
        <f t="shared" si="1"/>
        <v>0</v>
      </c>
      <c r="Q18" s="237">
        <f t="shared" si="1"/>
        <v>0</v>
      </c>
      <c r="R18" s="129" t="s">
        <v>109</v>
      </c>
      <c r="T18" s="224" t="str">
        <f t="shared" si="2"/>
        <v>○</v>
      </c>
      <c r="U18" s="224" t="str">
        <f t="shared" si="3"/>
        <v>○</v>
      </c>
      <c r="V18" s="224" t="str">
        <f t="shared" si="4"/>
        <v>○</v>
      </c>
      <c r="W18" s="224" t="str">
        <f t="shared" si="5"/>
        <v>○</v>
      </c>
      <c r="X18" s="224" t="str">
        <f t="shared" si="6"/>
        <v>○</v>
      </c>
      <c r="Y18" s="224" t="str">
        <f t="shared" si="7"/>
        <v>○</v>
      </c>
    </row>
    <row r="19" spans="1:25" ht="17.25" customHeight="1">
      <c r="A19" s="122" t="s">
        <v>14</v>
      </c>
      <c r="B19" s="225">
        <f t="shared" si="1"/>
        <v>0</v>
      </c>
      <c r="C19" s="218">
        <f t="shared" si="1"/>
        <v>0</v>
      </c>
      <c r="D19" s="218">
        <f t="shared" si="1"/>
        <v>0</v>
      </c>
      <c r="E19" s="218">
        <f t="shared" si="1"/>
        <v>0</v>
      </c>
      <c r="F19" s="221">
        <f t="shared" si="1"/>
        <v>0</v>
      </c>
      <c r="G19" s="270">
        <f t="shared" si="1"/>
        <v>0</v>
      </c>
      <c r="H19" s="218">
        <f t="shared" si="1"/>
        <v>0</v>
      </c>
      <c r="I19" s="221">
        <f t="shared" si="1"/>
        <v>0</v>
      </c>
      <c r="J19" s="271">
        <f t="shared" si="1"/>
        <v>0</v>
      </c>
      <c r="K19" s="218">
        <f t="shared" si="1"/>
        <v>0</v>
      </c>
      <c r="L19" s="218">
        <f t="shared" si="1"/>
        <v>0</v>
      </c>
      <c r="M19" s="218">
        <f t="shared" si="1"/>
        <v>0</v>
      </c>
      <c r="N19" s="221">
        <f t="shared" si="1"/>
        <v>0</v>
      </c>
      <c r="O19" s="270">
        <f t="shared" si="1"/>
        <v>0</v>
      </c>
      <c r="P19" s="218">
        <f t="shared" si="1"/>
        <v>0</v>
      </c>
      <c r="Q19" s="223">
        <f t="shared" si="1"/>
        <v>0</v>
      </c>
      <c r="R19" s="122" t="s">
        <v>14</v>
      </c>
      <c r="T19" s="224" t="str">
        <f t="shared" si="2"/>
        <v>○</v>
      </c>
      <c r="U19" s="224" t="str">
        <f t="shared" si="3"/>
        <v>○</v>
      </c>
      <c r="V19" s="224" t="str">
        <f t="shared" si="4"/>
        <v>○</v>
      </c>
      <c r="W19" s="224" t="str">
        <f t="shared" si="5"/>
        <v>○</v>
      </c>
      <c r="X19" s="224" t="str">
        <f t="shared" si="6"/>
        <v>○</v>
      </c>
      <c r="Y19" s="224" t="str">
        <f t="shared" si="7"/>
        <v>○</v>
      </c>
    </row>
    <row r="20" spans="1:25" ht="17.25" customHeight="1">
      <c r="A20" s="129" t="s">
        <v>15</v>
      </c>
      <c r="B20" s="225">
        <f t="shared" si="1"/>
        <v>0</v>
      </c>
      <c r="C20" s="226">
        <f t="shared" si="1"/>
        <v>0</v>
      </c>
      <c r="D20" s="226">
        <f t="shared" si="1"/>
        <v>0</v>
      </c>
      <c r="E20" s="226">
        <f t="shared" si="1"/>
        <v>0</v>
      </c>
      <c r="F20" s="229">
        <f t="shared" si="1"/>
        <v>0</v>
      </c>
      <c r="G20" s="271">
        <f t="shared" si="1"/>
        <v>0</v>
      </c>
      <c r="H20" s="226">
        <f t="shared" si="1"/>
        <v>0</v>
      </c>
      <c r="I20" s="229">
        <f t="shared" si="1"/>
        <v>0</v>
      </c>
      <c r="J20" s="271">
        <f t="shared" si="1"/>
        <v>0</v>
      </c>
      <c r="K20" s="226">
        <f t="shared" si="1"/>
        <v>0</v>
      </c>
      <c r="L20" s="226">
        <f t="shared" si="1"/>
        <v>0</v>
      </c>
      <c r="M20" s="226">
        <f t="shared" si="1"/>
        <v>0</v>
      </c>
      <c r="N20" s="229">
        <f t="shared" si="1"/>
        <v>0</v>
      </c>
      <c r="O20" s="271">
        <f t="shared" si="1"/>
        <v>0</v>
      </c>
      <c r="P20" s="226">
        <f t="shared" si="1"/>
        <v>0</v>
      </c>
      <c r="Q20" s="231">
        <f t="shared" si="1"/>
        <v>0</v>
      </c>
      <c r="R20" s="129" t="s">
        <v>15</v>
      </c>
      <c r="T20" s="224" t="str">
        <f t="shared" si="2"/>
        <v>○</v>
      </c>
      <c r="U20" s="224" t="str">
        <f t="shared" si="3"/>
        <v>○</v>
      </c>
      <c r="V20" s="224" t="str">
        <f t="shared" si="4"/>
        <v>○</v>
      </c>
      <c r="W20" s="224" t="str">
        <f t="shared" si="5"/>
        <v>○</v>
      </c>
      <c r="X20" s="224" t="str">
        <f t="shared" si="6"/>
        <v>○</v>
      </c>
      <c r="Y20" s="224" t="str">
        <f t="shared" si="7"/>
        <v>○</v>
      </c>
    </row>
    <row r="21" spans="1:25" ht="17.25" customHeight="1">
      <c r="A21" s="129" t="s">
        <v>16</v>
      </c>
      <c r="B21" s="225">
        <f t="shared" si="1"/>
        <v>57932084</v>
      </c>
      <c r="C21" s="226">
        <f t="shared" si="1"/>
        <v>2578361</v>
      </c>
      <c r="D21" s="226">
        <f t="shared" si="1"/>
        <v>1043061</v>
      </c>
      <c r="E21" s="226">
        <f t="shared" si="1"/>
        <v>61553506</v>
      </c>
      <c r="F21" s="229">
        <f t="shared" si="1"/>
        <v>18378775</v>
      </c>
      <c r="G21" s="271">
        <f t="shared" si="1"/>
        <v>10719970</v>
      </c>
      <c r="H21" s="226">
        <f t="shared" si="1"/>
        <v>29098745</v>
      </c>
      <c r="I21" s="229">
        <f t="shared" si="1"/>
        <v>90652251</v>
      </c>
      <c r="J21" s="271">
        <f t="shared" si="1"/>
        <v>24253897</v>
      </c>
      <c r="K21" s="226">
        <f t="shared" si="1"/>
        <v>1692171</v>
      </c>
      <c r="L21" s="226">
        <f t="shared" si="1"/>
        <v>730284</v>
      </c>
      <c r="M21" s="226">
        <f t="shared" si="1"/>
        <v>26676352</v>
      </c>
      <c r="N21" s="229">
        <f t="shared" si="1"/>
        <v>18378775</v>
      </c>
      <c r="O21" s="271">
        <f t="shared" si="1"/>
        <v>10711312</v>
      </c>
      <c r="P21" s="226">
        <f t="shared" si="1"/>
        <v>29090087</v>
      </c>
      <c r="Q21" s="231">
        <f t="shared" si="1"/>
        <v>55766439</v>
      </c>
      <c r="R21" s="129" t="s">
        <v>16</v>
      </c>
      <c r="T21" s="224" t="str">
        <f t="shared" si="2"/>
        <v>○</v>
      </c>
      <c r="U21" s="224" t="str">
        <f t="shared" si="3"/>
        <v>○</v>
      </c>
      <c r="V21" s="224" t="str">
        <f t="shared" si="4"/>
        <v>○</v>
      </c>
      <c r="W21" s="224" t="str">
        <f t="shared" si="5"/>
        <v>○</v>
      </c>
      <c r="X21" s="224" t="str">
        <f t="shared" si="6"/>
        <v>○</v>
      </c>
      <c r="Y21" s="224" t="str">
        <f t="shared" si="7"/>
        <v>○</v>
      </c>
    </row>
    <row r="22" spans="1:25" ht="17.25" customHeight="1">
      <c r="A22" s="129" t="s">
        <v>17</v>
      </c>
      <c r="B22" s="225">
        <f t="shared" si="1"/>
        <v>102041699</v>
      </c>
      <c r="C22" s="226">
        <f t="shared" si="1"/>
        <v>7897182</v>
      </c>
      <c r="D22" s="226">
        <f t="shared" si="1"/>
        <v>4321810</v>
      </c>
      <c r="E22" s="226">
        <f t="shared" si="1"/>
        <v>114260691</v>
      </c>
      <c r="F22" s="229">
        <f t="shared" si="1"/>
        <v>22761544</v>
      </c>
      <c r="G22" s="271">
        <f t="shared" si="1"/>
        <v>14113080</v>
      </c>
      <c r="H22" s="226">
        <f t="shared" si="1"/>
        <v>36874624</v>
      </c>
      <c r="I22" s="229">
        <f t="shared" si="1"/>
        <v>151135315</v>
      </c>
      <c r="J22" s="271">
        <f t="shared" si="1"/>
        <v>45817403</v>
      </c>
      <c r="K22" s="226">
        <f t="shared" si="1"/>
        <v>5144974</v>
      </c>
      <c r="L22" s="226">
        <f t="shared" si="1"/>
        <v>2957349</v>
      </c>
      <c r="M22" s="226">
        <f t="shared" si="1"/>
        <v>53919726</v>
      </c>
      <c r="N22" s="229">
        <f t="shared" si="1"/>
        <v>22758856</v>
      </c>
      <c r="O22" s="271">
        <f t="shared" si="1"/>
        <v>14094323</v>
      </c>
      <c r="P22" s="226">
        <f t="shared" si="1"/>
        <v>36853179</v>
      </c>
      <c r="Q22" s="231">
        <f t="shared" si="1"/>
        <v>90772905</v>
      </c>
      <c r="R22" s="129" t="s">
        <v>17</v>
      </c>
      <c r="T22" s="224" t="str">
        <f t="shared" si="2"/>
        <v>○</v>
      </c>
      <c r="U22" s="224" t="str">
        <f t="shared" si="3"/>
        <v>○</v>
      </c>
      <c r="V22" s="224" t="str">
        <f t="shared" si="4"/>
        <v>○</v>
      </c>
      <c r="W22" s="224" t="str">
        <f t="shared" si="5"/>
        <v>○</v>
      </c>
      <c r="X22" s="224" t="str">
        <f t="shared" si="6"/>
        <v>○</v>
      </c>
      <c r="Y22" s="224" t="str">
        <f t="shared" si="7"/>
        <v>○</v>
      </c>
    </row>
    <row r="23" spans="1:25" ht="17.25" customHeight="1">
      <c r="A23" s="129" t="s">
        <v>18</v>
      </c>
      <c r="B23" s="225">
        <f t="shared" si="1"/>
        <v>0</v>
      </c>
      <c r="C23" s="226">
        <f t="shared" si="1"/>
        <v>0</v>
      </c>
      <c r="D23" s="226">
        <f t="shared" si="1"/>
        <v>0</v>
      </c>
      <c r="E23" s="226">
        <f t="shared" si="1"/>
        <v>0</v>
      </c>
      <c r="F23" s="229">
        <f t="shared" si="1"/>
        <v>0</v>
      </c>
      <c r="G23" s="271">
        <f t="shared" si="1"/>
        <v>0</v>
      </c>
      <c r="H23" s="226">
        <f t="shared" si="1"/>
        <v>0</v>
      </c>
      <c r="I23" s="229">
        <f t="shared" si="1"/>
        <v>0</v>
      </c>
      <c r="J23" s="271">
        <f t="shared" si="1"/>
        <v>0</v>
      </c>
      <c r="K23" s="226">
        <f t="shared" si="1"/>
        <v>0</v>
      </c>
      <c r="L23" s="226">
        <f t="shared" si="1"/>
        <v>0</v>
      </c>
      <c r="M23" s="226">
        <f t="shared" si="1"/>
        <v>0</v>
      </c>
      <c r="N23" s="229">
        <f t="shared" si="1"/>
        <v>0</v>
      </c>
      <c r="O23" s="271">
        <f t="shared" si="1"/>
        <v>0</v>
      </c>
      <c r="P23" s="226">
        <f t="shared" si="1"/>
        <v>0</v>
      </c>
      <c r="Q23" s="231">
        <f t="shared" ref="Q23" si="8">Q68</f>
        <v>0</v>
      </c>
      <c r="R23" s="129" t="s">
        <v>18</v>
      </c>
      <c r="T23" s="224" t="str">
        <f t="shared" si="2"/>
        <v>○</v>
      </c>
      <c r="U23" s="224" t="str">
        <f t="shared" si="3"/>
        <v>○</v>
      </c>
      <c r="V23" s="224" t="str">
        <f t="shared" si="4"/>
        <v>○</v>
      </c>
      <c r="W23" s="224" t="str">
        <f t="shared" si="5"/>
        <v>○</v>
      </c>
      <c r="X23" s="224" t="str">
        <f t="shared" si="6"/>
        <v>○</v>
      </c>
      <c r="Y23" s="224" t="str">
        <f t="shared" si="7"/>
        <v>○</v>
      </c>
    </row>
    <row r="24" spans="1:25" ht="17.25" customHeight="1">
      <c r="A24" s="129" t="s">
        <v>19</v>
      </c>
      <c r="B24" s="225">
        <f t="shared" ref="B24:Q39" si="9">B69</f>
        <v>0</v>
      </c>
      <c r="C24" s="226">
        <f t="shared" si="9"/>
        <v>0</v>
      </c>
      <c r="D24" s="226">
        <f t="shared" si="9"/>
        <v>0</v>
      </c>
      <c r="E24" s="226">
        <f t="shared" si="9"/>
        <v>0</v>
      </c>
      <c r="F24" s="229">
        <f t="shared" si="9"/>
        <v>0</v>
      </c>
      <c r="G24" s="271">
        <f t="shared" si="9"/>
        <v>0</v>
      </c>
      <c r="H24" s="226">
        <f t="shared" si="9"/>
        <v>0</v>
      </c>
      <c r="I24" s="229">
        <f t="shared" si="9"/>
        <v>0</v>
      </c>
      <c r="J24" s="271">
        <f t="shared" si="9"/>
        <v>0</v>
      </c>
      <c r="K24" s="226">
        <f t="shared" si="9"/>
        <v>0</v>
      </c>
      <c r="L24" s="226">
        <f t="shared" si="9"/>
        <v>0</v>
      </c>
      <c r="M24" s="226">
        <f t="shared" si="9"/>
        <v>0</v>
      </c>
      <c r="N24" s="229">
        <f t="shared" si="9"/>
        <v>0</v>
      </c>
      <c r="O24" s="271">
        <f t="shared" si="9"/>
        <v>0</v>
      </c>
      <c r="P24" s="226">
        <f t="shared" si="9"/>
        <v>0</v>
      </c>
      <c r="Q24" s="231">
        <f t="shared" si="9"/>
        <v>0</v>
      </c>
      <c r="R24" s="129" t="s">
        <v>19</v>
      </c>
      <c r="T24" s="224" t="str">
        <f t="shared" si="2"/>
        <v>○</v>
      </c>
      <c r="U24" s="224" t="str">
        <f t="shared" si="3"/>
        <v>○</v>
      </c>
      <c r="V24" s="224" t="str">
        <f t="shared" si="4"/>
        <v>○</v>
      </c>
      <c r="W24" s="224" t="str">
        <f t="shared" si="5"/>
        <v>○</v>
      </c>
      <c r="X24" s="224" t="str">
        <f t="shared" si="6"/>
        <v>○</v>
      </c>
      <c r="Y24" s="224" t="str">
        <f t="shared" si="7"/>
        <v>○</v>
      </c>
    </row>
    <row r="25" spans="1:25" ht="17.25" customHeight="1">
      <c r="A25" s="129" t="s">
        <v>20</v>
      </c>
      <c r="B25" s="225">
        <f t="shared" si="9"/>
        <v>0</v>
      </c>
      <c r="C25" s="226">
        <f t="shared" si="9"/>
        <v>0</v>
      </c>
      <c r="D25" s="226">
        <f t="shared" si="9"/>
        <v>0</v>
      </c>
      <c r="E25" s="226">
        <f t="shared" si="9"/>
        <v>0</v>
      </c>
      <c r="F25" s="229">
        <f t="shared" si="9"/>
        <v>0</v>
      </c>
      <c r="G25" s="271">
        <f t="shared" si="9"/>
        <v>0</v>
      </c>
      <c r="H25" s="226">
        <f t="shared" si="9"/>
        <v>0</v>
      </c>
      <c r="I25" s="229">
        <f t="shared" si="9"/>
        <v>0</v>
      </c>
      <c r="J25" s="271">
        <f t="shared" si="9"/>
        <v>0</v>
      </c>
      <c r="K25" s="226">
        <f t="shared" si="9"/>
        <v>0</v>
      </c>
      <c r="L25" s="226">
        <f t="shared" si="9"/>
        <v>0</v>
      </c>
      <c r="M25" s="226">
        <f t="shared" si="9"/>
        <v>0</v>
      </c>
      <c r="N25" s="229">
        <f t="shared" si="9"/>
        <v>0</v>
      </c>
      <c r="O25" s="271">
        <f t="shared" si="9"/>
        <v>0</v>
      </c>
      <c r="P25" s="226">
        <f t="shared" si="9"/>
        <v>0</v>
      </c>
      <c r="Q25" s="231">
        <f t="shared" si="9"/>
        <v>0</v>
      </c>
      <c r="R25" s="129" t="s">
        <v>20</v>
      </c>
      <c r="T25" s="224" t="str">
        <f t="shared" si="2"/>
        <v>○</v>
      </c>
      <c r="U25" s="224" t="str">
        <f t="shared" si="3"/>
        <v>○</v>
      </c>
      <c r="V25" s="224" t="str">
        <f t="shared" si="4"/>
        <v>○</v>
      </c>
      <c r="W25" s="224" t="str">
        <f t="shared" si="5"/>
        <v>○</v>
      </c>
      <c r="X25" s="224" t="str">
        <f t="shared" si="6"/>
        <v>○</v>
      </c>
      <c r="Y25" s="224" t="str">
        <f t="shared" si="7"/>
        <v>○</v>
      </c>
    </row>
    <row r="26" spans="1:25" ht="17.25" customHeight="1">
      <c r="A26" s="129" t="s">
        <v>21</v>
      </c>
      <c r="B26" s="225">
        <f t="shared" si="9"/>
        <v>91550852</v>
      </c>
      <c r="C26" s="226">
        <f t="shared" si="9"/>
        <v>7954188</v>
      </c>
      <c r="D26" s="226">
        <f t="shared" si="9"/>
        <v>4268652</v>
      </c>
      <c r="E26" s="226">
        <f t="shared" si="9"/>
        <v>103773692</v>
      </c>
      <c r="F26" s="229">
        <f t="shared" si="9"/>
        <v>21032685</v>
      </c>
      <c r="G26" s="271">
        <f t="shared" si="9"/>
        <v>15715189</v>
      </c>
      <c r="H26" s="226">
        <f t="shared" si="9"/>
        <v>36747874</v>
      </c>
      <c r="I26" s="229">
        <f t="shared" si="9"/>
        <v>140521566</v>
      </c>
      <c r="J26" s="271">
        <f t="shared" si="9"/>
        <v>43269960</v>
      </c>
      <c r="K26" s="226">
        <f t="shared" si="9"/>
        <v>4175043</v>
      </c>
      <c r="L26" s="226">
        <f t="shared" si="9"/>
        <v>2932762</v>
      </c>
      <c r="M26" s="226">
        <f t="shared" si="9"/>
        <v>50377765</v>
      </c>
      <c r="N26" s="229">
        <f t="shared" si="9"/>
        <v>21032686</v>
      </c>
      <c r="O26" s="271">
        <f t="shared" si="9"/>
        <v>15638231</v>
      </c>
      <c r="P26" s="226">
        <f t="shared" si="9"/>
        <v>36670917</v>
      </c>
      <c r="Q26" s="231">
        <f t="shared" si="9"/>
        <v>87048682</v>
      </c>
      <c r="R26" s="129" t="s">
        <v>21</v>
      </c>
      <c r="T26" s="224" t="str">
        <f t="shared" si="2"/>
        <v>○</v>
      </c>
      <c r="U26" s="224" t="str">
        <f t="shared" si="3"/>
        <v>○</v>
      </c>
      <c r="V26" s="224" t="str">
        <f t="shared" si="4"/>
        <v>○</v>
      </c>
      <c r="W26" s="224" t="str">
        <f t="shared" si="5"/>
        <v>○</v>
      </c>
      <c r="X26" s="224" t="str">
        <f t="shared" si="6"/>
        <v>○</v>
      </c>
      <c r="Y26" s="224" t="str">
        <f t="shared" si="7"/>
        <v>○</v>
      </c>
    </row>
    <row r="27" spans="1:25" ht="17.25" customHeight="1">
      <c r="A27" s="129" t="s">
        <v>110</v>
      </c>
      <c r="B27" s="225">
        <f t="shared" si="9"/>
        <v>0</v>
      </c>
      <c r="C27" s="226">
        <f t="shared" si="9"/>
        <v>0</v>
      </c>
      <c r="D27" s="226">
        <f t="shared" si="9"/>
        <v>0</v>
      </c>
      <c r="E27" s="226">
        <f t="shared" si="9"/>
        <v>0</v>
      </c>
      <c r="F27" s="229">
        <f t="shared" si="9"/>
        <v>0</v>
      </c>
      <c r="G27" s="271">
        <f t="shared" si="9"/>
        <v>0</v>
      </c>
      <c r="H27" s="226">
        <f t="shared" si="9"/>
        <v>0</v>
      </c>
      <c r="I27" s="229">
        <f t="shared" si="9"/>
        <v>0</v>
      </c>
      <c r="J27" s="271">
        <f t="shared" si="9"/>
        <v>0</v>
      </c>
      <c r="K27" s="226">
        <f t="shared" si="9"/>
        <v>0</v>
      </c>
      <c r="L27" s="226">
        <f t="shared" si="9"/>
        <v>0</v>
      </c>
      <c r="M27" s="226">
        <f t="shared" si="9"/>
        <v>0</v>
      </c>
      <c r="N27" s="229">
        <f t="shared" si="9"/>
        <v>0</v>
      </c>
      <c r="O27" s="271">
        <f t="shared" si="9"/>
        <v>0</v>
      </c>
      <c r="P27" s="226">
        <f t="shared" si="9"/>
        <v>0</v>
      </c>
      <c r="Q27" s="231">
        <f t="shared" si="9"/>
        <v>0</v>
      </c>
      <c r="R27" s="129" t="s">
        <v>110</v>
      </c>
      <c r="T27" s="224" t="str">
        <f t="shared" si="2"/>
        <v>○</v>
      </c>
      <c r="U27" s="224" t="str">
        <f t="shared" si="3"/>
        <v>○</v>
      </c>
      <c r="V27" s="224" t="str">
        <f t="shared" si="4"/>
        <v>○</v>
      </c>
      <c r="W27" s="224" t="str">
        <f t="shared" si="5"/>
        <v>○</v>
      </c>
      <c r="X27" s="224" t="str">
        <f t="shared" si="6"/>
        <v>○</v>
      </c>
      <c r="Y27" s="224" t="str">
        <f t="shared" si="7"/>
        <v>○</v>
      </c>
    </row>
    <row r="28" spans="1:25" ht="17.25" customHeight="1">
      <c r="A28" s="129" t="s">
        <v>23</v>
      </c>
      <c r="B28" s="225">
        <f t="shared" si="9"/>
        <v>0</v>
      </c>
      <c r="C28" s="226">
        <f t="shared" si="9"/>
        <v>0</v>
      </c>
      <c r="D28" s="226">
        <f t="shared" si="9"/>
        <v>0</v>
      </c>
      <c r="E28" s="226">
        <f t="shared" si="9"/>
        <v>0</v>
      </c>
      <c r="F28" s="229">
        <f t="shared" si="9"/>
        <v>0</v>
      </c>
      <c r="G28" s="271">
        <f t="shared" si="9"/>
        <v>0</v>
      </c>
      <c r="H28" s="226">
        <f t="shared" si="9"/>
        <v>0</v>
      </c>
      <c r="I28" s="229">
        <f t="shared" si="9"/>
        <v>0</v>
      </c>
      <c r="J28" s="271">
        <f t="shared" si="9"/>
        <v>0</v>
      </c>
      <c r="K28" s="226">
        <f t="shared" si="9"/>
        <v>0</v>
      </c>
      <c r="L28" s="226">
        <f t="shared" si="9"/>
        <v>0</v>
      </c>
      <c r="M28" s="226">
        <f t="shared" si="9"/>
        <v>0</v>
      </c>
      <c r="N28" s="229">
        <f t="shared" si="9"/>
        <v>0</v>
      </c>
      <c r="O28" s="271">
        <f t="shared" si="9"/>
        <v>0</v>
      </c>
      <c r="P28" s="226">
        <f t="shared" si="9"/>
        <v>0</v>
      </c>
      <c r="Q28" s="231">
        <f t="shared" si="9"/>
        <v>0</v>
      </c>
      <c r="R28" s="129" t="s">
        <v>23</v>
      </c>
      <c r="T28" s="224" t="str">
        <f t="shared" si="2"/>
        <v>○</v>
      </c>
      <c r="U28" s="224" t="str">
        <f t="shared" si="3"/>
        <v>○</v>
      </c>
      <c r="V28" s="224" t="str">
        <f t="shared" si="4"/>
        <v>○</v>
      </c>
      <c r="W28" s="224" t="str">
        <f t="shared" si="5"/>
        <v>○</v>
      </c>
      <c r="X28" s="224" t="str">
        <f t="shared" si="6"/>
        <v>○</v>
      </c>
      <c r="Y28" s="224" t="str">
        <f t="shared" si="7"/>
        <v>○</v>
      </c>
    </row>
    <row r="29" spans="1:25" ht="17.25" customHeight="1">
      <c r="A29" s="129" t="s">
        <v>24</v>
      </c>
      <c r="B29" s="225">
        <f t="shared" si="9"/>
        <v>0</v>
      </c>
      <c r="C29" s="226">
        <f t="shared" si="9"/>
        <v>0</v>
      </c>
      <c r="D29" s="226">
        <f t="shared" si="9"/>
        <v>0</v>
      </c>
      <c r="E29" s="226">
        <f t="shared" si="9"/>
        <v>0</v>
      </c>
      <c r="F29" s="229">
        <f t="shared" si="9"/>
        <v>0</v>
      </c>
      <c r="G29" s="271">
        <f t="shared" si="9"/>
        <v>0</v>
      </c>
      <c r="H29" s="226">
        <f t="shared" si="9"/>
        <v>0</v>
      </c>
      <c r="I29" s="229">
        <f t="shared" si="9"/>
        <v>0</v>
      </c>
      <c r="J29" s="271">
        <f t="shared" si="9"/>
        <v>0</v>
      </c>
      <c r="K29" s="226">
        <f t="shared" si="9"/>
        <v>0</v>
      </c>
      <c r="L29" s="226">
        <f t="shared" si="9"/>
        <v>0</v>
      </c>
      <c r="M29" s="226">
        <f t="shared" si="9"/>
        <v>0</v>
      </c>
      <c r="N29" s="229">
        <f t="shared" si="9"/>
        <v>0</v>
      </c>
      <c r="O29" s="271">
        <f t="shared" si="9"/>
        <v>0</v>
      </c>
      <c r="P29" s="226">
        <f t="shared" si="9"/>
        <v>0</v>
      </c>
      <c r="Q29" s="231">
        <f t="shared" si="9"/>
        <v>0</v>
      </c>
      <c r="R29" s="129" t="s">
        <v>24</v>
      </c>
      <c r="T29" s="224" t="str">
        <f t="shared" si="2"/>
        <v>○</v>
      </c>
      <c r="U29" s="224" t="str">
        <f t="shared" si="3"/>
        <v>○</v>
      </c>
      <c r="V29" s="224" t="str">
        <f t="shared" si="4"/>
        <v>○</v>
      </c>
      <c r="W29" s="224" t="str">
        <f t="shared" si="5"/>
        <v>○</v>
      </c>
      <c r="X29" s="224" t="str">
        <f t="shared" si="6"/>
        <v>○</v>
      </c>
      <c r="Y29" s="224" t="str">
        <f t="shared" si="7"/>
        <v>○</v>
      </c>
    </row>
    <row r="30" spans="1:25" ht="17.25" customHeight="1">
      <c r="A30" s="129" t="s">
        <v>25</v>
      </c>
      <c r="B30" s="225">
        <f t="shared" si="9"/>
        <v>0</v>
      </c>
      <c r="C30" s="226">
        <f t="shared" si="9"/>
        <v>0</v>
      </c>
      <c r="D30" s="226">
        <f t="shared" si="9"/>
        <v>0</v>
      </c>
      <c r="E30" s="226">
        <f t="shared" si="9"/>
        <v>0</v>
      </c>
      <c r="F30" s="229">
        <f t="shared" si="9"/>
        <v>0</v>
      </c>
      <c r="G30" s="271">
        <f t="shared" si="9"/>
        <v>0</v>
      </c>
      <c r="H30" s="226">
        <f t="shared" si="9"/>
        <v>0</v>
      </c>
      <c r="I30" s="229">
        <f t="shared" si="9"/>
        <v>0</v>
      </c>
      <c r="J30" s="271">
        <f t="shared" si="9"/>
        <v>0</v>
      </c>
      <c r="K30" s="226">
        <f t="shared" si="9"/>
        <v>0</v>
      </c>
      <c r="L30" s="226">
        <f t="shared" si="9"/>
        <v>0</v>
      </c>
      <c r="M30" s="226">
        <f t="shared" si="9"/>
        <v>0</v>
      </c>
      <c r="N30" s="229">
        <f t="shared" si="9"/>
        <v>0</v>
      </c>
      <c r="O30" s="271">
        <f t="shared" si="9"/>
        <v>0</v>
      </c>
      <c r="P30" s="226">
        <f t="shared" si="9"/>
        <v>0</v>
      </c>
      <c r="Q30" s="231">
        <f t="shared" si="9"/>
        <v>0</v>
      </c>
      <c r="R30" s="129" t="s">
        <v>25</v>
      </c>
      <c r="T30" s="224" t="str">
        <f t="shared" si="2"/>
        <v>○</v>
      </c>
      <c r="U30" s="224" t="str">
        <f t="shared" si="3"/>
        <v>○</v>
      </c>
      <c r="V30" s="224" t="str">
        <f t="shared" si="4"/>
        <v>○</v>
      </c>
      <c r="W30" s="224" t="str">
        <f t="shared" si="5"/>
        <v>○</v>
      </c>
      <c r="X30" s="224" t="str">
        <f t="shared" si="6"/>
        <v>○</v>
      </c>
      <c r="Y30" s="224" t="str">
        <f t="shared" si="7"/>
        <v>○</v>
      </c>
    </row>
    <row r="31" spans="1:25" ht="17.25" customHeight="1">
      <c r="A31" s="129" t="s">
        <v>26</v>
      </c>
      <c r="B31" s="225">
        <f t="shared" si="9"/>
        <v>0</v>
      </c>
      <c r="C31" s="226">
        <f t="shared" si="9"/>
        <v>0</v>
      </c>
      <c r="D31" s="226">
        <f t="shared" si="9"/>
        <v>0</v>
      </c>
      <c r="E31" s="226">
        <f t="shared" si="9"/>
        <v>0</v>
      </c>
      <c r="F31" s="229">
        <f t="shared" si="9"/>
        <v>0</v>
      </c>
      <c r="G31" s="271">
        <f t="shared" si="9"/>
        <v>0</v>
      </c>
      <c r="H31" s="226">
        <f t="shared" si="9"/>
        <v>0</v>
      </c>
      <c r="I31" s="229">
        <f t="shared" si="9"/>
        <v>0</v>
      </c>
      <c r="J31" s="271">
        <f t="shared" si="9"/>
        <v>0</v>
      </c>
      <c r="K31" s="226">
        <f t="shared" si="9"/>
        <v>0</v>
      </c>
      <c r="L31" s="226">
        <f t="shared" si="9"/>
        <v>0</v>
      </c>
      <c r="M31" s="226">
        <f t="shared" si="9"/>
        <v>0</v>
      </c>
      <c r="N31" s="229">
        <f t="shared" si="9"/>
        <v>0</v>
      </c>
      <c r="O31" s="271">
        <f t="shared" si="9"/>
        <v>0</v>
      </c>
      <c r="P31" s="226">
        <f t="shared" si="9"/>
        <v>0</v>
      </c>
      <c r="Q31" s="231">
        <f t="shared" si="9"/>
        <v>0</v>
      </c>
      <c r="R31" s="129" t="s">
        <v>26</v>
      </c>
      <c r="T31" s="224" t="str">
        <f t="shared" si="2"/>
        <v>○</v>
      </c>
      <c r="U31" s="224" t="str">
        <f t="shared" si="3"/>
        <v>○</v>
      </c>
      <c r="V31" s="224" t="str">
        <f t="shared" si="4"/>
        <v>○</v>
      </c>
      <c r="W31" s="224" t="str">
        <f t="shared" si="5"/>
        <v>○</v>
      </c>
      <c r="X31" s="224" t="str">
        <f t="shared" si="6"/>
        <v>○</v>
      </c>
      <c r="Y31" s="224" t="str">
        <f t="shared" si="7"/>
        <v>○</v>
      </c>
    </row>
    <row r="32" spans="1:25" ht="17.25" customHeight="1">
      <c r="A32" s="129" t="s">
        <v>27</v>
      </c>
      <c r="B32" s="225">
        <f t="shared" si="9"/>
        <v>75353102</v>
      </c>
      <c r="C32" s="226">
        <f t="shared" si="9"/>
        <v>2829529</v>
      </c>
      <c r="D32" s="226">
        <f t="shared" si="9"/>
        <v>5551835</v>
      </c>
      <c r="E32" s="226">
        <f t="shared" si="9"/>
        <v>83734466</v>
      </c>
      <c r="F32" s="229">
        <f t="shared" si="9"/>
        <v>15868929</v>
      </c>
      <c r="G32" s="271">
        <f t="shared" si="9"/>
        <v>29791844</v>
      </c>
      <c r="H32" s="226">
        <f t="shared" si="9"/>
        <v>45660773</v>
      </c>
      <c r="I32" s="229">
        <f t="shared" si="9"/>
        <v>129395239</v>
      </c>
      <c r="J32" s="271">
        <f t="shared" si="9"/>
        <v>32974833</v>
      </c>
      <c r="K32" s="226">
        <f t="shared" si="9"/>
        <v>1721216</v>
      </c>
      <c r="L32" s="226">
        <f t="shared" si="9"/>
        <v>3780284</v>
      </c>
      <c r="M32" s="226">
        <f t="shared" si="9"/>
        <v>38476333</v>
      </c>
      <c r="N32" s="229">
        <f t="shared" si="9"/>
        <v>15868929</v>
      </c>
      <c r="O32" s="271">
        <f t="shared" si="9"/>
        <v>29775404</v>
      </c>
      <c r="P32" s="226">
        <f t="shared" si="9"/>
        <v>45644333</v>
      </c>
      <c r="Q32" s="231">
        <f t="shared" si="9"/>
        <v>84120666</v>
      </c>
      <c r="R32" s="129" t="s">
        <v>27</v>
      </c>
      <c r="T32" s="224" t="str">
        <f t="shared" si="2"/>
        <v>○</v>
      </c>
      <c r="U32" s="224" t="str">
        <f t="shared" si="3"/>
        <v>○</v>
      </c>
      <c r="V32" s="224" t="str">
        <f t="shared" si="4"/>
        <v>○</v>
      </c>
      <c r="W32" s="224" t="str">
        <f t="shared" si="5"/>
        <v>○</v>
      </c>
      <c r="X32" s="224" t="str">
        <f t="shared" si="6"/>
        <v>○</v>
      </c>
      <c r="Y32" s="224" t="str">
        <f t="shared" si="7"/>
        <v>○</v>
      </c>
    </row>
    <row r="33" spans="1:25" ht="17.25" customHeight="1">
      <c r="A33" s="129" t="s">
        <v>28</v>
      </c>
      <c r="B33" s="225">
        <f t="shared" si="9"/>
        <v>0</v>
      </c>
      <c r="C33" s="226">
        <f t="shared" si="9"/>
        <v>0</v>
      </c>
      <c r="D33" s="226">
        <f t="shared" si="9"/>
        <v>0</v>
      </c>
      <c r="E33" s="226">
        <f t="shared" si="9"/>
        <v>0</v>
      </c>
      <c r="F33" s="229">
        <f t="shared" si="9"/>
        <v>0</v>
      </c>
      <c r="G33" s="271">
        <f t="shared" si="9"/>
        <v>0</v>
      </c>
      <c r="H33" s="226">
        <f t="shared" si="9"/>
        <v>0</v>
      </c>
      <c r="I33" s="229">
        <f t="shared" si="9"/>
        <v>0</v>
      </c>
      <c r="J33" s="271">
        <f t="shared" si="9"/>
        <v>0</v>
      </c>
      <c r="K33" s="226">
        <f t="shared" si="9"/>
        <v>0</v>
      </c>
      <c r="L33" s="226">
        <f t="shared" si="9"/>
        <v>0</v>
      </c>
      <c r="M33" s="226">
        <f t="shared" si="9"/>
        <v>0</v>
      </c>
      <c r="N33" s="229">
        <f t="shared" si="9"/>
        <v>0</v>
      </c>
      <c r="O33" s="271">
        <f t="shared" si="9"/>
        <v>0</v>
      </c>
      <c r="P33" s="226">
        <f t="shared" si="9"/>
        <v>0</v>
      </c>
      <c r="Q33" s="231">
        <f t="shared" si="9"/>
        <v>0</v>
      </c>
      <c r="R33" s="129" t="s">
        <v>28</v>
      </c>
      <c r="T33" s="224" t="str">
        <f t="shared" si="2"/>
        <v>○</v>
      </c>
      <c r="U33" s="224" t="str">
        <f t="shared" si="3"/>
        <v>○</v>
      </c>
      <c r="V33" s="224" t="str">
        <f t="shared" si="4"/>
        <v>○</v>
      </c>
      <c r="W33" s="224" t="str">
        <f t="shared" si="5"/>
        <v>○</v>
      </c>
      <c r="X33" s="224" t="str">
        <f t="shared" si="6"/>
        <v>○</v>
      </c>
      <c r="Y33" s="224" t="str">
        <f t="shared" si="7"/>
        <v>○</v>
      </c>
    </row>
    <row r="34" spans="1:25" ht="17.25" customHeight="1">
      <c r="A34" s="129" t="s">
        <v>29</v>
      </c>
      <c r="B34" s="225">
        <f t="shared" si="9"/>
        <v>0</v>
      </c>
      <c r="C34" s="226">
        <f t="shared" si="9"/>
        <v>0</v>
      </c>
      <c r="D34" s="226">
        <f t="shared" si="9"/>
        <v>0</v>
      </c>
      <c r="E34" s="226">
        <f t="shared" si="9"/>
        <v>0</v>
      </c>
      <c r="F34" s="229">
        <f t="shared" si="9"/>
        <v>0</v>
      </c>
      <c r="G34" s="271">
        <f t="shared" si="9"/>
        <v>0</v>
      </c>
      <c r="H34" s="226">
        <f t="shared" si="9"/>
        <v>0</v>
      </c>
      <c r="I34" s="229">
        <f t="shared" si="9"/>
        <v>0</v>
      </c>
      <c r="J34" s="271">
        <f t="shared" si="9"/>
        <v>0</v>
      </c>
      <c r="K34" s="226">
        <f t="shared" si="9"/>
        <v>0</v>
      </c>
      <c r="L34" s="226">
        <f t="shared" si="9"/>
        <v>0</v>
      </c>
      <c r="M34" s="226">
        <f t="shared" si="9"/>
        <v>0</v>
      </c>
      <c r="N34" s="229">
        <f t="shared" si="9"/>
        <v>0</v>
      </c>
      <c r="O34" s="271">
        <f t="shared" si="9"/>
        <v>0</v>
      </c>
      <c r="P34" s="226">
        <f t="shared" si="9"/>
        <v>0</v>
      </c>
      <c r="Q34" s="231">
        <f t="shared" si="9"/>
        <v>0</v>
      </c>
      <c r="R34" s="129" t="s">
        <v>29</v>
      </c>
      <c r="T34" s="224" t="str">
        <f t="shared" si="2"/>
        <v>○</v>
      </c>
      <c r="U34" s="224" t="str">
        <f t="shared" si="3"/>
        <v>○</v>
      </c>
      <c r="V34" s="224" t="str">
        <f t="shared" si="4"/>
        <v>○</v>
      </c>
      <c r="W34" s="224" t="str">
        <f t="shared" si="5"/>
        <v>○</v>
      </c>
      <c r="X34" s="224" t="str">
        <f t="shared" si="6"/>
        <v>○</v>
      </c>
      <c r="Y34" s="224" t="str">
        <f t="shared" si="7"/>
        <v>○</v>
      </c>
    </row>
    <row r="35" spans="1:25" ht="17.25" customHeight="1">
      <c r="A35" s="129" t="s">
        <v>30</v>
      </c>
      <c r="B35" s="225">
        <f t="shared" si="9"/>
        <v>0</v>
      </c>
      <c r="C35" s="226">
        <f t="shared" si="9"/>
        <v>0</v>
      </c>
      <c r="D35" s="226">
        <f t="shared" si="9"/>
        <v>0</v>
      </c>
      <c r="E35" s="226">
        <f t="shared" si="9"/>
        <v>0</v>
      </c>
      <c r="F35" s="229">
        <f t="shared" si="9"/>
        <v>0</v>
      </c>
      <c r="G35" s="271">
        <f t="shared" si="9"/>
        <v>0</v>
      </c>
      <c r="H35" s="226">
        <f t="shared" si="9"/>
        <v>0</v>
      </c>
      <c r="I35" s="229">
        <f t="shared" si="9"/>
        <v>0</v>
      </c>
      <c r="J35" s="271">
        <f t="shared" si="9"/>
        <v>0</v>
      </c>
      <c r="K35" s="226">
        <f t="shared" si="9"/>
        <v>0</v>
      </c>
      <c r="L35" s="226">
        <f t="shared" si="9"/>
        <v>0</v>
      </c>
      <c r="M35" s="226">
        <f t="shared" si="9"/>
        <v>0</v>
      </c>
      <c r="N35" s="229">
        <f t="shared" si="9"/>
        <v>0</v>
      </c>
      <c r="O35" s="271">
        <f t="shared" si="9"/>
        <v>0</v>
      </c>
      <c r="P35" s="226">
        <f t="shared" si="9"/>
        <v>0</v>
      </c>
      <c r="Q35" s="231">
        <f t="shared" si="9"/>
        <v>0</v>
      </c>
      <c r="R35" s="129" t="s">
        <v>30</v>
      </c>
      <c r="T35" s="224" t="str">
        <f t="shared" si="2"/>
        <v>○</v>
      </c>
      <c r="U35" s="224" t="str">
        <f t="shared" si="3"/>
        <v>○</v>
      </c>
      <c r="V35" s="224" t="str">
        <f t="shared" si="4"/>
        <v>○</v>
      </c>
      <c r="W35" s="224" t="str">
        <f t="shared" si="5"/>
        <v>○</v>
      </c>
      <c r="X35" s="224" t="str">
        <f t="shared" si="6"/>
        <v>○</v>
      </c>
      <c r="Y35" s="224" t="str">
        <f t="shared" si="7"/>
        <v>○</v>
      </c>
    </row>
    <row r="36" spans="1:25" ht="17.25" customHeight="1">
      <c r="A36" s="129" t="s">
        <v>31</v>
      </c>
      <c r="B36" s="225">
        <f t="shared" si="9"/>
        <v>0</v>
      </c>
      <c r="C36" s="226">
        <f t="shared" si="9"/>
        <v>0</v>
      </c>
      <c r="D36" s="226">
        <f t="shared" si="9"/>
        <v>0</v>
      </c>
      <c r="E36" s="226">
        <f t="shared" si="9"/>
        <v>0</v>
      </c>
      <c r="F36" s="229">
        <f t="shared" si="9"/>
        <v>0</v>
      </c>
      <c r="G36" s="271">
        <f t="shared" si="9"/>
        <v>0</v>
      </c>
      <c r="H36" s="226">
        <f t="shared" si="9"/>
        <v>0</v>
      </c>
      <c r="I36" s="229">
        <f t="shared" si="9"/>
        <v>0</v>
      </c>
      <c r="J36" s="271">
        <f t="shared" si="9"/>
        <v>0</v>
      </c>
      <c r="K36" s="226">
        <f t="shared" si="9"/>
        <v>0</v>
      </c>
      <c r="L36" s="226">
        <f t="shared" si="9"/>
        <v>0</v>
      </c>
      <c r="M36" s="226">
        <f t="shared" si="9"/>
        <v>0</v>
      </c>
      <c r="N36" s="229">
        <f t="shared" si="9"/>
        <v>0</v>
      </c>
      <c r="O36" s="271">
        <f t="shared" si="9"/>
        <v>0</v>
      </c>
      <c r="P36" s="226">
        <f t="shared" si="9"/>
        <v>0</v>
      </c>
      <c r="Q36" s="231">
        <f t="shared" si="9"/>
        <v>0</v>
      </c>
      <c r="R36" s="129" t="s">
        <v>31</v>
      </c>
      <c r="T36" s="224" t="str">
        <f t="shared" si="2"/>
        <v>○</v>
      </c>
      <c r="U36" s="224" t="str">
        <f t="shared" si="3"/>
        <v>○</v>
      </c>
      <c r="V36" s="224" t="str">
        <f t="shared" si="4"/>
        <v>○</v>
      </c>
      <c r="W36" s="224" t="str">
        <f t="shared" si="5"/>
        <v>○</v>
      </c>
      <c r="X36" s="224" t="str">
        <f t="shared" si="6"/>
        <v>○</v>
      </c>
      <c r="Y36" s="224" t="str">
        <f t="shared" si="7"/>
        <v>○</v>
      </c>
    </row>
    <row r="37" spans="1:25" ht="17.25" customHeight="1">
      <c r="A37" s="129" t="s">
        <v>32</v>
      </c>
      <c r="B37" s="225">
        <f t="shared" si="9"/>
        <v>0</v>
      </c>
      <c r="C37" s="226">
        <f t="shared" si="9"/>
        <v>0</v>
      </c>
      <c r="D37" s="226">
        <f t="shared" si="9"/>
        <v>0</v>
      </c>
      <c r="E37" s="226">
        <f t="shared" si="9"/>
        <v>0</v>
      </c>
      <c r="F37" s="229">
        <f t="shared" si="9"/>
        <v>0</v>
      </c>
      <c r="G37" s="271">
        <f t="shared" si="9"/>
        <v>0</v>
      </c>
      <c r="H37" s="226">
        <f t="shared" si="9"/>
        <v>0</v>
      </c>
      <c r="I37" s="229">
        <f t="shared" si="9"/>
        <v>0</v>
      </c>
      <c r="J37" s="271">
        <f t="shared" si="9"/>
        <v>0</v>
      </c>
      <c r="K37" s="226">
        <f t="shared" si="9"/>
        <v>0</v>
      </c>
      <c r="L37" s="226">
        <f t="shared" si="9"/>
        <v>0</v>
      </c>
      <c r="M37" s="226">
        <f t="shared" si="9"/>
        <v>0</v>
      </c>
      <c r="N37" s="229">
        <f t="shared" si="9"/>
        <v>0</v>
      </c>
      <c r="O37" s="271">
        <f t="shared" si="9"/>
        <v>0</v>
      </c>
      <c r="P37" s="226">
        <f t="shared" si="9"/>
        <v>0</v>
      </c>
      <c r="Q37" s="231">
        <f t="shared" si="9"/>
        <v>0</v>
      </c>
      <c r="R37" s="129" t="s">
        <v>32</v>
      </c>
      <c r="T37" s="224" t="str">
        <f t="shared" si="2"/>
        <v>○</v>
      </c>
      <c r="U37" s="224" t="str">
        <f t="shared" si="3"/>
        <v>○</v>
      </c>
      <c r="V37" s="224" t="str">
        <f t="shared" si="4"/>
        <v>○</v>
      </c>
      <c r="W37" s="224" t="str">
        <f t="shared" si="5"/>
        <v>○</v>
      </c>
      <c r="X37" s="224" t="str">
        <f t="shared" si="6"/>
        <v>○</v>
      </c>
      <c r="Y37" s="224" t="str">
        <f t="shared" si="7"/>
        <v>○</v>
      </c>
    </row>
    <row r="38" spans="1:25" ht="17.25" customHeight="1">
      <c r="A38" s="129" t="s">
        <v>33</v>
      </c>
      <c r="B38" s="225">
        <f t="shared" si="9"/>
        <v>0</v>
      </c>
      <c r="C38" s="226">
        <f t="shared" si="9"/>
        <v>0</v>
      </c>
      <c r="D38" s="226">
        <f t="shared" si="9"/>
        <v>0</v>
      </c>
      <c r="E38" s="226">
        <f t="shared" si="9"/>
        <v>0</v>
      </c>
      <c r="F38" s="229">
        <f t="shared" si="9"/>
        <v>0</v>
      </c>
      <c r="G38" s="271">
        <f t="shared" si="9"/>
        <v>0</v>
      </c>
      <c r="H38" s="226">
        <f t="shared" si="9"/>
        <v>0</v>
      </c>
      <c r="I38" s="229">
        <f t="shared" si="9"/>
        <v>0</v>
      </c>
      <c r="J38" s="271">
        <f t="shared" si="9"/>
        <v>0</v>
      </c>
      <c r="K38" s="226">
        <f t="shared" si="9"/>
        <v>0</v>
      </c>
      <c r="L38" s="226">
        <f t="shared" si="9"/>
        <v>0</v>
      </c>
      <c r="M38" s="226">
        <f t="shared" si="9"/>
        <v>0</v>
      </c>
      <c r="N38" s="229">
        <f t="shared" si="9"/>
        <v>0</v>
      </c>
      <c r="O38" s="271">
        <f t="shared" si="9"/>
        <v>0</v>
      </c>
      <c r="P38" s="226">
        <f t="shared" si="9"/>
        <v>0</v>
      </c>
      <c r="Q38" s="231">
        <f t="shared" si="9"/>
        <v>0</v>
      </c>
      <c r="R38" s="129" t="s">
        <v>33</v>
      </c>
      <c r="T38" s="224" t="str">
        <f t="shared" si="2"/>
        <v>○</v>
      </c>
      <c r="U38" s="224" t="str">
        <f t="shared" si="3"/>
        <v>○</v>
      </c>
      <c r="V38" s="224" t="str">
        <f t="shared" si="4"/>
        <v>○</v>
      </c>
      <c r="W38" s="224" t="str">
        <f t="shared" si="5"/>
        <v>○</v>
      </c>
      <c r="X38" s="224" t="str">
        <f t="shared" si="6"/>
        <v>○</v>
      </c>
      <c r="Y38" s="224" t="str">
        <f t="shared" si="7"/>
        <v>○</v>
      </c>
    </row>
    <row r="39" spans="1:25" ht="17.25" customHeight="1">
      <c r="A39" s="129" t="s">
        <v>34</v>
      </c>
      <c r="B39" s="225">
        <f t="shared" si="9"/>
        <v>0</v>
      </c>
      <c r="C39" s="226">
        <f t="shared" si="9"/>
        <v>0</v>
      </c>
      <c r="D39" s="226">
        <f t="shared" si="9"/>
        <v>0</v>
      </c>
      <c r="E39" s="226">
        <f t="shared" si="9"/>
        <v>0</v>
      </c>
      <c r="F39" s="229">
        <f t="shared" si="9"/>
        <v>0</v>
      </c>
      <c r="G39" s="271">
        <f t="shared" si="9"/>
        <v>0</v>
      </c>
      <c r="H39" s="226">
        <f t="shared" si="9"/>
        <v>0</v>
      </c>
      <c r="I39" s="229">
        <f t="shared" si="9"/>
        <v>0</v>
      </c>
      <c r="J39" s="271">
        <f t="shared" si="9"/>
        <v>0</v>
      </c>
      <c r="K39" s="226">
        <f t="shared" si="9"/>
        <v>0</v>
      </c>
      <c r="L39" s="226">
        <f t="shared" si="9"/>
        <v>0</v>
      </c>
      <c r="M39" s="226">
        <f t="shared" si="9"/>
        <v>0</v>
      </c>
      <c r="N39" s="229">
        <f t="shared" si="9"/>
        <v>0</v>
      </c>
      <c r="O39" s="271">
        <f t="shared" si="9"/>
        <v>0</v>
      </c>
      <c r="P39" s="226">
        <f t="shared" si="9"/>
        <v>0</v>
      </c>
      <c r="Q39" s="231">
        <f t="shared" ref="Q39" si="10">Q84</f>
        <v>0</v>
      </c>
      <c r="R39" s="129" t="s">
        <v>34</v>
      </c>
      <c r="T39" s="224" t="str">
        <f t="shared" si="2"/>
        <v>○</v>
      </c>
      <c r="U39" s="224" t="str">
        <f t="shared" si="3"/>
        <v>○</v>
      </c>
      <c r="V39" s="224" t="str">
        <f t="shared" si="4"/>
        <v>○</v>
      </c>
      <c r="W39" s="224" t="str">
        <f t="shared" si="5"/>
        <v>○</v>
      </c>
      <c r="X39" s="224" t="str">
        <f t="shared" si="6"/>
        <v>○</v>
      </c>
      <c r="Y39" s="224" t="str">
        <f t="shared" si="7"/>
        <v>○</v>
      </c>
    </row>
    <row r="40" spans="1:25" ht="17.25" customHeight="1">
      <c r="A40" s="129" t="s">
        <v>35</v>
      </c>
      <c r="B40" s="225">
        <f t="shared" ref="B40:Q45" si="11">B85</f>
        <v>0</v>
      </c>
      <c r="C40" s="226">
        <f t="shared" si="11"/>
        <v>0</v>
      </c>
      <c r="D40" s="226">
        <f t="shared" si="11"/>
        <v>0</v>
      </c>
      <c r="E40" s="226">
        <f t="shared" si="11"/>
        <v>0</v>
      </c>
      <c r="F40" s="229">
        <f t="shared" si="11"/>
        <v>0</v>
      </c>
      <c r="G40" s="271">
        <f t="shared" si="11"/>
        <v>0</v>
      </c>
      <c r="H40" s="226">
        <f t="shared" si="11"/>
        <v>0</v>
      </c>
      <c r="I40" s="229">
        <f t="shared" si="11"/>
        <v>0</v>
      </c>
      <c r="J40" s="271">
        <f t="shared" si="11"/>
        <v>0</v>
      </c>
      <c r="K40" s="226">
        <f t="shared" si="11"/>
        <v>0</v>
      </c>
      <c r="L40" s="226">
        <f t="shared" si="11"/>
        <v>0</v>
      </c>
      <c r="M40" s="226">
        <f t="shared" si="11"/>
        <v>0</v>
      </c>
      <c r="N40" s="229">
        <f t="shared" si="11"/>
        <v>0</v>
      </c>
      <c r="O40" s="271">
        <f t="shared" si="11"/>
        <v>0</v>
      </c>
      <c r="P40" s="226">
        <f t="shared" si="11"/>
        <v>0</v>
      </c>
      <c r="Q40" s="231">
        <f t="shared" si="11"/>
        <v>0</v>
      </c>
      <c r="R40" s="129" t="s">
        <v>35</v>
      </c>
      <c r="T40" s="224" t="str">
        <f t="shared" si="2"/>
        <v>○</v>
      </c>
      <c r="U40" s="224" t="str">
        <f t="shared" si="3"/>
        <v>○</v>
      </c>
      <c r="V40" s="224" t="str">
        <f t="shared" si="4"/>
        <v>○</v>
      </c>
      <c r="W40" s="224" t="str">
        <f t="shared" si="5"/>
        <v>○</v>
      </c>
      <c r="X40" s="224" t="str">
        <f t="shared" si="6"/>
        <v>○</v>
      </c>
      <c r="Y40" s="224" t="str">
        <f t="shared" si="7"/>
        <v>○</v>
      </c>
    </row>
    <row r="41" spans="1:25" ht="17.25" customHeight="1">
      <c r="A41" s="129" t="s">
        <v>36</v>
      </c>
      <c r="B41" s="225">
        <f t="shared" si="11"/>
        <v>0</v>
      </c>
      <c r="C41" s="226">
        <f t="shared" si="11"/>
        <v>0</v>
      </c>
      <c r="D41" s="226">
        <f t="shared" si="11"/>
        <v>0</v>
      </c>
      <c r="E41" s="226">
        <f t="shared" si="11"/>
        <v>0</v>
      </c>
      <c r="F41" s="229">
        <f t="shared" si="11"/>
        <v>0</v>
      </c>
      <c r="G41" s="271">
        <f t="shared" si="11"/>
        <v>0</v>
      </c>
      <c r="H41" s="226">
        <f t="shared" si="11"/>
        <v>0</v>
      </c>
      <c r="I41" s="229">
        <f t="shared" si="11"/>
        <v>0</v>
      </c>
      <c r="J41" s="271">
        <f t="shared" si="11"/>
        <v>0</v>
      </c>
      <c r="K41" s="226">
        <f t="shared" si="11"/>
        <v>0</v>
      </c>
      <c r="L41" s="226">
        <f t="shared" si="11"/>
        <v>0</v>
      </c>
      <c r="M41" s="226">
        <f t="shared" si="11"/>
        <v>0</v>
      </c>
      <c r="N41" s="229">
        <f t="shared" si="11"/>
        <v>0</v>
      </c>
      <c r="O41" s="271">
        <f t="shared" si="11"/>
        <v>0</v>
      </c>
      <c r="P41" s="226">
        <f t="shared" si="11"/>
        <v>0</v>
      </c>
      <c r="Q41" s="231">
        <f t="shared" si="11"/>
        <v>0</v>
      </c>
      <c r="R41" s="129" t="s">
        <v>36</v>
      </c>
      <c r="T41" s="224" t="str">
        <f t="shared" si="2"/>
        <v>○</v>
      </c>
      <c r="U41" s="224" t="str">
        <f t="shared" si="3"/>
        <v>○</v>
      </c>
      <c r="V41" s="224" t="str">
        <f t="shared" si="4"/>
        <v>○</v>
      </c>
      <c r="W41" s="224" t="str">
        <f t="shared" si="5"/>
        <v>○</v>
      </c>
      <c r="X41" s="224" t="str">
        <f t="shared" si="6"/>
        <v>○</v>
      </c>
      <c r="Y41" s="224" t="str">
        <f t="shared" si="7"/>
        <v>○</v>
      </c>
    </row>
    <row r="42" spans="1:25" ht="17.25" customHeight="1">
      <c r="A42" s="129" t="s">
        <v>37</v>
      </c>
      <c r="B42" s="225">
        <f t="shared" si="11"/>
        <v>0</v>
      </c>
      <c r="C42" s="226">
        <f t="shared" si="11"/>
        <v>0</v>
      </c>
      <c r="D42" s="226">
        <f t="shared" si="11"/>
        <v>0</v>
      </c>
      <c r="E42" s="226">
        <f t="shared" si="11"/>
        <v>0</v>
      </c>
      <c r="F42" s="229">
        <f t="shared" si="11"/>
        <v>0</v>
      </c>
      <c r="G42" s="271">
        <f t="shared" si="11"/>
        <v>0</v>
      </c>
      <c r="H42" s="226">
        <f t="shared" si="11"/>
        <v>0</v>
      </c>
      <c r="I42" s="229">
        <f t="shared" si="11"/>
        <v>0</v>
      </c>
      <c r="J42" s="271">
        <f t="shared" si="11"/>
        <v>0</v>
      </c>
      <c r="K42" s="226">
        <f t="shared" si="11"/>
        <v>0</v>
      </c>
      <c r="L42" s="226">
        <f t="shared" si="11"/>
        <v>0</v>
      </c>
      <c r="M42" s="226">
        <f t="shared" si="11"/>
        <v>0</v>
      </c>
      <c r="N42" s="229">
        <f t="shared" si="11"/>
        <v>0</v>
      </c>
      <c r="O42" s="271">
        <f t="shared" si="11"/>
        <v>0</v>
      </c>
      <c r="P42" s="226">
        <f t="shared" si="11"/>
        <v>0</v>
      </c>
      <c r="Q42" s="231">
        <f t="shared" si="11"/>
        <v>0</v>
      </c>
      <c r="R42" s="129" t="s">
        <v>37</v>
      </c>
      <c r="T42" s="224" t="str">
        <f t="shared" si="2"/>
        <v>○</v>
      </c>
      <c r="U42" s="224" t="str">
        <f t="shared" si="3"/>
        <v>○</v>
      </c>
      <c r="V42" s="224" t="str">
        <f t="shared" si="4"/>
        <v>○</v>
      </c>
      <c r="W42" s="224" t="str">
        <f t="shared" si="5"/>
        <v>○</v>
      </c>
      <c r="X42" s="224" t="str">
        <f t="shared" si="6"/>
        <v>○</v>
      </c>
      <c r="Y42" s="224" t="str">
        <f t="shared" si="7"/>
        <v>○</v>
      </c>
    </row>
    <row r="43" spans="1:25" ht="17.25" customHeight="1">
      <c r="A43" s="129" t="s">
        <v>38</v>
      </c>
      <c r="B43" s="225">
        <f t="shared" si="11"/>
        <v>0</v>
      </c>
      <c r="C43" s="226">
        <f t="shared" si="11"/>
        <v>0</v>
      </c>
      <c r="D43" s="226">
        <f t="shared" si="11"/>
        <v>0</v>
      </c>
      <c r="E43" s="226">
        <f t="shared" si="11"/>
        <v>0</v>
      </c>
      <c r="F43" s="229">
        <f t="shared" si="11"/>
        <v>0</v>
      </c>
      <c r="G43" s="271">
        <f t="shared" si="11"/>
        <v>0</v>
      </c>
      <c r="H43" s="226">
        <f t="shared" si="11"/>
        <v>0</v>
      </c>
      <c r="I43" s="229">
        <f t="shared" si="11"/>
        <v>0</v>
      </c>
      <c r="J43" s="271">
        <f t="shared" si="11"/>
        <v>0</v>
      </c>
      <c r="K43" s="226">
        <f t="shared" si="11"/>
        <v>0</v>
      </c>
      <c r="L43" s="226">
        <f t="shared" si="11"/>
        <v>0</v>
      </c>
      <c r="M43" s="226">
        <f t="shared" si="11"/>
        <v>0</v>
      </c>
      <c r="N43" s="229">
        <f t="shared" si="11"/>
        <v>0</v>
      </c>
      <c r="O43" s="271">
        <f t="shared" si="11"/>
        <v>0</v>
      </c>
      <c r="P43" s="226">
        <f t="shared" si="11"/>
        <v>0</v>
      </c>
      <c r="Q43" s="231">
        <f t="shared" si="11"/>
        <v>0</v>
      </c>
      <c r="R43" s="129" t="s">
        <v>38</v>
      </c>
      <c r="T43" s="224" t="str">
        <f t="shared" si="2"/>
        <v>○</v>
      </c>
      <c r="U43" s="224" t="str">
        <f t="shared" si="3"/>
        <v>○</v>
      </c>
      <c r="V43" s="224" t="str">
        <f t="shared" si="4"/>
        <v>○</v>
      </c>
      <c r="W43" s="224" t="str">
        <f t="shared" si="5"/>
        <v>○</v>
      </c>
      <c r="X43" s="224" t="str">
        <f t="shared" si="6"/>
        <v>○</v>
      </c>
      <c r="Y43" s="224" t="str">
        <f t="shared" si="7"/>
        <v>○</v>
      </c>
    </row>
    <row r="44" spans="1:25" ht="17.25" customHeight="1">
      <c r="A44" s="129" t="s">
        <v>39</v>
      </c>
      <c r="B44" s="225">
        <f t="shared" si="11"/>
        <v>0</v>
      </c>
      <c r="C44" s="226">
        <f t="shared" si="11"/>
        <v>0</v>
      </c>
      <c r="D44" s="226">
        <f t="shared" si="11"/>
        <v>0</v>
      </c>
      <c r="E44" s="226">
        <f t="shared" si="11"/>
        <v>0</v>
      </c>
      <c r="F44" s="229">
        <f t="shared" si="11"/>
        <v>0</v>
      </c>
      <c r="G44" s="271">
        <f t="shared" si="11"/>
        <v>0</v>
      </c>
      <c r="H44" s="226">
        <f t="shared" si="11"/>
        <v>0</v>
      </c>
      <c r="I44" s="229">
        <f t="shared" si="11"/>
        <v>0</v>
      </c>
      <c r="J44" s="271">
        <f t="shared" si="11"/>
        <v>0</v>
      </c>
      <c r="K44" s="226">
        <f t="shared" si="11"/>
        <v>0</v>
      </c>
      <c r="L44" s="226">
        <f t="shared" si="11"/>
        <v>0</v>
      </c>
      <c r="M44" s="226">
        <f t="shared" si="11"/>
        <v>0</v>
      </c>
      <c r="N44" s="229">
        <f t="shared" si="11"/>
        <v>0</v>
      </c>
      <c r="O44" s="271">
        <f t="shared" si="11"/>
        <v>0</v>
      </c>
      <c r="P44" s="226">
        <f t="shared" si="11"/>
        <v>0</v>
      </c>
      <c r="Q44" s="231">
        <f t="shared" si="11"/>
        <v>0</v>
      </c>
      <c r="R44" s="129" t="s">
        <v>39</v>
      </c>
      <c r="T44" s="224" t="str">
        <f t="shared" si="2"/>
        <v>○</v>
      </c>
      <c r="U44" s="224" t="str">
        <f t="shared" si="3"/>
        <v>○</v>
      </c>
      <c r="V44" s="224" t="str">
        <f t="shared" si="4"/>
        <v>○</v>
      </c>
      <c r="W44" s="224" t="str">
        <f t="shared" si="5"/>
        <v>○</v>
      </c>
      <c r="X44" s="224" t="str">
        <f t="shared" si="6"/>
        <v>○</v>
      </c>
      <c r="Y44" s="224" t="str">
        <f t="shared" si="7"/>
        <v>○</v>
      </c>
    </row>
    <row r="45" spans="1:25" ht="17.25" customHeight="1" thickBot="1">
      <c r="A45" s="138" t="s">
        <v>40</v>
      </c>
      <c r="B45" s="238">
        <f t="shared" si="11"/>
        <v>0</v>
      </c>
      <c r="C45" s="239">
        <f t="shared" si="11"/>
        <v>0</v>
      </c>
      <c r="D45" s="239">
        <f t="shared" si="11"/>
        <v>0</v>
      </c>
      <c r="E45" s="239">
        <f t="shared" si="11"/>
        <v>0</v>
      </c>
      <c r="F45" s="242">
        <f t="shared" si="11"/>
        <v>0</v>
      </c>
      <c r="G45" s="274">
        <f t="shared" si="11"/>
        <v>0</v>
      </c>
      <c r="H45" s="239">
        <f t="shared" si="11"/>
        <v>0</v>
      </c>
      <c r="I45" s="242">
        <f t="shared" si="11"/>
        <v>0</v>
      </c>
      <c r="J45" s="274">
        <f t="shared" si="11"/>
        <v>0</v>
      </c>
      <c r="K45" s="239">
        <f t="shared" si="11"/>
        <v>0</v>
      </c>
      <c r="L45" s="239">
        <f t="shared" si="11"/>
        <v>0</v>
      </c>
      <c r="M45" s="239">
        <f t="shared" si="11"/>
        <v>0</v>
      </c>
      <c r="N45" s="242">
        <f t="shared" si="11"/>
        <v>0</v>
      </c>
      <c r="O45" s="274">
        <f t="shared" si="11"/>
        <v>0</v>
      </c>
      <c r="P45" s="239">
        <f t="shared" si="11"/>
        <v>0</v>
      </c>
      <c r="Q45" s="244">
        <f t="shared" si="11"/>
        <v>0</v>
      </c>
      <c r="R45" s="138" t="s">
        <v>40</v>
      </c>
      <c r="T45" s="224" t="str">
        <f t="shared" si="2"/>
        <v>○</v>
      </c>
      <c r="U45" s="224" t="str">
        <f t="shared" si="3"/>
        <v>○</v>
      </c>
      <c r="V45" s="224" t="str">
        <f t="shared" si="4"/>
        <v>○</v>
      </c>
      <c r="W45" s="224" t="str">
        <f t="shared" si="5"/>
        <v>○</v>
      </c>
      <c r="X45" s="224" t="str">
        <f t="shared" si="6"/>
        <v>○</v>
      </c>
      <c r="Y45" s="224" t="str">
        <f t="shared" si="7"/>
        <v>○</v>
      </c>
    </row>
    <row r="46" spans="1:25" ht="17.25" customHeight="1" thickBot="1">
      <c r="A46" s="148" t="s">
        <v>111</v>
      </c>
      <c r="B46" s="245">
        <f>SUM(B7:B18)</f>
        <v>3396272227</v>
      </c>
      <c r="C46" s="246">
        <f t="shared" ref="C46:Q46" si="12">SUM(C7:C18)</f>
        <v>57862546</v>
      </c>
      <c r="D46" s="246">
        <f t="shared" si="12"/>
        <v>190782714</v>
      </c>
      <c r="E46" s="246">
        <f t="shared" si="12"/>
        <v>3644917487</v>
      </c>
      <c r="F46" s="251">
        <f t="shared" si="12"/>
        <v>523348853</v>
      </c>
      <c r="G46" s="246">
        <f t="shared" si="12"/>
        <v>897791282</v>
      </c>
      <c r="H46" s="246">
        <f t="shared" si="12"/>
        <v>1421140135</v>
      </c>
      <c r="I46" s="248">
        <f t="shared" si="12"/>
        <v>5066057622</v>
      </c>
      <c r="J46" s="246">
        <f t="shared" si="12"/>
        <v>1549026483</v>
      </c>
      <c r="K46" s="246">
        <f t="shared" si="12"/>
        <v>35424171</v>
      </c>
      <c r="L46" s="246">
        <f t="shared" si="12"/>
        <v>126990907</v>
      </c>
      <c r="M46" s="246">
        <f t="shared" si="12"/>
        <v>1711441561</v>
      </c>
      <c r="N46" s="251">
        <f t="shared" si="12"/>
        <v>523309845</v>
      </c>
      <c r="O46" s="246">
        <f t="shared" si="12"/>
        <v>896548930</v>
      </c>
      <c r="P46" s="246">
        <f t="shared" si="12"/>
        <v>1419858775</v>
      </c>
      <c r="Q46" s="250">
        <f t="shared" si="12"/>
        <v>3131300336</v>
      </c>
      <c r="R46" s="148" t="s">
        <v>111</v>
      </c>
    </row>
    <row r="47" spans="1:25" ht="17.25" customHeight="1" thickBot="1">
      <c r="A47" s="148" t="s">
        <v>156</v>
      </c>
      <c r="B47" s="245">
        <f>SUM(B19:B45)</f>
        <v>326877737</v>
      </c>
      <c r="C47" s="246">
        <f t="shared" ref="C47:Q47" si="13">SUM(C19:C45)</f>
        <v>21259260</v>
      </c>
      <c r="D47" s="246">
        <f t="shared" si="13"/>
        <v>15185358</v>
      </c>
      <c r="E47" s="246">
        <f t="shared" si="13"/>
        <v>363322355</v>
      </c>
      <c r="F47" s="251">
        <f t="shared" si="13"/>
        <v>78041933</v>
      </c>
      <c r="G47" s="246">
        <f t="shared" si="13"/>
        <v>70340083</v>
      </c>
      <c r="H47" s="246">
        <f t="shared" si="13"/>
        <v>148382016</v>
      </c>
      <c r="I47" s="251">
        <f t="shared" si="13"/>
        <v>511704371</v>
      </c>
      <c r="J47" s="246">
        <f t="shared" si="13"/>
        <v>146316093</v>
      </c>
      <c r="K47" s="246">
        <f t="shared" si="13"/>
        <v>12733404</v>
      </c>
      <c r="L47" s="246">
        <f t="shared" si="13"/>
        <v>10400679</v>
      </c>
      <c r="M47" s="246">
        <f t="shared" si="13"/>
        <v>169450176</v>
      </c>
      <c r="N47" s="251">
        <f t="shared" si="13"/>
        <v>78039246</v>
      </c>
      <c r="O47" s="246">
        <f t="shared" si="13"/>
        <v>70219270</v>
      </c>
      <c r="P47" s="246">
        <f t="shared" si="13"/>
        <v>148258516</v>
      </c>
      <c r="Q47" s="252">
        <f t="shared" si="13"/>
        <v>317708692</v>
      </c>
      <c r="R47" s="148" t="s">
        <v>156</v>
      </c>
    </row>
    <row r="48" spans="1:25" s="259" customFormat="1" ht="17.25" customHeight="1" thickBot="1">
      <c r="A48" s="154" t="s">
        <v>157</v>
      </c>
      <c r="B48" s="253">
        <f>SUM(B46:B47)</f>
        <v>3723149964</v>
      </c>
      <c r="C48" s="254">
        <f t="shared" ref="C48:Q48" si="14">SUM(C46:C47)</f>
        <v>79121806</v>
      </c>
      <c r="D48" s="254">
        <f t="shared" si="14"/>
        <v>205968072</v>
      </c>
      <c r="E48" s="254">
        <f t="shared" si="14"/>
        <v>4008239842</v>
      </c>
      <c r="F48" s="256">
        <f t="shared" si="14"/>
        <v>601390786</v>
      </c>
      <c r="G48" s="275">
        <f t="shared" si="14"/>
        <v>968131365</v>
      </c>
      <c r="H48" s="254">
        <f t="shared" si="14"/>
        <v>1569522151</v>
      </c>
      <c r="I48" s="256">
        <f t="shared" si="14"/>
        <v>5577761993</v>
      </c>
      <c r="J48" s="275">
        <f t="shared" si="14"/>
        <v>1695342576</v>
      </c>
      <c r="K48" s="254">
        <f t="shared" si="14"/>
        <v>48157575</v>
      </c>
      <c r="L48" s="254">
        <f t="shared" si="14"/>
        <v>137391586</v>
      </c>
      <c r="M48" s="276">
        <f t="shared" si="14"/>
        <v>1880891737</v>
      </c>
      <c r="N48" s="256">
        <f t="shared" si="14"/>
        <v>601349091</v>
      </c>
      <c r="O48" s="275">
        <f t="shared" si="14"/>
        <v>966768200</v>
      </c>
      <c r="P48" s="276">
        <f t="shared" si="14"/>
        <v>1568117291</v>
      </c>
      <c r="Q48" s="258">
        <f t="shared" si="14"/>
        <v>3449009028</v>
      </c>
      <c r="R48" s="154" t="s">
        <v>157</v>
      </c>
    </row>
    <row r="49" spans="1:18" ht="17.25" customHeight="1">
      <c r="R49" s="115" t="s">
        <v>315</v>
      </c>
    </row>
    <row r="50" spans="1:18" ht="17.25" hidden="1" customHeight="1">
      <c r="B50" s="212">
        <v>7</v>
      </c>
      <c r="C50" s="212">
        <v>8</v>
      </c>
      <c r="D50" s="212">
        <v>9</v>
      </c>
      <c r="E50" s="212">
        <v>10</v>
      </c>
      <c r="F50" s="212">
        <v>11</v>
      </c>
      <c r="G50" s="212">
        <v>12</v>
      </c>
      <c r="H50" s="212">
        <v>13</v>
      </c>
      <c r="I50" s="212">
        <v>14</v>
      </c>
      <c r="J50" s="212">
        <v>7</v>
      </c>
      <c r="K50" s="212">
        <v>8</v>
      </c>
      <c r="L50" s="212">
        <v>9</v>
      </c>
      <c r="M50" s="212">
        <v>10</v>
      </c>
      <c r="N50" s="212">
        <v>11</v>
      </c>
      <c r="O50" s="212">
        <v>12</v>
      </c>
      <c r="P50" s="212">
        <v>13</v>
      </c>
      <c r="Q50" s="212">
        <v>14</v>
      </c>
    </row>
    <row r="51" spans="1:18" ht="53.25" hidden="1" customHeight="1">
      <c r="A51" s="260" t="s">
        <v>316</v>
      </c>
      <c r="B51" s="277" t="s">
        <v>317</v>
      </c>
      <c r="C51" s="278" t="s">
        <v>317</v>
      </c>
      <c r="D51" s="278" t="s">
        <v>317</v>
      </c>
      <c r="E51" s="278" t="s">
        <v>317</v>
      </c>
      <c r="F51" s="278" t="s">
        <v>317</v>
      </c>
      <c r="G51" s="278" t="s">
        <v>317</v>
      </c>
      <c r="H51" s="278" t="s">
        <v>317</v>
      </c>
      <c r="I51" s="278" t="s">
        <v>317</v>
      </c>
      <c r="J51" s="278" t="s">
        <v>318</v>
      </c>
      <c r="K51" s="278" t="s">
        <v>318</v>
      </c>
      <c r="L51" s="278" t="s">
        <v>318</v>
      </c>
      <c r="M51" s="278" t="s">
        <v>318</v>
      </c>
      <c r="N51" s="278" t="s">
        <v>318</v>
      </c>
      <c r="O51" s="278" t="s">
        <v>318</v>
      </c>
      <c r="P51" s="278" t="s">
        <v>318</v>
      </c>
      <c r="Q51" s="278" t="s">
        <v>318</v>
      </c>
    </row>
    <row r="52" spans="1:18" ht="17.25" hidden="1" customHeight="1">
      <c r="B52" s="279">
        <v>1633717623</v>
      </c>
      <c r="C52" s="279">
        <v>16430862</v>
      </c>
      <c r="D52" s="279">
        <v>62957337</v>
      </c>
      <c r="E52" s="279">
        <v>1713105822</v>
      </c>
      <c r="F52" s="279">
        <v>201976923</v>
      </c>
      <c r="G52" s="279">
        <v>432661985</v>
      </c>
      <c r="H52" s="279">
        <v>634638908</v>
      </c>
      <c r="I52" s="279">
        <v>2347744730</v>
      </c>
      <c r="J52" s="279">
        <v>730571864</v>
      </c>
      <c r="K52" s="279">
        <v>9745276</v>
      </c>
      <c r="L52" s="279">
        <v>40685483</v>
      </c>
      <c r="M52" s="279">
        <v>781002623</v>
      </c>
      <c r="N52" s="279">
        <v>201958190</v>
      </c>
      <c r="O52" s="279">
        <v>431912101</v>
      </c>
      <c r="P52" s="279">
        <v>633870291</v>
      </c>
      <c r="Q52" s="279">
        <v>1414872914</v>
      </c>
    </row>
    <row r="53" spans="1:18" ht="17.25" hidden="1" customHeight="1">
      <c r="B53" s="279">
        <v>152808120</v>
      </c>
      <c r="C53" s="279">
        <v>3847647</v>
      </c>
      <c r="D53" s="279">
        <v>9040520</v>
      </c>
      <c r="E53" s="279">
        <v>165696287</v>
      </c>
      <c r="F53" s="279">
        <v>32112862</v>
      </c>
      <c r="G53" s="279">
        <v>44384894</v>
      </c>
      <c r="H53" s="279">
        <v>76497756</v>
      </c>
      <c r="I53" s="279">
        <v>242194043</v>
      </c>
      <c r="J53" s="279">
        <v>72686797</v>
      </c>
      <c r="K53" s="279">
        <v>2144442</v>
      </c>
      <c r="L53" s="279">
        <v>6302705</v>
      </c>
      <c r="M53" s="279">
        <v>81133944</v>
      </c>
      <c r="N53" s="279">
        <v>32112862</v>
      </c>
      <c r="O53" s="279">
        <v>44371195</v>
      </c>
      <c r="P53" s="279">
        <v>76484057</v>
      </c>
      <c r="Q53" s="279">
        <v>157618001</v>
      </c>
    </row>
    <row r="54" spans="1:18" ht="17.25" hidden="1" customHeight="1">
      <c r="B54" s="279">
        <v>268682379</v>
      </c>
      <c r="C54" s="279">
        <v>3799046</v>
      </c>
      <c r="D54" s="279">
        <v>10967121</v>
      </c>
      <c r="E54" s="279">
        <v>283448546</v>
      </c>
      <c r="F54" s="279">
        <v>41253774</v>
      </c>
      <c r="G54" s="279">
        <v>76532966</v>
      </c>
      <c r="H54" s="279">
        <v>117786740</v>
      </c>
      <c r="I54" s="279">
        <v>401235286</v>
      </c>
      <c r="J54" s="279">
        <v>128198168</v>
      </c>
      <c r="K54" s="279">
        <v>2378022</v>
      </c>
      <c r="L54" s="279">
        <v>7398545</v>
      </c>
      <c r="M54" s="279">
        <v>137974735</v>
      </c>
      <c r="N54" s="279">
        <v>41253496</v>
      </c>
      <c r="O54" s="279">
        <v>76467678</v>
      </c>
      <c r="P54" s="279">
        <v>117721174</v>
      </c>
      <c r="Q54" s="279">
        <v>255695909</v>
      </c>
    </row>
    <row r="55" spans="1:18" ht="17.25" hidden="1" customHeight="1">
      <c r="B55" s="279">
        <v>154002789</v>
      </c>
      <c r="C55" s="279">
        <v>7601302</v>
      </c>
      <c r="D55" s="279">
        <v>15026895</v>
      </c>
      <c r="E55" s="279">
        <v>176630986</v>
      </c>
      <c r="F55" s="279">
        <v>31645588</v>
      </c>
      <c r="G55" s="279">
        <v>53518251</v>
      </c>
      <c r="H55" s="279">
        <v>85163839</v>
      </c>
      <c r="I55" s="279">
        <v>261794825</v>
      </c>
      <c r="J55" s="279">
        <v>78166080</v>
      </c>
      <c r="K55" s="279">
        <v>4637291</v>
      </c>
      <c r="L55" s="279">
        <v>10427907</v>
      </c>
      <c r="M55" s="279">
        <v>93231278</v>
      </c>
      <c r="N55" s="279">
        <v>31645425</v>
      </c>
      <c r="O55" s="279">
        <v>53493451</v>
      </c>
      <c r="P55" s="279">
        <v>85138876</v>
      </c>
      <c r="Q55" s="279">
        <v>178370154</v>
      </c>
    </row>
    <row r="56" spans="1:18" ht="17.25" hidden="1" customHeight="1">
      <c r="B56" s="279">
        <v>428684682</v>
      </c>
      <c r="C56" s="279">
        <v>9788907</v>
      </c>
      <c r="D56" s="279">
        <v>37898311</v>
      </c>
      <c r="E56" s="279">
        <v>476371900</v>
      </c>
      <c r="F56" s="279">
        <v>79015299</v>
      </c>
      <c r="G56" s="279">
        <v>116476429</v>
      </c>
      <c r="H56" s="279">
        <v>195491728</v>
      </c>
      <c r="I56" s="279">
        <v>671863628</v>
      </c>
      <c r="J56" s="279">
        <v>198643518</v>
      </c>
      <c r="K56" s="279">
        <v>6180285</v>
      </c>
      <c r="L56" s="279">
        <v>25749213</v>
      </c>
      <c r="M56" s="279">
        <v>230573016</v>
      </c>
      <c r="N56" s="279">
        <v>78998032</v>
      </c>
      <c r="O56" s="279">
        <v>116327410</v>
      </c>
      <c r="P56" s="279">
        <v>195325442</v>
      </c>
      <c r="Q56" s="279">
        <v>425898458</v>
      </c>
    </row>
    <row r="57" spans="1:18" ht="17.25" hidden="1" customHeight="1">
      <c r="B57" s="279">
        <v>136201113</v>
      </c>
      <c r="C57" s="279">
        <v>6062921</v>
      </c>
      <c r="D57" s="279">
        <v>9880522</v>
      </c>
      <c r="E57" s="279">
        <v>152144556</v>
      </c>
      <c r="F57" s="279">
        <v>36842677</v>
      </c>
      <c r="G57" s="279">
        <v>33914204</v>
      </c>
      <c r="H57" s="279">
        <v>70756881</v>
      </c>
      <c r="I57" s="279">
        <v>222901437</v>
      </c>
      <c r="J57" s="279">
        <v>68572371</v>
      </c>
      <c r="K57" s="279">
        <v>3901700</v>
      </c>
      <c r="L57" s="279">
        <v>6834327</v>
      </c>
      <c r="M57" s="279">
        <v>79308398</v>
      </c>
      <c r="N57" s="279">
        <v>36840991</v>
      </c>
      <c r="O57" s="279">
        <v>33703285</v>
      </c>
      <c r="P57" s="279">
        <v>70544276</v>
      </c>
      <c r="Q57" s="279">
        <v>149852674</v>
      </c>
    </row>
    <row r="58" spans="1:18" ht="17.25" hidden="1" customHeight="1">
      <c r="B58" s="279">
        <v>45858747</v>
      </c>
      <c r="C58" s="279">
        <v>2222565</v>
      </c>
      <c r="D58" s="279">
        <v>5248662</v>
      </c>
      <c r="E58" s="279">
        <v>53329974</v>
      </c>
      <c r="F58" s="279">
        <v>11378352</v>
      </c>
      <c r="G58" s="279">
        <v>20219924</v>
      </c>
      <c r="H58" s="279">
        <v>31598276</v>
      </c>
      <c r="I58" s="279">
        <v>84928250</v>
      </c>
      <c r="J58" s="279">
        <v>24181291</v>
      </c>
      <c r="K58" s="279">
        <v>1393580</v>
      </c>
      <c r="L58" s="279">
        <v>3807340</v>
      </c>
      <c r="M58" s="279">
        <v>29382211</v>
      </c>
      <c r="N58" s="279">
        <v>11378185</v>
      </c>
      <c r="O58" s="279">
        <v>20219924</v>
      </c>
      <c r="P58" s="279">
        <v>31598109</v>
      </c>
      <c r="Q58" s="279">
        <v>60980320</v>
      </c>
    </row>
    <row r="59" spans="1:18" ht="17.25" hidden="1" customHeight="1">
      <c r="B59" s="279">
        <v>39104470</v>
      </c>
      <c r="C59" s="279">
        <v>1665999</v>
      </c>
      <c r="D59" s="279">
        <v>2888458</v>
      </c>
      <c r="E59" s="279">
        <v>43658927</v>
      </c>
      <c r="F59" s="279">
        <v>10453201</v>
      </c>
      <c r="G59" s="279">
        <v>10254398</v>
      </c>
      <c r="H59" s="279">
        <v>20707599</v>
      </c>
      <c r="I59" s="279">
        <v>64366526</v>
      </c>
      <c r="J59" s="279">
        <v>20493751</v>
      </c>
      <c r="K59" s="279">
        <v>1018742</v>
      </c>
      <c r="L59" s="279">
        <v>2019187</v>
      </c>
      <c r="M59" s="279">
        <v>23531680</v>
      </c>
      <c r="N59" s="279">
        <v>10452487</v>
      </c>
      <c r="O59" s="279">
        <v>10254397</v>
      </c>
      <c r="P59" s="279">
        <v>20706884</v>
      </c>
      <c r="Q59" s="279">
        <v>44238564</v>
      </c>
    </row>
    <row r="60" spans="1:18" ht="17.25" hidden="1" customHeight="1">
      <c r="B60" s="279">
        <v>537212304</v>
      </c>
      <c r="C60" s="279">
        <v>6443297</v>
      </c>
      <c r="D60" s="279">
        <v>36874888</v>
      </c>
      <c r="E60" s="279">
        <v>580530489</v>
      </c>
      <c r="F60" s="279">
        <v>78670177</v>
      </c>
      <c r="G60" s="279">
        <v>109828231</v>
      </c>
      <c r="H60" s="279">
        <v>188498408</v>
      </c>
      <c r="I60" s="279">
        <v>769028897</v>
      </c>
      <c r="J60" s="279">
        <v>227512643</v>
      </c>
      <c r="K60" s="279">
        <v>4024833</v>
      </c>
      <c r="L60" s="279">
        <v>23766200</v>
      </c>
      <c r="M60" s="279">
        <v>255303676</v>
      </c>
      <c r="N60" s="279">
        <v>78670177</v>
      </c>
      <c r="O60" s="279">
        <v>109799489</v>
      </c>
      <c r="P60" s="279">
        <v>188469666</v>
      </c>
      <c r="Q60" s="279">
        <v>443773342</v>
      </c>
    </row>
    <row r="61" spans="1:18" ht="17.25" hidden="1" customHeight="1">
      <c r="B61" s="279">
        <v>0</v>
      </c>
      <c r="C61" s="279">
        <v>0</v>
      </c>
      <c r="D61" s="279">
        <v>0</v>
      </c>
      <c r="E61" s="279">
        <v>0</v>
      </c>
      <c r="F61" s="279">
        <v>0</v>
      </c>
      <c r="G61" s="279">
        <v>0</v>
      </c>
      <c r="H61" s="279">
        <v>0</v>
      </c>
      <c r="I61" s="279">
        <v>0</v>
      </c>
      <c r="J61" s="279">
        <v>0</v>
      </c>
      <c r="K61" s="279">
        <v>0</v>
      </c>
      <c r="L61" s="279">
        <v>0</v>
      </c>
      <c r="M61" s="279">
        <v>0</v>
      </c>
      <c r="N61" s="279">
        <v>0</v>
      </c>
      <c r="O61" s="279">
        <v>0</v>
      </c>
      <c r="P61" s="279">
        <v>0</v>
      </c>
      <c r="Q61" s="279">
        <v>0</v>
      </c>
    </row>
    <row r="62" spans="1:18" ht="17.25" hidden="1" customHeight="1">
      <c r="B62" s="279">
        <v>0</v>
      </c>
      <c r="C62" s="279">
        <v>0</v>
      </c>
      <c r="D62" s="279">
        <v>0</v>
      </c>
      <c r="E62" s="279">
        <v>0</v>
      </c>
      <c r="F62" s="279">
        <v>0</v>
      </c>
      <c r="G62" s="279">
        <v>0</v>
      </c>
      <c r="H62" s="279">
        <v>0</v>
      </c>
      <c r="I62" s="279">
        <v>0</v>
      </c>
      <c r="J62" s="279">
        <v>0</v>
      </c>
      <c r="K62" s="279">
        <v>0</v>
      </c>
      <c r="L62" s="279">
        <v>0</v>
      </c>
      <c r="M62" s="279">
        <v>0</v>
      </c>
      <c r="N62" s="279">
        <v>0</v>
      </c>
      <c r="O62" s="279">
        <v>0</v>
      </c>
      <c r="P62" s="279">
        <v>0</v>
      </c>
      <c r="Q62" s="279">
        <v>0</v>
      </c>
    </row>
    <row r="63" spans="1:18" ht="17.25" hidden="1" customHeight="1">
      <c r="B63" s="279">
        <v>0</v>
      </c>
      <c r="C63" s="279">
        <v>0</v>
      </c>
      <c r="D63" s="279">
        <v>0</v>
      </c>
      <c r="E63" s="279">
        <v>0</v>
      </c>
      <c r="F63" s="279">
        <v>0</v>
      </c>
      <c r="G63" s="279">
        <v>0</v>
      </c>
      <c r="H63" s="279">
        <v>0</v>
      </c>
      <c r="I63" s="279">
        <v>0</v>
      </c>
      <c r="J63" s="279">
        <v>0</v>
      </c>
      <c r="K63" s="279">
        <v>0</v>
      </c>
      <c r="L63" s="279">
        <v>0</v>
      </c>
      <c r="M63" s="279">
        <v>0</v>
      </c>
      <c r="N63" s="279">
        <v>0</v>
      </c>
      <c r="O63" s="279">
        <v>0</v>
      </c>
      <c r="P63" s="279">
        <v>0</v>
      </c>
      <c r="Q63" s="279">
        <v>0</v>
      </c>
    </row>
    <row r="64" spans="1:18" ht="17.25" hidden="1" customHeight="1">
      <c r="B64" s="279">
        <v>0</v>
      </c>
      <c r="C64" s="279">
        <v>0</v>
      </c>
      <c r="D64" s="279">
        <v>0</v>
      </c>
      <c r="E64" s="279">
        <v>0</v>
      </c>
      <c r="F64" s="279">
        <v>0</v>
      </c>
      <c r="G64" s="279">
        <v>0</v>
      </c>
      <c r="H64" s="279">
        <v>0</v>
      </c>
      <c r="I64" s="279">
        <v>0</v>
      </c>
      <c r="J64" s="279">
        <v>0</v>
      </c>
      <c r="K64" s="279">
        <v>0</v>
      </c>
      <c r="L64" s="279">
        <v>0</v>
      </c>
      <c r="M64" s="279">
        <v>0</v>
      </c>
      <c r="N64" s="279">
        <v>0</v>
      </c>
      <c r="O64" s="279">
        <v>0</v>
      </c>
      <c r="P64" s="279">
        <v>0</v>
      </c>
      <c r="Q64" s="279">
        <v>0</v>
      </c>
    </row>
    <row r="65" spans="2:17" ht="17.25" hidden="1" customHeight="1">
      <c r="B65" s="279">
        <v>0</v>
      </c>
      <c r="C65" s="279">
        <v>0</v>
      </c>
      <c r="D65" s="279">
        <v>0</v>
      </c>
      <c r="E65" s="279">
        <v>0</v>
      </c>
      <c r="F65" s="279">
        <v>0</v>
      </c>
      <c r="G65" s="279">
        <v>0</v>
      </c>
      <c r="H65" s="279">
        <v>0</v>
      </c>
      <c r="I65" s="279">
        <v>0</v>
      </c>
      <c r="J65" s="279">
        <v>0</v>
      </c>
      <c r="K65" s="279">
        <v>0</v>
      </c>
      <c r="L65" s="279">
        <v>0</v>
      </c>
      <c r="M65" s="279">
        <v>0</v>
      </c>
      <c r="N65" s="279">
        <v>0</v>
      </c>
      <c r="O65" s="279">
        <v>0</v>
      </c>
      <c r="P65" s="279">
        <v>0</v>
      </c>
      <c r="Q65" s="279">
        <v>0</v>
      </c>
    </row>
    <row r="66" spans="2:17" ht="17.25" hidden="1" customHeight="1">
      <c r="B66" s="279">
        <v>57932084</v>
      </c>
      <c r="C66" s="279">
        <v>2578361</v>
      </c>
      <c r="D66" s="279">
        <v>1043061</v>
      </c>
      <c r="E66" s="279">
        <v>61553506</v>
      </c>
      <c r="F66" s="279">
        <v>18378775</v>
      </c>
      <c r="G66" s="279">
        <v>10719970</v>
      </c>
      <c r="H66" s="279">
        <v>29098745</v>
      </c>
      <c r="I66" s="279">
        <v>90652251</v>
      </c>
      <c r="J66" s="279">
        <v>24253897</v>
      </c>
      <c r="K66" s="279">
        <v>1692171</v>
      </c>
      <c r="L66" s="279">
        <v>730284</v>
      </c>
      <c r="M66" s="279">
        <v>26676352</v>
      </c>
      <c r="N66" s="279">
        <v>18378775</v>
      </c>
      <c r="O66" s="279">
        <v>10711312</v>
      </c>
      <c r="P66" s="279">
        <v>29090087</v>
      </c>
      <c r="Q66" s="279">
        <v>55766439</v>
      </c>
    </row>
    <row r="67" spans="2:17" ht="17.25" hidden="1" customHeight="1">
      <c r="B67" s="279">
        <v>102041699</v>
      </c>
      <c r="C67" s="279">
        <v>7897182</v>
      </c>
      <c r="D67" s="279">
        <v>4321810</v>
      </c>
      <c r="E67" s="279">
        <v>114260691</v>
      </c>
      <c r="F67" s="279">
        <v>22761544</v>
      </c>
      <c r="G67" s="279">
        <v>14113080</v>
      </c>
      <c r="H67" s="279">
        <v>36874624</v>
      </c>
      <c r="I67" s="279">
        <v>151135315</v>
      </c>
      <c r="J67" s="279">
        <v>45817403</v>
      </c>
      <c r="K67" s="279">
        <v>5144974</v>
      </c>
      <c r="L67" s="279">
        <v>2957349</v>
      </c>
      <c r="M67" s="279">
        <v>53919726</v>
      </c>
      <c r="N67" s="279">
        <v>22758856</v>
      </c>
      <c r="O67" s="279">
        <v>14094323</v>
      </c>
      <c r="P67" s="279">
        <v>36853179</v>
      </c>
      <c r="Q67" s="279">
        <v>90772905</v>
      </c>
    </row>
    <row r="68" spans="2:17" ht="17.25" hidden="1" customHeight="1">
      <c r="B68" s="279">
        <v>0</v>
      </c>
      <c r="C68" s="279">
        <v>0</v>
      </c>
      <c r="D68" s="279">
        <v>0</v>
      </c>
      <c r="E68" s="279">
        <v>0</v>
      </c>
      <c r="F68" s="279">
        <v>0</v>
      </c>
      <c r="G68" s="279">
        <v>0</v>
      </c>
      <c r="H68" s="279">
        <v>0</v>
      </c>
      <c r="I68" s="279">
        <v>0</v>
      </c>
      <c r="J68" s="279">
        <v>0</v>
      </c>
      <c r="K68" s="279">
        <v>0</v>
      </c>
      <c r="L68" s="279">
        <v>0</v>
      </c>
      <c r="M68" s="279">
        <v>0</v>
      </c>
      <c r="N68" s="279">
        <v>0</v>
      </c>
      <c r="O68" s="279">
        <v>0</v>
      </c>
      <c r="P68" s="279">
        <v>0</v>
      </c>
      <c r="Q68" s="279">
        <v>0</v>
      </c>
    </row>
    <row r="69" spans="2:17" ht="17.25" hidden="1" customHeight="1">
      <c r="B69" s="279">
        <v>0</v>
      </c>
      <c r="C69" s="279">
        <v>0</v>
      </c>
      <c r="D69" s="279">
        <v>0</v>
      </c>
      <c r="E69" s="279">
        <v>0</v>
      </c>
      <c r="F69" s="279">
        <v>0</v>
      </c>
      <c r="G69" s="279">
        <v>0</v>
      </c>
      <c r="H69" s="279">
        <v>0</v>
      </c>
      <c r="I69" s="279">
        <v>0</v>
      </c>
      <c r="J69" s="279">
        <v>0</v>
      </c>
      <c r="K69" s="279">
        <v>0</v>
      </c>
      <c r="L69" s="279">
        <v>0</v>
      </c>
      <c r="M69" s="279">
        <v>0</v>
      </c>
      <c r="N69" s="279">
        <v>0</v>
      </c>
      <c r="O69" s="279">
        <v>0</v>
      </c>
      <c r="P69" s="279">
        <v>0</v>
      </c>
      <c r="Q69" s="279">
        <v>0</v>
      </c>
    </row>
    <row r="70" spans="2:17" ht="17.25" hidden="1" customHeight="1">
      <c r="B70" s="279">
        <v>0</v>
      </c>
      <c r="C70" s="279">
        <v>0</v>
      </c>
      <c r="D70" s="279">
        <v>0</v>
      </c>
      <c r="E70" s="279">
        <v>0</v>
      </c>
      <c r="F70" s="279">
        <v>0</v>
      </c>
      <c r="G70" s="279">
        <v>0</v>
      </c>
      <c r="H70" s="279">
        <v>0</v>
      </c>
      <c r="I70" s="279">
        <v>0</v>
      </c>
      <c r="J70" s="279">
        <v>0</v>
      </c>
      <c r="K70" s="279">
        <v>0</v>
      </c>
      <c r="L70" s="279">
        <v>0</v>
      </c>
      <c r="M70" s="279">
        <v>0</v>
      </c>
      <c r="N70" s="279">
        <v>0</v>
      </c>
      <c r="O70" s="279">
        <v>0</v>
      </c>
      <c r="P70" s="279">
        <v>0</v>
      </c>
      <c r="Q70" s="279">
        <v>0</v>
      </c>
    </row>
    <row r="71" spans="2:17" ht="17.25" hidden="1" customHeight="1">
      <c r="B71" s="279">
        <v>91550852</v>
      </c>
      <c r="C71" s="279">
        <v>7954188</v>
      </c>
      <c r="D71" s="279">
        <v>4268652</v>
      </c>
      <c r="E71" s="279">
        <v>103773692</v>
      </c>
      <c r="F71" s="279">
        <v>21032685</v>
      </c>
      <c r="G71" s="279">
        <v>15715189</v>
      </c>
      <c r="H71" s="279">
        <v>36747874</v>
      </c>
      <c r="I71" s="279">
        <v>140521566</v>
      </c>
      <c r="J71" s="279">
        <v>43269960</v>
      </c>
      <c r="K71" s="279">
        <v>4175043</v>
      </c>
      <c r="L71" s="279">
        <v>2932762</v>
      </c>
      <c r="M71" s="279">
        <v>50377765</v>
      </c>
      <c r="N71" s="279">
        <v>21032686</v>
      </c>
      <c r="O71" s="279">
        <v>15638231</v>
      </c>
      <c r="P71" s="279">
        <v>36670917</v>
      </c>
      <c r="Q71" s="279">
        <v>87048682</v>
      </c>
    </row>
    <row r="72" spans="2:17" ht="17.25" hidden="1" customHeight="1">
      <c r="B72" s="279">
        <v>0</v>
      </c>
      <c r="C72" s="279">
        <v>0</v>
      </c>
      <c r="D72" s="279">
        <v>0</v>
      </c>
      <c r="E72" s="279">
        <v>0</v>
      </c>
      <c r="F72" s="279">
        <v>0</v>
      </c>
      <c r="G72" s="279">
        <v>0</v>
      </c>
      <c r="H72" s="279">
        <v>0</v>
      </c>
      <c r="I72" s="279">
        <v>0</v>
      </c>
      <c r="J72" s="279">
        <v>0</v>
      </c>
      <c r="K72" s="279">
        <v>0</v>
      </c>
      <c r="L72" s="279">
        <v>0</v>
      </c>
      <c r="M72" s="279">
        <v>0</v>
      </c>
      <c r="N72" s="279">
        <v>0</v>
      </c>
      <c r="O72" s="279">
        <v>0</v>
      </c>
      <c r="P72" s="279">
        <v>0</v>
      </c>
      <c r="Q72" s="279">
        <v>0</v>
      </c>
    </row>
    <row r="73" spans="2:17" ht="17.25" hidden="1" customHeight="1">
      <c r="B73" s="279">
        <v>0</v>
      </c>
      <c r="C73" s="279">
        <v>0</v>
      </c>
      <c r="D73" s="279">
        <v>0</v>
      </c>
      <c r="E73" s="279">
        <v>0</v>
      </c>
      <c r="F73" s="279">
        <v>0</v>
      </c>
      <c r="G73" s="279">
        <v>0</v>
      </c>
      <c r="H73" s="279">
        <v>0</v>
      </c>
      <c r="I73" s="279">
        <v>0</v>
      </c>
      <c r="J73" s="279">
        <v>0</v>
      </c>
      <c r="K73" s="279">
        <v>0</v>
      </c>
      <c r="L73" s="279">
        <v>0</v>
      </c>
      <c r="M73" s="279">
        <v>0</v>
      </c>
      <c r="N73" s="279">
        <v>0</v>
      </c>
      <c r="O73" s="279">
        <v>0</v>
      </c>
      <c r="P73" s="279">
        <v>0</v>
      </c>
      <c r="Q73" s="279">
        <v>0</v>
      </c>
    </row>
    <row r="74" spans="2:17" ht="17.25" hidden="1" customHeight="1">
      <c r="B74" s="279">
        <v>0</v>
      </c>
      <c r="C74" s="279">
        <v>0</v>
      </c>
      <c r="D74" s="279">
        <v>0</v>
      </c>
      <c r="E74" s="279">
        <v>0</v>
      </c>
      <c r="F74" s="279">
        <v>0</v>
      </c>
      <c r="G74" s="279">
        <v>0</v>
      </c>
      <c r="H74" s="279">
        <v>0</v>
      </c>
      <c r="I74" s="279">
        <v>0</v>
      </c>
      <c r="J74" s="279">
        <v>0</v>
      </c>
      <c r="K74" s="279">
        <v>0</v>
      </c>
      <c r="L74" s="279">
        <v>0</v>
      </c>
      <c r="M74" s="279">
        <v>0</v>
      </c>
      <c r="N74" s="279">
        <v>0</v>
      </c>
      <c r="O74" s="279">
        <v>0</v>
      </c>
      <c r="P74" s="279">
        <v>0</v>
      </c>
      <c r="Q74" s="279">
        <v>0</v>
      </c>
    </row>
    <row r="75" spans="2:17" ht="17.25" hidden="1" customHeight="1">
      <c r="B75" s="279">
        <v>0</v>
      </c>
      <c r="C75" s="279">
        <v>0</v>
      </c>
      <c r="D75" s="279">
        <v>0</v>
      </c>
      <c r="E75" s="279">
        <v>0</v>
      </c>
      <c r="F75" s="279">
        <v>0</v>
      </c>
      <c r="G75" s="279">
        <v>0</v>
      </c>
      <c r="H75" s="279">
        <v>0</v>
      </c>
      <c r="I75" s="279">
        <v>0</v>
      </c>
      <c r="J75" s="279">
        <v>0</v>
      </c>
      <c r="K75" s="279">
        <v>0</v>
      </c>
      <c r="L75" s="279">
        <v>0</v>
      </c>
      <c r="M75" s="279">
        <v>0</v>
      </c>
      <c r="N75" s="279">
        <v>0</v>
      </c>
      <c r="O75" s="279">
        <v>0</v>
      </c>
      <c r="P75" s="279">
        <v>0</v>
      </c>
      <c r="Q75" s="279">
        <v>0</v>
      </c>
    </row>
    <row r="76" spans="2:17" ht="17.25" hidden="1" customHeight="1">
      <c r="B76" s="279">
        <v>0</v>
      </c>
      <c r="C76" s="279">
        <v>0</v>
      </c>
      <c r="D76" s="279">
        <v>0</v>
      </c>
      <c r="E76" s="279">
        <v>0</v>
      </c>
      <c r="F76" s="279">
        <v>0</v>
      </c>
      <c r="G76" s="279">
        <v>0</v>
      </c>
      <c r="H76" s="279">
        <v>0</v>
      </c>
      <c r="I76" s="279">
        <v>0</v>
      </c>
      <c r="J76" s="279">
        <v>0</v>
      </c>
      <c r="K76" s="279">
        <v>0</v>
      </c>
      <c r="L76" s="279">
        <v>0</v>
      </c>
      <c r="M76" s="279">
        <v>0</v>
      </c>
      <c r="N76" s="279">
        <v>0</v>
      </c>
      <c r="O76" s="279">
        <v>0</v>
      </c>
      <c r="P76" s="279">
        <v>0</v>
      </c>
      <c r="Q76" s="279">
        <v>0</v>
      </c>
    </row>
    <row r="77" spans="2:17" ht="17.25" hidden="1" customHeight="1">
      <c r="B77" s="279">
        <v>75353102</v>
      </c>
      <c r="C77" s="279">
        <v>2829529</v>
      </c>
      <c r="D77" s="279">
        <v>5551835</v>
      </c>
      <c r="E77" s="279">
        <v>83734466</v>
      </c>
      <c r="F77" s="279">
        <v>15868929</v>
      </c>
      <c r="G77" s="279">
        <v>29791844</v>
      </c>
      <c r="H77" s="279">
        <v>45660773</v>
      </c>
      <c r="I77" s="279">
        <v>129395239</v>
      </c>
      <c r="J77" s="279">
        <v>32974833</v>
      </c>
      <c r="K77" s="279">
        <v>1721216</v>
      </c>
      <c r="L77" s="279">
        <v>3780284</v>
      </c>
      <c r="M77" s="279">
        <v>38476333</v>
      </c>
      <c r="N77" s="279">
        <v>15868929</v>
      </c>
      <c r="O77" s="279">
        <v>29775404</v>
      </c>
      <c r="P77" s="279">
        <v>45644333</v>
      </c>
      <c r="Q77" s="279">
        <v>84120666</v>
      </c>
    </row>
    <row r="78" spans="2:17" ht="17.25" hidden="1" customHeight="1">
      <c r="B78" s="279">
        <v>0</v>
      </c>
      <c r="C78" s="279">
        <v>0</v>
      </c>
      <c r="D78" s="279">
        <v>0</v>
      </c>
      <c r="E78" s="279">
        <v>0</v>
      </c>
      <c r="F78" s="279">
        <v>0</v>
      </c>
      <c r="G78" s="279">
        <v>0</v>
      </c>
      <c r="H78" s="279">
        <v>0</v>
      </c>
      <c r="I78" s="279">
        <v>0</v>
      </c>
      <c r="J78" s="279">
        <v>0</v>
      </c>
      <c r="K78" s="279">
        <v>0</v>
      </c>
      <c r="L78" s="279">
        <v>0</v>
      </c>
      <c r="M78" s="279">
        <v>0</v>
      </c>
      <c r="N78" s="279">
        <v>0</v>
      </c>
      <c r="O78" s="279">
        <v>0</v>
      </c>
      <c r="P78" s="279">
        <v>0</v>
      </c>
      <c r="Q78" s="279">
        <v>0</v>
      </c>
    </row>
    <row r="79" spans="2:17" ht="17.25" hidden="1" customHeight="1">
      <c r="B79" s="279">
        <v>0</v>
      </c>
      <c r="C79" s="279">
        <v>0</v>
      </c>
      <c r="D79" s="279">
        <v>0</v>
      </c>
      <c r="E79" s="279">
        <v>0</v>
      </c>
      <c r="F79" s="279">
        <v>0</v>
      </c>
      <c r="G79" s="279">
        <v>0</v>
      </c>
      <c r="H79" s="279">
        <v>0</v>
      </c>
      <c r="I79" s="279">
        <v>0</v>
      </c>
      <c r="J79" s="279">
        <v>0</v>
      </c>
      <c r="K79" s="279">
        <v>0</v>
      </c>
      <c r="L79" s="279">
        <v>0</v>
      </c>
      <c r="M79" s="279">
        <v>0</v>
      </c>
      <c r="N79" s="279">
        <v>0</v>
      </c>
      <c r="O79" s="279">
        <v>0</v>
      </c>
      <c r="P79" s="279">
        <v>0</v>
      </c>
      <c r="Q79" s="279">
        <v>0</v>
      </c>
    </row>
    <row r="80" spans="2:17" ht="17.25" hidden="1" customHeight="1">
      <c r="B80" s="279">
        <v>0</v>
      </c>
      <c r="C80" s="279">
        <v>0</v>
      </c>
      <c r="D80" s="279">
        <v>0</v>
      </c>
      <c r="E80" s="279">
        <v>0</v>
      </c>
      <c r="F80" s="279">
        <v>0</v>
      </c>
      <c r="G80" s="279">
        <v>0</v>
      </c>
      <c r="H80" s="279">
        <v>0</v>
      </c>
      <c r="I80" s="279">
        <v>0</v>
      </c>
      <c r="J80" s="279">
        <v>0</v>
      </c>
      <c r="K80" s="279">
        <v>0</v>
      </c>
      <c r="L80" s="279">
        <v>0</v>
      </c>
      <c r="M80" s="279">
        <v>0</v>
      </c>
      <c r="N80" s="279">
        <v>0</v>
      </c>
      <c r="O80" s="279">
        <v>0</v>
      </c>
      <c r="P80" s="279">
        <v>0</v>
      </c>
      <c r="Q80" s="279">
        <v>0</v>
      </c>
    </row>
    <row r="81" spans="2:17" ht="17.25" hidden="1" customHeight="1">
      <c r="B81" s="279">
        <v>0</v>
      </c>
      <c r="C81" s="279">
        <v>0</v>
      </c>
      <c r="D81" s="279">
        <v>0</v>
      </c>
      <c r="E81" s="279">
        <v>0</v>
      </c>
      <c r="F81" s="279">
        <v>0</v>
      </c>
      <c r="G81" s="279">
        <v>0</v>
      </c>
      <c r="H81" s="279">
        <v>0</v>
      </c>
      <c r="I81" s="279">
        <v>0</v>
      </c>
      <c r="J81" s="279">
        <v>0</v>
      </c>
      <c r="K81" s="279">
        <v>0</v>
      </c>
      <c r="L81" s="279">
        <v>0</v>
      </c>
      <c r="M81" s="279">
        <v>0</v>
      </c>
      <c r="N81" s="279">
        <v>0</v>
      </c>
      <c r="O81" s="279">
        <v>0</v>
      </c>
      <c r="P81" s="279">
        <v>0</v>
      </c>
      <c r="Q81" s="279">
        <v>0</v>
      </c>
    </row>
    <row r="82" spans="2:17" ht="17.25" hidden="1" customHeight="1">
      <c r="B82" s="279">
        <v>0</v>
      </c>
      <c r="C82" s="279">
        <v>0</v>
      </c>
      <c r="D82" s="279">
        <v>0</v>
      </c>
      <c r="E82" s="279">
        <v>0</v>
      </c>
      <c r="F82" s="279">
        <v>0</v>
      </c>
      <c r="G82" s="279">
        <v>0</v>
      </c>
      <c r="H82" s="279">
        <v>0</v>
      </c>
      <c r="I82" s="279">
        <v>0</v>
      </c>
      <c r="J82" s="279">
        <v>0</v>
      </c>
      <c r="K82" s="279">
        <v>0</v>
      </c>
      <c r="L82" s="279">
        <v>0</v>
      </c>
      <c r="M82" s="279">
        <v>0</v>
      </c>
      <c r="N82" s="279">
        <v>0</v>
      </c>
      <c r="O82" s="279">
        <v>0</v>
      </c>
      <c r="P82" s="279">
        <v>0</v>
      </c>
      <c r="Q82" s="279">
        <v>0</v>
      </c>
    </row>
    <row r="83" spans="2:17" ht="17.25" hidden="1" customHeight="1">
      <c r="B83" s="279">
        <v>0</v>
      </c>
      <c r="C83" s="279">
        <v>0</v>
      </c>
      <c r="D83" s="279">
        <v>0</v>
      </c>
      <c r="E83" s="279">
        <v>0</v>
      </c>
      <c r="F83" s="279">
        <v>0</v>
      </c>
      <c r="G83" s="279">
        <v>0</v>
      </c>
      <c r="H83" s="279">
        <v>0</v>
      </c>
      <c r="I83" s="279">
        <v>0</v>
      </c>
      <c r="J83" s="279">
        <v>0</v>
      </c>
      <c r="K83" s="279">
        <v>0</v>
      </c>
      <c r="L83" s="279">
        <v>0</v>
      </c>
      <c r="M83" s="279">
        <v>0</v>
      </c>
      <c r="N83" s="279">
        <v>0</v>
      </c>
      <c r="O83" s="279">
        <v>0</v>
      </c>
      <c r="P83" s="279">
        <v>0</v>
      </c>
      <c r="Q83" s="279">
        <v>0</v>
      </c>
    </row>
    <row r="84" spans="2:17" ht="17.25" hidden="1" customHeight="1">
      <c r="B84" s="279">
        <v>0</v>
      </c>
      <c r="C84" s="279">
        <v>0</v>
      </c>
      <c r="D84" s="279">
        <v>0</v>
      </c>
      <c r="E84" s="279">
        <v>0</v>
      </c>
      <c r="F84" s="279">
        <v>0</v>
      </c>
      <c r="G84" s="279">
        <v>0</v>
      </c>
      <c r="H84" s="279">
        <v>0</v>
      </c>
      <c r="I84" s="279">
        <v>0</v>
      </c>
      <c r="J84" s="279">
        <v>0</v>
      </c>
      <c r="K84" s="279">
        <v>0</v>
      </c>
      <c r="L84" s="279">
        <v>0</v>
      </c>
      <c r="M84" s="279">
        <v>0</v>
      </c>
      <c r="N84" s="279">
        <v>0</v>
      </c>
      <c r="O84" s="279">
        <v>0</v>
      </c>
      <c r="P84" s="279">
        <v>0</v>
      </c>
      <c r="Q84" s="279">
        <v>0</v>
      </c>
    </row>
    <row r="85" spans="2:17" ht="17.25" hidden="1" customHeight="1">
      <c r="B85" s="279">
        <v>0</v>
      </c>
      <c r="C85" s="279">
        <v>0</v>
      </c>
      <c r="D85" s="279">
        <v>0</v>
      </c>
      <c r="E85" s="279">
        <v>0</v>
      </c>
      <c r="F85" s="279">
        <v>0</v>
      </c>
      <c r="G85" s="279">
        <v>0</v>
      </c>
      <c r="H85" s="279">
        <v>0</v>
      </c>
      <c r="I85" s="279">
        <v>0</v>
      </c>
      <c r="J85" s="279">
        <v>0</v>
      </c>
      <c r="K85" s="279">
        <v>0</v>
      </c>
      <c r="L85" s="279">
        <v>0</v>
      </c>
      <c r="M85" s="279">
        <v>0</v>
      </c>
      <c r="N85" s="279">
        <v>0</v>
      </c>
      <c r="O85" s="279">
        <v>0</v>
      </c>
      <c r="P85" s="279">
        <v>0</v>
      </c>
      <c r="Q85" s="279">
        <v>0</v>
      </c>
    </row>
    <row r="86" spans="2:17" ht="17.25" hidden="1" customHeight="1">
      <c r="B86" s="279">
        <v>0</v>
      </c>
      <c r="C86" s="279">
        <v>0</v>
      </c>
      <c r="D86" s="279">
        <v>0</v>
      </c>
      <c r="E86" s="279">
        <v>0</v>
      </c>
      <c r="F86" s="279">
        <v>0</v>
      </c>
      <c r="G86" s="279">
        <v>0</v>
      </c>
      <c r="H86" s="279">
        <v>0</v>
      </c>
      <c r="I86" s="279">
        <v>0</v>
      </c>
      <c r="J86" s="279">
        <v>0</v>
      </c>
      <c r="K86" s="279">
        <v>0</v>
      </c>
      <c r="L86" s="279">
        <v>0</v>
      </c>
      <c r="M86" s="279">
        <v>0</v>
      </c>
      <c r="N86" s="279">
        <v>0</v>
      </c>
      <c r="O86" s="279">
        <v>0</v>
      </c>
      <c r="P86" s="279">
        <v>0</v>
      </c>
      <c r="Q86" s="279">
        <v>0</v>
      </c>
    </row>
    <row r="87" spans="2:17" ht="17.25" hidden="1" customHeight="1">
      <c r="B87" s="279">
        <v>0</v>
      </c>
      <c r="C87" s="279">
        <v>0</v>
      </c>
      <c r="D87" s="279">
        <v>0</v>
      </c>
      <c r="E87" s="279">
        <v>0</v>
      </c>
      <c r="F87" s="279">
        <v>0</v>
      </c>
      <c r="G87" s="279">
        <v>0</v>
      </c>
      <c r="H87" s="279">
        <v>0</v>
      </c>
      <c r="I87" s="279">
        <v>0</v>
      </c>
      <c r="J87" s="279">
        <v>0</v>
      </c>
      <c r="K87" s="279">
        <v>0</v>
      </c>
      <c r="L87" s="279">
        <v>0</v>
      </c>
      <c r="M87" s="279">
        <v>0</v>
      </c>
      <c r="N87" s="279">
        <v>0</v>
      </c>
      <c r="O87" s="279">
        <v>0</v>
      </c>
      <c r="P87" s="279">
        <v>0</v>
      </c>
      <c r="Q87" s="279">
        <v>0</v>
      </c>
    </row>
    <row r="88" spans="2:17" ht="17.25" hidden="1" customHeight="1">
      <c r="B88" s="279">
        <v>0</v>
      </c>
      <c r="C88" s="279">
        <v>0</v>
      </c>
      <c r="D88" s="279">
        <v>0</v>
      </c>
      <c r="E88" s="279">
        <v>0</v>
      </c>
      <c r="F88" s="279">
        <v>0</v>
      </c>
      <c r="G88" s="279">
        <v>0</v>
      </c>
      <c r="H88" s="279">
        <v>0</v>
      </c>
      <c r="I88" s="279">
        <v>0</v>
      </c>
      <c r="J88" s="279">
        <v>0</v>
      </c>
      <c r="K88" s="279">
        <v>0</v>
      </c>
      <c r="L88" s="279">
        <v>0</v>
      </c>
      <c r="M88" s="279">
        <v>0</v>
      </c>
      <c r="N88" s="279">
        <v>0</v>
      </c>
      <c r="O88" s="279">
        <v>0</v>
      </c>
      <c r="P88" s="279">
        <v>0</v>
      </c>
      <c r="Q88" s="279">
        <v>0</v>
      </c>
    </row>
    <row r="89" spans="2:17" ht="17.25" hidden="1" customHeight="1">
      <c r="B89" s="279">
        <v>0</v>
      </c>
      <c r="C89" s="279">
        <v>0</v>
      </c>
      <c r="D89" s="279">
        <v>0</v>
      </c>
      <c r="E89" s="279">
        <v>0</v>
      </c>
      <c r="F89" s="279">
        <v>0</v>
      </c>
      <c r="G89" s="279">
        <v>0</v>
      </c>
      <c r="H89" s="279">
        <v>0</v>
      </c>
      <c r="I89" s="279">
        <v>0</v>
      </c>
      <c r="J89" s="279">
        <v>0</v>
      </c>
      <c r="K89" s="279">
        <v>0</v>
      </c>
      <c r="L89" s="279">
        <v>0</v>
      </c>
      <c r="M89" s="279">
        <v>0</v>
      </c>
      <c r="N89" s="279">
        <v>0</v>
      </c>
      <c r="O89" s="279">
        <v>0</v>
      </c>
      <c r="P89" s="279">
        <v>0</v>
      </c>
      <c r="Q89" s="279">
        <v>0</v>
      </c>
    </row>
    <row r="90" spans="2:17" ht="17.25" hidden="1" customHeight="1">
      <c r="B90" s="279">
        <v>0</v>
      </c>
      <c r="C90" s="279">
        <v>0</v>
      </c>
      <c r="D90" s="279">
        <v>0</v>
      </c>
      <c r="E90" s="279">
        <v>0</v>
      </c>
      <c r="F90" s="279">
        <v>0</v>
      </c>
      <c r="G90" s="279">
        <v>0</v>
      </c>
      <c r="H90" s="279">
        <v>0</v>
      </c>
      <c r="I90" s="279">
        <v>0</v>
      </c>
      <c r="J90" s="279">
        <v>0</v>
      </c>
      <c r="K90" s="279">
        <v>0</v>
      </c>
      <c r="L90" s="279">
        <v>0</v>
      </c>
      <c r="M90" s="279">
        <v>0</v>
      </c>
      <c r="N90" s="279">
        <v>0</v>
      </c>
      <c r="O90" s="279">
        <v>0</v>
      </c>
      <c r="P90" s="279">
        <v>0</v>
      </c>
      <c r="Q90" s="279">
        <v>0</v>
      </c>
    </row>
  </sheetData>
  <mergeCells count="11">
    <mergeCell ref="Q5:Q6"/>
    <mergeCell ref="A3:A6"/>
    <mergeCell ref="B3:Q3"/>
    <mergeCell ref="R3:R6"/>
    <mergeCell ref="B4:I4"/>
    <mergeCell ref="J4:Q4"/>
    <mergeCell ref="B5:E5"/>
    <mergeCell ref="F5:H5"/>
    <mergeCell ref="I5:I6"/>
    <mergeCell ref="J5:M5"/>
    <mergeCell ref="N5:P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F2C88-19D4-4854-89ED-309EFEB7A015}">
  <sheetPr>
    <tabColor rgb="FFFF0000"/>
    <pageSetUpPr fitToPage="1"/>
  </sheetPr>
  <dimension ref="B1:AJ96"/>
  <sheetViews>
    <sheetView view="pageBreakPreview" topLeftCell="A36" zoomScaleNormal="100" zoomScaleSheetLayoutView="100" workbookViewId="0">
      <selection activeCell="H99" sqref="H99"/>
    </sheetView>
  </sheetViews>
  <sheetFormatPr defaultColWidth="9" defaultRowHeight="17.25" customHeight="1"/>
  <cols>
    <col min="1" max="1" width="1.109375" style="56" customWidth="1"/>
    <col min="2" max="2" width="11" style="114" bestFit="1" customWidth="1"/>
    <col min="3" max="3" width="3.6640625" style="56" customWidth="1"/>
    <col min="4" max="6" width="8.109375" style="56" customWidth="1"/>
    <col min="7" max="7" width="5.77734375" style="56" customWidth="1"/>
    <col min="8" max="8" width="4.88671875" style="56" bestFit="1" customWidth="1"/>
    <col min="9" max="9" width="6.44140625" style="56" bestFit="1" customWidth="1"/>
    <col min="10" max="10" width="6.109375" style="56" customWidth="1"/>
    <col min="11" max="11" width="7.88671875" style="56" bestFit="1" customWidth="1"/>
    <col min="12" max="12" width="6.33203125" style="56" customWidth="1"/>
    <col min="13" max="14" width="8.109375" style="56" bestFit="1" customWidth="1"/>
    <col min="15" max="15" width="8" style="56" customWidth="1"/>
    <col min="16" max="17" width="8.109375" style="56" customWidth="1"/>
    <col min="18" max="18" width="6.33203125" style="56" customWidth="1"/>
    <col min="19" max="19" width="4.88671875" style="56" bestFit="1" customWidth="1"/>
    <col min="20" max="20" width="6.44140625" style="56" bestFit="1" customWidth="1"/>
    <col min="21" max="21" width="4.88671875" style="56" bestFit="1" customWidth="1"/>
    <col min="22" max="22" width="9" style="56" customWidth="1"/>
    <col min="23" max="23" width="7.6640625" style="56" bestFit="1" customWidth="1"/>
    <col min="24" max="25" width="8.109375" style="56" bestFit="1" customWidth="1"/>
    <col min="26" max="26" width="8" style="56" customWidth="1"/>
    <col min="27" max="28" width="8.109375" style="56" customWidth="1"/>
    <col min="29" max="29" width="6.33203125" style="56" customWidth="1"/>
    <col min="30" max="30" width="4.88671875" style="56" bestFit="1" customWidth="1"/>
    <col min="31" max="31" width="6.44140625" style="56" bestFit="1" customWidth="1"/>
    <col min="32" max="32" width="4.77734375" style="56" bestFit="1" customWidth="1"/>
    <col min="33" max="33" width="8" style="56" customWidth="1"/>
    <col min="34" max="34" width="6.33203125" style="56" bestFit="1" customWidth="1"/>
    <col min="35" max="35" width="7.21875" style="56" bestFit="1" customWidth="1"/>
    <col min="36" max="36" width="11" style="114" customWidth="1"/>
    <col min="37" max="37" width="1.88671875" style="56" customWidth="1"/>
    <col min="38" max="16384" width="9" style="56"/>
  </cols>
  <sheetData>
    <row r="1" spans="2:36" s="66" customFormat="1" ht="17.25" customHeight="1">
      <c r="B1" s="65" t="s">
        <v>319</v>
      </c>
      <c r="C1" s="280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X1" s="48"/>
      <c r="Y1" s="48"/>
      <c r="Z1" s="48"/>
      <c r="AA1" s="48"/>
      <c r="AI1" s="48"/>
      <c r="AJ1" s="67"/>
    </row>
    <row r="2" spans="2:36" s="66" customFormat="1" ht="17.25" customHeight="1" thickBot="1">
      <c r="B2" s="68"/>
      <c r="C2" s="49"/>
      <c r="D2" s="49"/>
      <c r="E2" s="49"/>
      <c r="F2" s="49"/>
      <c r="G2" s="49"/>
      <c r="H2" s="49"/>
      <c r="I2" s="49"/>
      <c r="J2" s="49"/>
      <c r="K2" s="70"/>
      <c r="L2" s="70"/>
      <c r="M2" s="70"/>
      <c r="N2" s="70"/>
      <c r="O2" s="70"/>
      <c r="P2" s="49"/>
      <c r="Q2" s="49"/>
      <c r="R2" s="49"/>
      <c r="S2" s="49"/>
      <c r="T2" s="49"/>
      <c r="U2" s="49"/>
      <c r="V2" s="70"/>
      <c r="W2" s="70"/>
      <c r="X2" s="70"/>
      <c r="Y2" s="70"/>
      <c r="Z2" s="70"/>
      <c r="AA2" s="49"/>
      <c r="AB2" s="49"/>
      <c r="AC2" s="49"/>
      <c r="AD2" s="49"/>
      <c r="AE2" s="49"/>
      <c r="AF2" s="49"/>
      <c r="AG2" s="70"/>
      <c r="AH2" s="70"/>
      <c r="AI2" s="70"/>
      <c r="AJ2" s="69"/>
    </row>
    <row r="3" spans="2:36" s="77" customFormat="1" ht="17.25" customHeight="1">
      <c r="B3" s="382" t="s">
        <v>2</v>
      </c>
      <c r="C3" s="492" t="s">
        <v>58</v>
      </c>
      <c r="D3" s="495" t="s">
        <v>72</v>
      </c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7"/>
      <c r="P3" s="498" t="s">
        <v>79</v>
      </c>
      <c r="Q3" s="499"/>
      <c r="R3" s="499"/>
      <c r="S3" s="499"/>
      <c r="T3" s="499"/>
      <c r="U3" s="499"/>
      <c r="V3" s="499"/>
      <c r="W3" s="499"/>
      <c r="X3" s="499"/>
      <c r="Y3" s="499"/>
      <c r="Z3" s="500"/>
      <c r="AA3" s="498" t="s">
        <v>80</v>
      </c>
      <c r="AB3" s="499"/>
      <c r="AC3" s="499"/>
      <c r="AD3" s="499"/>
      <c r="AE3" s="499"/>
      <c r="AF3" s="499"/>
      <c r="AG3" s="499"/>
      <c r="AH3" s="499"/>
      <c r="AI3" s="501"/>
      <c r="AJ3" s="382" t="s">
        <v>2</v>
      </c>
    </row>
    <row r="4" spans="2:36" s="77" customFormat="1" ht="17.25" customHeight="1">
      <c r="B4" s="383"/>
      <c r="C4" s="493"/>
      <c r="D4" s="502" t="s">
        <v>59</v>
      </c>
      <c r="E4" s="503"/>
      <c r="F4" s="504"/>
      <c r="G4" s="363" t="s">
        <v>77</v>
      </c>
      <c r="H4" s="483" t="s">
        <v>62</v>
      </c>
      <c r="I4" s="484"/>
      <c r="J4" s="484"/>
      <c r="K4" s="484"/>
      <c r="L4" s="484"/>
      <c r="M4" s="484"/>
      <c r="N4" s="484"/>
      <c r="O4" s="485"/>
      <c r="P4" s="486" t="s">
        <v>81</v>
      </c>
      <c r="Q4" s="487"/>
      <c r="R4" s="363" t="s">
        <v>77</v>
      </c>
      <c r="S4" s="483" t="s">
        <v>62</v>
      </c>
      <c r="T4" s="484"/>
      <c r="U4" s="484"/>
      <c r="V4" s="484"/>
      <c r="W4" s="484"/>
      <c r="X4" s="484"/>
      <c r="Y4" s="484"/>
      <c r="Z4" s="485"/>
      <c r="AA4" s="486" t="s">
        <v>81</v>
      </c>
      <c r="AB4" s="487"/>
      <c r="AC4" s="363" t="s">
        <v>77</v>
      </c>
      <c r="AD4" s="488" t="s">
        <v>62</v>
      </c>
      <c r="AE4" s="489"/>
      <c r="AF4" s="489"/>
      <c r="AG4" s="489"/>
      <c r="AH4" s="489"/>
      <c r="AI4" s="490"/>
      <c r="AJ4" s="383"/>
    </row>
    <row r="5" spans="2:36" s="77" customFormat="1" ht="17.25" customHeight="1">
      <c r="B5" s="491"/>
      <c r="C5" s="493"/>
      <c r="D5" s="353" t="s">
        <v>60</v>
      </c>
      <c r="E5" s="353" t="s">
        <v>61</v>
      </c>
      <c r="F5" s="353" t="s">
        <v>76</v>
      </c>
      <c r="G5" s="482"/>
      <c r="H5" s="63"/>
      <c r="I5" s="481" t="s">
        <v>63</v>
      </c>
      <c r="J5" s="63"/>
      <c r="K5" s="481" t="s">
        <v>65</v>
      </c>
      <c r="L5" s="357" t="s">
        <v>66</v>
      </c>
      <c r="M5" s="476" t="s">
        <v>67</v>
      </c>
      <c r="N5" s="477"/>
      <c r="O5" s="478"/>
      <c r="P5" s="353" t="s">
        <v>60</v>
      </c>
      <c r="Q5" s="353" t="s">
        <v>76</v>
      </c>
      <c r="R5" s="482"/>
      <c r="S5" s="63"/>
      <c r="T5" s="481" t="s">
        <v>63</v>
      </c>
      <c r="U5" s="63"/>
      <c r="V5" s="481" t="s">
        <v>65</v>
      </c>
      <c r="W5" s="357" t="s">
        <v>66</v>
      </c>
      <c r="X5" s="476" t="s">
        <v>67</v>
      </c>
      <c r="Y5" s="477"/>
      <c r="Z5" s="478"/>
      <c r="AA5" s="353" t="s">
        <v>60</v>
      </c>
      <c r="AB5" s="353" t="s">
        <v>76</v>
      </c>
      <c r="AC5" s="482"/>
      <c r="AD5" s="63"/>
      <c r="AE5" s="481" t="s">
        <v>63</v>
      </c>
      <c r="AF5" s="63"/>
      <c r="AG5" s="481" t="s">
        <v>65</v>
      </c>
      <c r="AH5" s="357" t="s">
        <v>66</v>
      </c>
      <c r="AI5" s="475" t="s">
        <v>67</v>
      </c>
      <c r="AJ5" s="491"/>
    </row>
    <row r="6" spans="2:36" s="282" customFormat="1" ht="17.25" customHeight="1" thickBot="1">
      <c r="B6" s="384"/>
      <c r="C6" s="494"/>
      <c r="D6" s="479"/>
      <c r="E6" s="479"/>
      <c r="F6" s="480"/>
      <c r="G6" s="379"/>
      <c r="H6" s="62" t="s">
        <v>64</v>
      </c>
      <c r="I6" s="358"/>
      <c r="J6" s="64" t="s">
        <v>64</v>
      </c>
      <c r="K6" s="358"/>
      <c r="L6" s="358"/>
      <c r="M6" s="64" t="s">
        <v>68</v>
      </c>
      <c r="N6" s="64" t="s">
        <v>69</v>
      </c>
      <c r="O6" s="281" t="s">
        <v>97</v>
      </c>
      <c r="P6" s="479"/>
      <c r="Q6" s="480"/>
      <c r="R6" s="379"/>
      <c r="S6" s="62" t="s">
        <v>64</v>
      </c>
      <c r="T6" s="358"/>
      <c r="U6" s="64" t="s">
        <v>64</v>
      </c>
      <c r="V6" s="358"/>
      <c r="W6" s="358"/>
      <c r="X6" s="64" t="s">
        <v>68</v>
      </c>
      <c r="Y6" s="64" t="s">
        <v>69</v>
      </c>
      <c r="Z6" s="281" t="s">
        <v>97</v>
      </c>
      <c r="AA6" s="479"/>
      <c r="AB6" s="480"/>
      <c r="AC6" s="379"/>
      <c r="AD6" s="62" t="s">
        <v>64</v>
      </c>
      <c r="AE6" s="358"/>
      <c r="AF6" s="64" t="s">
        <v>64</v>
      </c>
      <c r="AG6" s="358"/>
      <c r="AH6" s="358"/>
      <c r="AI6" s="373"/>
      <c r="AJ6" s="384"/>
    </row>
    <row r="7" spans="2:36" s="289" customFormat="1" ht="9.6">
      <c r="B7" s="283"/>
      <c r="C7" s="284"/>
      <c r="D7" s="285" t="s">
        <v>73</v>
      </c>
      <c r="E7" s="285" t="s">
        <v>74</v>
      </c>
      <c r="F7" s="286" t="s">
        <v>74</v>
      </c>
      <c r="G7" s="286" t="s">
        <v>78</v>
      </c>
      <c r="H7" s="287"/>
      <c r="I7" s="287" t="s">
        <v>160</v>
      </c>
      <c r="J7" s="285"/>
      <c r="K7" s="287" t="s">
        <v>160</v>
      </c>
      <c r="L7" s="287" t="s">
        <v>75</v>
      </c>
      <c r="M7" s="285" t="s">
        <v>75</v>
      </c>
      <c r="N7" s="285" t="s">
        <v>75</v>
      </c>
      <c r="O7" s="285" t="s">
        <v>75</v>
      </c>
      <c r="P7" s="285" t="s">
        <v>73</v>
      </c>
      <c r="Q7" s="286" t="s">
        <v>74</v>
      </c>
      <c r="R7" s="286" t="s">
        <v>78</v>
      </c>
      <c r="S7" s="287"/>
      <c r="T7" s="287" t="s">
        <v>160</v>
      </c>
      <c r="U7" s="285"/>
      <c r="V7" s="287" t="s">
        <v>160</v>
      </c>
      <c r="W7" s="287" t="s">
        <v>75</v>
      </c>
      <c r="X7" s="285" t="s">
        <v>75</v>
      </c>
      <c r="Y7" s="285" t="s">
        <v>75</v>
      </c>
      <c r="Z7" s="285" t="s">
        <v>75</v>
      </c>
      <c r="AA7" s="285" t="s">
        <v>73</v>
      </c>
      <c r="AB7" s="286" t="s">
        <v>74</v>
      </c>
      <c r="AC7" s="286" t="s">
        <v>78</v>
      </c>
      <c r="AD7" s="287"/>
      <c r="AE7" s="287" t="s">
        <v>160</v>
      </c>
      <c r="AF7" s="285"/>
      <c r="AG7" s="288" t="s">
        <v>160</v>
      </c>
      <c r="AH7" s="287" t="s">
        <v>75</v>
      </c>
      <c r="AI7" s="285" t="s">
        <v>75</v>
      </c>
      <c r="AJ7" s="283"/>
    </row>
    <row r="8" spans="2:36" s="77" customFormat="1" ht="17.25" customHeight="1">
      <c r="B8" s="76" t="s">
        <v>3</v>
      </c>
      <c r="C8" s="290" t="str">
        <f>IF(C58=1,"税","料")</f>
        <v>料</v>
      </c>
      <c r="D8" s="1">
        <f t="shared" ref="D8:F23" si="0">D58</f>
        <v>43756</v>
      </c>
      <c r="E8" s="1">
        <f t="shared" si="0"/>
        <v>10546</v>
      </c>
      <c r="F8" s="1">
        <f t="shared" si="0"/>
        <v>64513</v>
      </c>
      <c r="G8" s="5">
        <f>ROUND(G58/1000,0)</f>
        <v>650</v>
      </c>
      <c r="H8" s="10">
        <f t="shared" ref="H8:U23" si="1">H58</f>
        <v>1</v>
      </c>
      <c r="I8" s="6">
        <f>IF(I58=0,"-",ROUND(I58/100,2))</f>
        <v>7.7</v>
      </c>
      <c r="J8" s="10">
        <f t="shared" si="1"/>
        <v>3</v>
      </c>
      <c r="K8" s="6" t="str">
        <f>IF(K58=0,"-",ROUND(K58/100,2))</f>
        <v>-</v>
      </c>
      <c r="L8" s="1">
        <f>IF(L58=0,"-",L58)</f>
        <v>27000</v>
      </c>
      <c r="M8" s="1">
        <f t="shared" ref="M8:O23" si="2">IF(M58=0,"-",M58)</f>
        <v>20800</v>
      </c>
      <c r="N8" s="1">
        <f t="shared" si="2"/>
        <v>10400</v>
      </c>
      <c r="O8" s="1">
        <f t="shared" si="2"/>
        <v>15600</v>
      </c>
      <c r="P8" s="1">
        <f t="shared" si="1"/>
        <v>43756</v>
      </c>
      <c r="Q8" s="5">
        <f t="shared" si="1"/>
        <v>64513</v>
      </c>
      <c r="R8" s="5">
        <f>ROUND(R58/1000,0)</f>
        <v>200</v>
      </c>
      <c r="S8" s="10">
        <f t="shared" si="1"/>
        <v>1</v>
      </c>
      <c r="T8" s="6">
        <f>IF(T58=0,"-",ROUND(T58/100,2))</f>
        <v>3</v>
      </c>
      <c r="U8" s="10">
        <f t="shared" si="1"/>
        <v>3</v>
      </c>
      <c r="V8" s="6" t="str">
        <f>IF(V58=0,"-",ROUND(V58/100,2))</f>
        <v>-</v>
      </c>
      <c r="W8" s="1">
        <f>IF(W58=0,"-",W58)</f>
        <v>10000</v>
      </c>
      <c r="X8" s="1">
        <f t="shared" ref="X8:Z23" si="3">IF(X58=0,"-",X58)</f>
        <v>7800</v>
      </c>
      <c r="Y8" s="1">
        <f t="shared" si="3"/>
        <v>3900</v>
      </c>
      <c r="Z8" s="1">
        <f t="shared" si="3"/>
        <v>5850</v>
      </c>
      <c r="AA8" s="1" t="str">
        <f t="shared" ref="AA8:AF23" si="4">AA58</f>
        <v>17946</v>
      </c>
      <c r="AB8" s="5" t="str">
        <f t="shared" si="4"/>
        <v>20801</v>
      </c>
      <c r="AC8" s="5">
        <f>ROUND(AC58/1000,0)</f>
        <v>170</v>
      </c>
      <c r="AD8" s="10">
        <f t="shared" si="4"/>
        <v>1</v>
      </c>
      <c r="AE8" s="6">
        <f>IF(AE58=0,"-",ROUND(AE58/100,2))</f>
        <v>3.1</v>
      </c>
      <c r="AF8" s="10">
        <f t="shared" si="4"/>
        <v>3</v>
      </c>
      <c r="AG8" s="7" t="str">
        <f>IF(AG58=0,"-",ROUND(AG58/100,2))</f>
        <v>-</v>
      </c>
      <c r="AH8" s="1">
        <f>IF(AH58=0,"-",AH58)</f>
        <v>19000</v>
      </c>
      <c r="AI8" s="1" t="str">
        <f t="shared" ref="AI8:AI46" si="5">IF(AI58=0,"-",AI58)</f>
        <v>-</v>
      </c>
      <c r="AJ8" s="76" t="s">
        <v>3</v>
      </c>
    </row>
    <row r="9" spans="2:36" s="77" customFormat="1" ht="17.25" customHeight="1">
      <c r="B9" s="82" t="s">
        <v>4</v>
      </c>
      <c r="C9" s="291" t="str">
        <f t="shared" ref="C9:C46" si="6">IF(C59=1,"税","料")</f>
        <v>税</v>
      </c>
      <c r="D9" s="2">
        <f t="shared" si="0"/>
        <v>9008</v>
      </c>
      <c r="E9" s="2">
        <f t="shared" si="0"/>
        <v>1892</v>
      </c>
      <c r="F9" s="2">
        <f t="shared" si="0"/>
        <v>13537</v>
      </c>
      <c r="G9" s="2">
        <f t="shared" ref="G9:G46" si="7">ROUND(G59/1000,0)</f>
        <v>650</v>
      </c>
      <c r="H9" s="11">
        <f t="shared" si="1"/>
        <v>1</v>
      </c>
      <c r="I9" s="8">
        <f t="shared" ref="I9:I46" si="8">IF(I59=0,"-",ROUND(I59/100,2))</f>
        <v>9</v>
      </c>
      <c r="J9" s="11">
        <f t="shared" si="1"/>
        <v>3</v>
      </c>
      <c r="K9" s="8" t="str">
        <f t="shared" ref="K9:K46" si="9">IF(K59=0,"-",ROUND(K59/100,2))</f>
        <v>-</v>
      </c>
      <c r="L9" s="2">
        <f t="shared" ref="L9:O24" si="10">IF(L59=0,"-",L59)</f>
        <v>26000</v>
      </c>
      <c r="M9" s="2">
        <f t="shared" si="10"/>
        <v>25000</v>
      </c>
      <c r="N9" s="2">
        <f t="shared" si="10"/>
        <v>12500</v>
      </c>
      <c r="O9" s="2">
        <f t="shared" si="2"/>
        <v>18750</v>
      </c>
      <c r="P9" s="2">
        <f t="shared" si="1"/>
        <v>9008</v>
      </c>
      <c r="Q9" s="2">
        <f t="shared" si="1"/>
        <v>13537</v>
      </c>
      <c r="R9" s="2">
        <f t="shared" ref="R9:R46" si="11">ROUND(R59/1000,0)</f>
        <v>200</v>
      </c>
      <c r="S9" s="11">
        <f t="shared" si="1"/>
        <v>1</v>
      </c>
      <c r="T9" s="8">
        <f t="shared" ref="T9:T46" si="12">IF(T59=0,"-",ROUND(T59/100,2))</f>
        <v>2</v>
      </c>
      <c r="U9" s="11">
        <f t="shared" si="1"/>
        <v>3</v>
      </c>
      <c r="V9" s="8" t="str">
        <f t="shared" ref="V9:V46" si="13">IF(V59=0,"-",ROUND(V59/100,2))</f>
        <v>-</v>
      </c>
      <c r="W9" s="2">
        <f t="shared" ref="W9:Z24" si="14">IF(W59=0,"-",W59)</f>
        <v>8000</v>
      </c>
      <c r="X9" s="2">
        <f t="shared" si="14"/>
        <v>7000</v>
      </c>
      <c r="Y9" s="2">
        <f t="shared" si="14"/>
        <v>3500</v>
      </c>
      <c r="Z9" s="2">
        <f t="shared" si="3"/>
        <v>5250</v>
      </c>
      <c r="AA9" s="2" t="str">
        <f t="shared" si="4"/>
        <v>4067</v>
      </c>
      <c r="AB9" s="2" t="str">
        <f t="shared" si="4"/>
        <v>4781</v>
      </c>
      <c r="AC9" s="2">
        <f t="shared" ref="AC9:AC46" si="15">ROUND(AC59/1000,0)</f>
        <v>170</v>
      </c>
      <c r="AD9" s="11">
        <f t="shared" si="4"/>
        <v>1</v>
      </c>
      <c r="AE9" s="8">
        <f t="shared" ref="AE9:AE46" si="16">IF(AE59=0,"-",ROUND(AE59/100,2))</f>
        <v>2.2999999999999998</v>
      </c>
      <c r="AF9" s="11">
        <f t="shared" si="4"/>
        <v>3</v>
      </c>
      <c r="AG9" s="9" t="str">
        <f t="shared" ref="AG9:AG45" si="17">IF(AG59=0,"-",ROUND(AG59/100,2))</f>
        <v>-</v>
      </c>
      <c r="AH9" s="2">
        <f t="shared" ref="AH9:AH46" si="18">IF(AH59=0,"-",AH59)</f>
        <v>9200</v>
      </c>
      <c r="AI9" s="2">
        <f t="shared" si="5"/>
        <v>7300</v>
      </c>
      <c r="AJ9" s="82" t="s">
        <v>4</v>
      </c>
    </row>
    <row r="10" spans="2:36" s="77" customFormat="1" ht="17.25" customHeight="1">
      <c r="B10" s="82" t="s">
        <v>5</v>
      </c>
      <c r="C10" s="291" t="str">
        <f t="shared" si="6"/>
        <v>税</v>
      </c>
      <c r="D10" s="2">
        <f t="shared" si="0"/>
        <v>10832</v>
      </c>
      <c r="E10" s="2">
        <f t="shared" si="0"/>
        <v>2720</v>
      </c>
      <c r="F10" s="2">
        <f t="shared" si="0"/>
        <v>16421</v>
      </c>
      <c r="G10" s="2">
        <f t="shared" si="7"/>
        <v>650</v>
      </c>
      <c r="H10" s="11">
        <f t="shared" si="1"/>
        <v>1</v>
      </c>
      <c r="I10" s="8">
        <f t="shared" si="8"/>
        <v>7.9</v>
      </c>
      <c r="J10" s="11">
        <f t="shared" si="1"/>
        <v>3</v>
      </c>
      <c r="K10" s="8" t="str">
        <f t="shared" si="9"/>
        <v>-</v>
      </c>
      <c r="L10" s="2">
        <f t="shared" si="10"/>
        <v>27200</v>
      </c>
      <c r="M10" s="2">
        <f t="shared" si="10"/>
        <v>20000</v>
      </c>
      <c r="N10" s="2">
        <f t="shared" si="10"/>
        <v>10000</v>
      </c>
      <c r="O10" s="2">
        <f t="shared" si="2"/>
        <v>15000</v>
      </c>
      <c r="P10" s="2">
        <f t="shared" si="1"/>
        <v>10832</v>
      </c>
      <c r="Q10" s="2">
        <f t="shared" si="1"/>
        <v>16421</v>
      </c>
      <c r="R10" s="2">
        <f t="shared" si="11"/>
        <v>200</v>
      </c>
      <c r="S10" s="11">
        <f t="shared" si="1"/>
        <v>1</v>
      </c>
      <c r="T10" s="8">
        <f t="shared" si="12"/>
        <v>2.7</v>
      </c>
      <c r="U10" s="11">
        <f t="shared" si="1"/>
        <v>3</v>
      </c>
      <c r="V10" s="8" t="str">
        <f t="shared" si="13"/>
        <v>-</v>
      </c>
      <c r="W10" s="2">
        <f t="shared" si="14"/>
        <v>9200</v>
      </c>
      <c r="X10" s="2">
        <f t="shared" si="14"/>
        <v>8400</v>
      </c>
      <c r="Y10" s="2">
        <f t="shared" si="14"/>
        <v>4200</v>
      </c>
      <c r="Z10" s="2">
        <f t="shared" si="3"/>
        <v>6300</v>
      </c>
      <c r="AA10" s="2" t="str">
        <f t="shared" si="4"/>
        <v>4552</v>
      </c>
      <c r="AB10" s="2" t="str">
        <f t="shared" si="4"/>
        <v>5318</v>
      </c>
      <c r="AC10" s="2">
        <f t="shared" si="15"/>
        <v>170</v>
      </c>
      <c r="AD10" s="11">
        <f t="shared" si="4"/>
        <v>1</v>
      </c>
      <c r="AE10" s="8">
        <f t="shared" si="16"/>
        <v>2.9</v>
      </c>
      <c r="AF10" s="11">
        <f t="shared" si="4"/>
        <v>3</v>
      </c>
      <c r="AG10" s="9" t="str">
        <f t="shared" si="17"/>
        <v>-</v>
      </c>
      <c r="AH10" s="2">
        <f t="shared" si="18"/>
        <v>16800</v>
      </c>
      <c r="AI10" s="2" t="str">
        <f t="shared" si="5"/>
        <v>-</v>
      </c>
      <c r="AJ10" s="82" t="s">
        <v>5</v>
      </c>
    </row>
    <row r="11" spans="2:36" s="77" customFormat="1" ht="17.25" customHeight="1">
      <c r="B11" s="82" t="s">
        <v>6</v>
      </c>
      <c r="C11" s="291" t="str">
        <f t="shared" si="6"/>
        <v>料</v>
      </c>
      <c r="D11" s="2">
        <f t="shared" si="0"/>
        <v>8065</v>
      </c>
      <c r="E11" s="2">
        <f t="shared" si="0"/>
        <v>1676</v>
      </c>
      <c r="F11" s="2">
        <f t="shared" si="0"/>
        <v>12665</v>
      </c>
      <c r="G11" s="2">
        <f t="shared" si="7"/>
        <v>650</v>
      </c>
      <c r="H11" s="11">
        <f t="shared" si="1"/>
        <v>1</v>
      </c>
      <c r="I11" s="8">
        <f t="shared" si="8"/>
        <v>7.7</v>
      </c>
      <c r="J11" s="11">
        <f t="shared" si="1"/>
        <v>3</v>
      </c>
      <c r="K11" s="8" t="str">
        <f t="shared" si="9"/>
        <v>-</v>
      </c>
      <c r="L11" s="2">
        <f t="shared" si="10"/>
        <v>26400</v>
      </c>
      <c r="M11" s="2">
        <f t="shared" si="10"/>
        <v>20000</v>
      </c>
      <c r="N11" s="2">
        <f t="shared" si="10"/>
        <v>10000</v>
      </c>
      <c r="O11" s="2">
        <f t="shared" si="2"/>
        <v>15000</v>
      </c>
      <c r="P11" s="2">
        <f t="shared" si="1"/>
        <v>8065</v>
      </c>
      <c r="Q11" s="2">
        <f t="shared" si="1"/>
        <v>12665</v>
      </c>
      <c r="R11" s="2">
        <f t="shared" si="11"/>
        <v>200</v>
      </c>
      <c r="S11" s="11">
        <f t="shared" si="1"/>
        <v>1</v>
      </c>
      <c r="T11" s="8">
        <f t="shared" si="12"/>
        <v>3.3</v>
      </c>
      <c r="U11" s="11">
        <f t="shared" si="1"/>
        <v>3</v>
      </c>
      <c r="V11" s="8" t="str">
        <f t="shared" si="13"/>
        <v>-</v>
      </c>
      <c r="W11" s="2">
        <f t="shared" si="14"/>
        <v>9000</v>
      </c>
      <c r="X11" s="2">
        <f t="shared" si="14"/>
        <v>8400</v>
      </c>
      <c r="Y11" s="2">
        <f t="shared" si="14"/>
        <v>4200</v>
      </c>
      <c r="Z11" s="2">
        <f t="shared" si="3"/>
        <v>6300</v>
      </c>
      <c r="AA11" s="2" t="str">
        <f t="shared" si="4"/>
        <v>3401</v>
      </c>
      <c r="AB11" s="2" t="str">
        <f t="shared" si="4"/>
        <v>4096</v>
      </c>
      <c r="AC11" s="2">
        <f t="shared" si="15"/>
        <v>170</v>
      </c>
      <c r="AD11" s="11">
        <f t="shared" si="4"/>
        <v>1</v>
      </c>
      <c r="AE11" s="8">
        <f t="shared" si="16"/>
        <v>3.1</v>
      </c>
      <c r="AF11" s="11">
        <f t="shared" si="4"/>
        <v>3</v>
      </c>
      <c r="AG11" s="9" t="str">
        <f t="shared" si="17"/>
        <v>-</v>
      </c>
      <c r="AH11" s="2">
        <f t="shared" si="18"/>
        <v>17500</v>
      </c>
      <c r="AI11" s="2" t="str">
        <f t="shared" si="5"/>
        <v>-</v>
      </c>
      <c r="AJ11" s="82" t="s">
        <v>6</v>
      </c>
    </row>
    <row r="12" spans="2:36" s="77" customFormat="1" ht="17.25" customHeight="1">
      <c r="B12" s="82" t="s">
        <v>7</v>
      </c>
      <c r="C12" s="291" t="str">
        <f t="shared" si="6"/>
        <v>税</v>
      </c>
      <c r="D12" s="2">
        <f t="shared" si="0"/>
        <v>15386</v>
      </c>
      <c r="E12" s="2">
        <f t="shared" si="0"/>
        <v>3458</v>
      </c>
      <c r="F12" s="2">
        <f t="shared" si="0"/>
        <v>23196</v>
      </c>
      <c r="G12" s="2">
        <f t="shared" si="7"/>
        <v>650</v>
      </c>
      <c r="H12" s="11">
        <f t="shared" si="1"/>
        <v>1</v>
      </c>
      <c r="I12" s="8">
        <f t="shared" si="8"/>
        <v>8.1</v>
      </c>
      <c r="J12" s="11">
        <f t="shared" si="1"/>
        <v>3</v>
      </c>
      <c r="K12" s="8" t="str">
        <f t="shared" si="9"/>
        <v>-</v>
      </c>
      <c r="L12" s="2">
        <f t="shared" si="10"/>
        <v>23900</v>
      </c>
      <c r="M12" s="2">
        <f t="shared" si="10"/>
        <v>20800</v>
      </c>
      <c r="N12" s="2">
        <f t="shared" si="10"/>
        <v>10400</v>
      </c>
      <c r="O12" s="2">
        <f t="shared" si="2"/>
        <v>15600</v>
      </c>
      <c r="P12" s="2">
        <f t="shared" si="1"/>
        <v>15386</v>
      </c>
      <c r="Q12" s="2">
        <f t="shared" si="1"/>
        <v>23196</v>
      </c>
      <c r="R12" s="2">
        <f t="shared" si="11"/>
        <v>200</v>
      </c>
      <c r="S12" s="11">
        <f t="shared" si="1"/>
        <v>1</v>
      </c>
      <c r="T12" s="8">
        <f t="shared" si="12"/>
        <v>3</v>
      </c>
      <c r="U12" s="11">
        <f t="shared" si="1"/>
        <v>3</v>
      </c>
      <c r="V12" s="8" t="str">
        <f t="shared" si="13"/>
        <v>-</v>
      </c>
      <c r="W12" s="2">
        <f t="shared" si="14"/>
        <v>9700</v>
      </c>
      <c r="X12" s="2">
        <f t="shared" si="14"/>
        <v>7300</v>
      </c>
      <c r="Y12" s="2">
        <f t="shared" si="14"/>
        <v>3650</v>
      </c>
      <c r="Z12" s="2">
        <f t="shared" si="3"/>
        <v>5475</v>
      </c>
      <c r="AA12" s="2" t="str">
        <f t="shared" si="4"/>
        <v>6605</v>
      </c>
      <c r="AB12" s="2" t="str">
        <f t="shared" si="4"/>
        <v>7699</v>
      </c>
      <c r="AC12" s="2">
        <f t="shared" si="15"/>
        <v>170</v>
      </c>
      <c r="AD12" s="11">
        <f t="shared" si="4"/>
        <v>1</v>
      </c>
      <c r="AE12" s="8">
        <f t="shared" si="16"/>
        <v>3.1</v>
      </c>
      <c r="AF12" s="11">
        <f t="shared" si="4"/>
        <v>3</v>
      </c>
      <c r="AG12" s="9" t="str">
        <f t="shared" si="17"/>
        <v>-</v>
      </c>
      <c r="AH12" s="2">
        <f t="shared" si="18"/>
        <v>17300</v>
      </c>
      <c r="AI12" s="2" t="str">
        <f t="shared" si="5"/>
        <v>-</v>
      </c>
      <c r="AJ12" s="82" t="s">
        <v>7</v>
      </c>
    </row>
    <row r="13" spans="2:36" s="77" customFormat="1" ht="17.25" customHeight="1">
      <c r="B13" s="82" t="s">
        <v>8</v>
      </c>
      <c r="C13" s="291" t="str">
        <f t="shared" si="6"/>
        <v>税</v>
      </c>
      <c r="D13" s="2">
        <f t="shared" si="0"/>
        <v>7829</v>
      </c>
      <c r="E13" s="2">
        <f t="shared" si="0"/>
        <v>1644</v>
      </c>
      <c r="F13" s="2">
        <f t="shared" si="0"/>
        <v>12384</v>
      </c>
      <c r="G13" s="2">
        <f t="shared" si="7"/>
        <v>650</v>
      </c>
      <c r="H13" s="11">
        <f t="shared" si="1"/>
        <v>1</v>
      </c>
      <c r="I13" s="8">
        <f t="shared" si="8"/>
        <v>7.45</v>
      </c>
      <c r="J13" s="11">
        <f t="shared" si="1"/>
        <v>3</v>
      </c>
      <c r="K13" s="8" t="str">
        <f t="shared" si="9"/>
        <v>-</v>
      </c>
      <c r="L13" s="2">
        <f t="shared" si="10"/>
        <v>25300</v>
      </c>
      <c r="M13" s="2">
        <f t="shared" si="10"/>
        <v>20000</v>
      </c>
      <c r="N13" s="2">
        <f t="shared" si="10"/>
        <v>10000</v>
      </c>
      <c r="O13" s="2">
        <f t="shared" si="2"/>
        <v>15000</v>
      </c>
      <c r="P13" s="2">
        <f t="shared" si="1"/>
        <v>7829</v>
      </c>
      <c r="Q13" s="2">
        <f t="shared" si="1"/>
        <v>12384</v>
      </c>
      <c r="R13" s="2">
        <f t="shared" si="11"/>
        <v>220</v>
      </c>
      <c r="S13" s="11">
        <f t="shared" si="1"/>
        <v>1</v>
      </c>
      <c r="T13" s="8">
        <f t="shared" si="12"/>
        <v>2.7</v>
      </c>
      <c r="U13" s="11">
        <f t="shared" si="1"/>
        <v>3</v>
      </c>
      <c r="V13" s="8" t="str">
        <f t="shared" si="13"/>
        <v>-</v>
      </c>
      <c r="W13" s="2">
        <f t="shared" si="14"/>
        <v>9600</v>
      </c>
      <c r="X13" s="2">
        <f t="shared" si="14"/>
        <v>8400</v>
      </c>
      <c r="Y13" s="2">
        <f t="shared" si="14"/>
        <v>4200</v>
      </c>
      <c r="Z13" s="2">
        <f t="shared" si="3"/>
        <v>6300</v>
      </c>
      <c r="AA13" s="2" t="str">
        <f t="shared" si="4"/>
        <v>3413</v>
      </c>
      <c r="AB13" s="2" t="str">
        <f t="shared" si="4"/>
        <v>4031</v>
      </c>
      <c r="AC13" s="2">
        <f t="shared" si="15"/>
        <v>170</v>
      </c>
      <c r="AD13" s="11">
        <f t="shared" si="4"/>
        <v>1</v>
      </c>
      <c r="AE13" s="8">
        <f t="shared" si="16"/>
        <v>2.8</v>
      </c>
      <c r="AF13" s="11">
        <f t="shared" si="4"/>
        <v>3</v>
      </c>
      <c r="AG13" s="9" t="str">
        <f t="shared" si="17"/>
        <v>-</v>
      </c>
      <c r="AH13" s="2">
        <f t="shared" si="18"/>
        <v>17700</v>
      </c>
      <c r="AI13" s="2" t="str">
        <f t="shared" si="5"/>
        <v>-</v>
      </c>
      <c r="AJ13" s="82" t="s">
        <v>8</v>
      </c>
    </row>
    <row r="14" spans="2:36" s="77" customFormat="1" ht="17.25" customHeight="1">
      <c r="B14" s="82" t="s">
        <v>9</v>
      </c>
      <c r="C14" s="291" t="str">
        <f t="shared" si="6"/>
        <v>税</v>
      </c>
      <c r="D14" s="2">
        <f t="shared" si="0"/>
        <v>4453</v>
      </c>
      <c r="E14" s="2">
        <f t="shared" si="0"/>
        <v>976</v>
      </c>
      <c r="F14" s="2">
        <f t="shared" si="0"/>
        <v>7160</v>
      </c>
      <c r="G14" s="2">
        <f t="shared" si="7"/>
        <v>650</v>
      </c>
      <c r="H14" s="11">
        <f t="shared" si="1"/>
        <v>1</v>
      </c>
      <c r="I14" s="8">
        <f t="shared" si="8"/>
        <v>7.7</v>
      </c>
      <c r="J14" s="11">
        <f t="shared" si="1"/>
        <v>3</v>
      </c>
      <c r="K14" s="8" t="str">
        <f t="shared" si="9"/>
        <v>-</v>
      </c>
      <c r="L14" s="2">
        <f t="shared" si="10"/>
        <v>25500</v>
      </c>
      <c r="M14" s="2">
        <f t="shared" si="10"/>
        <v>20000</v>
      </c>
      <c r="N14" s="2">
        <f t="shared" si="10"/>
        <v>10000</v>
      </c>
      <c r="O14" s="2">
        <f t="shared" si="2"/>
        <v>15000</v>
      </c>
      <c r="P14" s="2">
        <f t="shared" si="1"/>
        <v>4453</v>
      </c>
      <c r="Q14" s="2">
        <f t="shared" si="1"/>
        <v>7160</v>
      </c>
      <c r="R14" s="2">
        <f t="shared" si="11"/>
        <v>220</v>
      </c>
      <c r="S14" s="11">
        <f t="shared" si="1"/>
        <v>1</v>
      </c>
      <c r="T14" s="8">
        <f t="shared" si="12"/>
        <v>3.1</v>
      </c>
      <c r="U14" s="11">
        <f t="shared" si="1"/>
        <v>3</v>
      </c>
      <c r="V14" s="8" t="str">
        <f t="shared" si="13"/>
        <v>-</v>
      </c>
      <c r="W14" s="2">
        <f t="shared" si="14"/>
        <v>11000</v>
      </c>
      <c r="X14" s="2">
        <f t="shared" si="14"/>
        <v>8000</v>
      </c>
      <c r="Y14" s="2">
        <f t="shared" si="14"/>
        <v>4000</v>
      </c>
      <c r="Z14" s="2">
        <f t="shared" si="3"/>
        <v>6000</v>
      </c>
      <c r="AA14" s="2" t="str">
        <f t="shared" si="4"/>
        <v>1977</v>
      </c>
      <c r="AB14" s="2" t="str">
        <f t="shared" si="4"/>
        <v>2430</v>
      </c>
      <c r="AC14" s="2">
        <f t="shared" si="15"/>
        <v>170</v>
      </c>
      <c r="AD14" s="11">
        <f t="shared" si="4"/>
        <v>1</v>
      </c>
      <c r="AE14" s="8">
        <f t="shared" si="16"/>
        <v>3.1</v>
      </c>
      <c r="AF14" s="11">
        <f t="shared" si="4"/>
        <v>3</v>
      </c>
      <c r="AG14" s="9" t="str">
        <f t="shared" si="17"/>
        <v>-</v>
      </c>
      <c r="AH14" s="2">
        <f t="shared" si="18"/>
        <v>18000</v>
      </c>
      <c r="AI14" s="2" t="str">
        <f t="shared" si="5"/>
        <v>-</v>
      </c>
      <c r="AJ14" s="82" t="s">
        <v>9</v>
      </c>
    </row>
    <row r="15" spans="2:36" s="77" customFormat="1" ht="17.25" customHeight="1">
      <c r="B15" s="82" t="s">
        <v>10</v>
      </c>
      <c r="C15" s="291" t="str">
        <f t="shared" si="6"/>
        <v>税</v>
      </c>
      <c r="D15" s="2">
        <f t="shared" si="0"/>
        <v>3714</v>
      </c>
      <c r="E15" s="2">
        <f t="shared" si="0"/>
        <v>832</v>
      </c>
      <c r="F15" s="2">
        <f t="shared" si="0"/>
        <v>5648</v>
      </c>
      <c r="G15" s="2">
        <f t="shared" si="7"/>
        <v>650</v>
      </c>
      <c r="H15" s="11">
        <f t="shared" si="1"/>
        <v>1</v>
      </c>
      <c r="I15" s="8">
        <f t="shared" si="8"/>
        <v>7.7</v>
      </c>
      <c r="J15" s="11">
        <f t="shared" si="1"/>
        <v>3</v>
      </c>
      <c r="K15" s="8" t="str">
        <f t="shared" si="9"/>
        <v>-</v>
      </c>
      <c r="L15" s="2">
        <f t="shared" si="10"/>
        <v>27600</v>
      </c>
      <c r="M15" s="2">
        <f t="shared" si="10"/>
        <v>20000</v>
      </c>
      <c r="N15" s="2">
        <f t="shared" si="10"/>
        <v>10000</v>
      </c>
      <c r="O15" s="2">
        <f t="shared" si="2"/>
        <v>15000</v>
      </c>
      <c r="P15" s="2">
        <f t="shared" si="1"/>
        <v>3714</v>
      </c>
      <c r="Q15" s="2">
        <f t="shared" si="1"/>
        <v>5648</v>
      </c>
      <c r="R15" s="2">
        <f t="shared" si="11"/>
        <v>200</v>
      </c>
      <c r="S15" s="11">
        <f t="shared" si="1"/>
        <v>1</v>
      </c>
      <c r="T15" s="8">
        <f t="shared" si="12"/>
        <v>3.27</v>
      </c>
      <c r="U15" s="11">
        <f t="shared" si="1"/>
        <v>3</v>
      </c>
      <c r="V15" s="8" t="str">
        <f t="shared" si="13"/>
        <v>-</v>
      </c>
      <c r="W15" s="2">
        <f t="shared" si="14"/>
        <v>11500</v>
      </c>
      <c r="X15" s="2">
        <f t="shared" si="14"/>
        <v>8400</v>
      </c>
      <c r="Y15" s="2">
        <f t="shared" si="14"/>
        <v>4200</v>
      </c>
      <c r="Z15" s="2">
        <f t="shared" si="3"/>
        <v>6300</v>
      </c>
      <c r="AA15" s="2" t="str">
        <f t="shared" si="4"/>
        <v>1592</v>
      </c>
      <c r="AB15" s="2" t="str">
        <f t="shared" si="4"/>
        <v>1871</v>
      </c>
      <c r="AC15" s="2">
        <f t="shared" si="15"/>
        <v>170</v>
      </c>
      <c r="AD15" s="11">
        <f t="shared" si="4"/>
        <v>1</v>
      </c>
      <c r="AE15" s="8">
        <f t="shared" si="16"/>
        <v>3.53</v>
      </c>
      <c r="AF15" s="11">
        <f t="shared" si="4"/>
        <v>3</v>
      </c>
      <c r="AG15" s="9" t="str">
        <f t="shared" si="17"/>
        <v>-</v>
      </c>
      <c r="AH15" s="2">
        <f t="shared" si="18"/>
        <v>20300</v>
      </c>
      <c r="AI15" s="2" t="str">
        <f t="shared" si="5"/>
        <v>-</v>
      </c>
      <c r="AJ15" s="82" t="s">
        <v>10</v>
      </c>
    </row>
    <row r="16" spans="2:36" s="77" customFormat="1" ht="17.25" customHeight="1">
      <c r="B16" s="82" t="s">
        <v>11</v>
      </c>
      <c r="C16" s="291" t="str">
        <f t="shared" si="6"/>
        <v>税</v>
      </c>
      <c r="D16" s="2">
        <f t="shared" si="0"/>
        <v>12933</v>
      </c>
      <c r="E16" s="2">
        <f t="shared" si="0"/>
        <v>3539</v>
      </c>
      <c r="F16" s="2">
        <f t="shared" si="0"/>
        <v>19105</v>
      </c>
      <c r="G16" s="2">
        <f t="shared" si="7"/>
        <v>650</v>
      </c>
      <c r="H16" s="11">
        <f t="shared" si="1"/>
        <v>1</v>
      </c>
      <c r="I16" s="8">
        <f t="shared" si="8"/>
        <v>7.4</v>
      </c>
      <c r="J16" s="11">
        <f t="shared" si="1"/>
        <v>3</v>
      </c>
      <c r="K16" s="8" t="str">
        <f t="shared" si="9"/>
        <v>-</v>
      </c>
      <c r="L16" s="2">
        <f t="shared" si="10"/>
        <v>26600</v>
      </c>
      <c r="M16" s="2">
        <f t="shared" si="10"/>
        <v>24500</v>
      </c>
      <c r="N16" s="2">
        <f t="shared" si="10"/>
        <v>12250</v>
      </c>
      <c r="O16" s="2">
        <f t="shared" si="2"/>
        <v>18375</v>
      </c>
      <c r="P16" s="2">
        <f t="shared" si="1"/>
        <v>12933</v>
      </c>
      <c r="Q16" s="2">
        <f t="shared" si="1"/>
        <v>19105</v>
      </c>
      <c r="R16" s="2">
        <f t="shared" si="11"/>
        <v>200</v>
      </c>
      <c r="S16" s="11">
        <f t="shared" si="1"/>
        <v>1</v>
      </c>
      <c r="T16" s="8">
        <f t="shared" si="12"/>
        <v>3</v>
      </c>
      <c r="U16" s="11">
        <f t="shared" si="1"/>
        <v>3</v>
      </c>
      <c r="V16" s="8" t="str">
        <f t="shared" si="13"/>
        <v>-</v>
      </c>
      <c r="W16" s="2">
        <f t="shared" si="14"/>
        <v>10200</v>
      </c>
      <c r="X16" s="2">
        <f t="shared" si="14"/>
        <v>8200</v>
      </c>
      <c r="Y16" s="2">
        <f t="shared" si="14"/>
        <v>4100</v>
      </c>
      <c r="Z16" s="2">
        <f t="shared" si="3"/>
        <v>6150</v>
      </c>
      <c r="AA16" s="2" t="str">
        <f t="shared" si="4"/>
        <v>5149</v>
      </c>
      <c r="AB16" s="2" t="str">
        <f t="shared" si="4"/>
        <v>5992</v>
      </c>
      <c r="AC16" s="2">
        <f t="shared" si="15"/>
        <v>170</v>
      </c>
      <c r="AD16" s="11">
        <f t="shared" si="4"/>
        <v>1</v>
      </c>
      <c r="AE16" s="8">
        <f t="shared" si="16"/>
        <v>3</v>
      </c>
      <c r="AF16" s="11">
        <f t="shared" si="4"/>
        <v>3</v>
      </c>
      <c r="AG16" s="9" t="str">
        <f t="shared" si="17"/>
        <v>-</v>
      </c>
      <c r="AH16" s="2">
        <f t="shared" si="18"/>
        <v>17800</v>
      </c>
      <c r="AI16" s="2" t="str">
        <f t="shared" si="5"/>
        <v>-</v>
      </c>
      <c r="AJ16" s="82" t="s">
        <v>11</v>
      </c>
    </row>
    <row r="17" spans="2:36" s="77" customFormat="1" ht="17.25" customHeight="1">
      <c r="B17" s="82" t="s">
        <v>12</v>
      </c>
      <c r="C17" s="291" t="str">
        <f t="shared" si="6"/>
        <v>料</v>
      </c>
      <c r="D17" s="2">
        <f t="shared" si="0"/>
        <v>8185</v>
      </c>
      <c r="E17" s="2">
        <f t="shared" si="0"/>
        <v>2081</v>
      </c>
      <c r="F17" s="2">
        <f t="shared" si="0"/>
        <v>12898</v>
      </c>
      <c r="G17" s="2">
        <f t="shared" si="7"/>
        <v>650</v>
      </c>
      <c r="H17" s="11">
        <f t="shared" si="1"/>
        <v>1</v>
      </c>
      <c r="I17" s="8">
        <f t="shared" si="8"/>
        <v>7.3</v>
      </c>
      <c r="J17" s="11">
        <f t="shared" si="1"/>
        <v>3</v>
      </c>
      <c r="K17" s="8" t="str">
        <f t="shared" si="9"/>
        <v>-</v>
      </c>
      <c r="L17" s="2">
        <f t="shared" si="10"/>
        <v>26800</v>
      </c>
      <c r="M17" s="2">
        <f t="shared" si="10"/>
        <v>19500</v>
      </c>
      <c r="N17" s="2">
        <f t="shared" si="10"/>
        <v>9750</v>
      </c>
      <c r="O17" s="2">
        <f t="shared" si="2"/>
        <v>14625</v>
      </c>
      <c r="P17" s="2">
        <f t="shared" si="1"/>
        <v>8185</v>
      </c>
      <c r="Q17" s="2">
        <f t="shared" si="1"/>
        <v>12898</v>
      </c>
      <c r="R17" s="2">
        <f t="shared" si="11"/>
        <v>200</v>
      </c>
      <c r="S17" s="11">
        <f t="shared" si="1"/>
        <v>1</v>
      </c>
      <c r="T17" s="8">
        <f t="shared" si="12"/>
        <v>2.77</v>
      </c>
      <c r="U17" s="11">
        <f t="shared" si="1"/>
        <v>3</v>
      </c>
      <c r="V17" s="8" t="str">
        <f t="shared" si="13"/>
        <v>-</v>
      </c>
      <c r="W17" s="2">
        <f t="shared" si="14"/>
        <v>9900</v>
      </c>
      <c r="X17" s="2">
        <f t="shared" si="14"/>
        <v>7200</v>
      </c>
      <c r="Y17" s="2">
        <f t="shared" si="14"/>
        <v>3600</v>
      </c>
      <c r="Z17" s="2">
        <f t="shared" si="3"/>
        <v>5400</v>
      </c>
      <c r="AA17" s="2" t="str">
        <f t="shared" si="4"/>
        <v>3609</v>
      </c>
      <c r="AB17" s="2" t="str">
        <f t="shared" si="4"/>
        <v>4341</v>
      </c>
      <c r="AC17" s="2">
        <f t="shared" si="15"/>
        <v>170</v>
      </c>
      <c r="AD17" s="11">
        <f t="shared" si="4"/>
        <v>1</v>
      </c>
      <c r="AE17" s="8">
        <f t="shared" si="16"/>
        <v>2.99</v>
      </c>
      <c r="AF17" s="11">
        <f t="shared" si="4"/>
        <v>3</v>
      </c>
      <c r="AG17" s="9" t="str">
        <f t="shared" si="17"/>
        <v>-</v>
      </c>
      <c r="AH17" s="2">
        <f t="shared" si="18"/>
        <v>17100</v>
      </c>
      <c r="AI17" s="2" t="str">
        <f t="shared" si="5"/>
        <v>-</v>
      </c>
      <c r="AJ17" s="82" t="s">
        <v>12</v>
      </c>
    </row>
    <row r="18" spans="2:36" s="77" customFormat="1" ht="17.25" customHeight="1">
      <c r="B18" s="82" t="s">
        <v>200</v>
      </c>
      <c r="C18" s="291" t="str">
        <f t="shared" si="6"/>
        <v>税</v>
      </c>
      <c r="D18" s="2">
        <f t="shared" si="0"/>
        <v>4396</v>
      </c>
      <c r="E18" s="2">
        <f t="shared" si="0"/>
        <v>1077</v>
      </c>
      <c r="F18" s="2">
        <f t="shared" si="0"/>
        <v>7303</v>
      </c>
      <c r="G18" s="2">
        <f t="shared" si="7"/>
        <v>650</v>
      </c>
      <c r="H18" s="11">
        <f t="shared" si="1"/>
        <v>1</v>
      </c>
      <c r="I18" s="8">
        <f t="shared" si="8"/>
        <v>7</v>
      </c>
      <c r="J18" s="11">
        <f t="shared" si="1"/>
        <v>3</v>
      </c>
      <c r="K18" s="8" t="str">
        <f t="shared" si="9"/>
        <v>-</v>
      </c>
      <c r="L18" s="2">
        <f t="shared" si="10"/>
        <v>25800</v>
      </c>
      <c r="M18" s="2">
        <f t="shared" si="10"/>
        <v>20100</v>
      </c>
      <c r="N18" s="2">
        <f t="shared" si="10"/>
        <v>10050</v>
      </c>
      <c r="O18" s="2">
        <f t="shared" si="2"/>
        <v>15075</v>
      </c>
      <c r="P18" s="2">
        <f t="shared" si="1"/>
        <v>4396</v>
      </c>
      <c r="Q18" s="2">
        <f t="shared" si="1"/>
        <v>7303</v>
      </c>
      <c r="R18" s="2">
        <f t="shared" si="11"/>
        <v>220</v>
      </c>
      <c r="S18" s="11">
        <f t="shared" si="1"/>
        <v>1</v>
      </c>
      <c r="T18" s="8">
        <f t="shared" si="12"/>
        <v>2.9</v>
      </c>
      <c r="U18" s="11">
        <f t="shared" si="1"/>
        <v>3</v>
      </c>
      <c r="V18" s="8" t="str">
        <f t="shared" si="13"/>
        <v>-</v>
      </c>
      <c r="W18" s="2">
        <f t="shared" si="14"/>
        <v>10300</v>
      </c>
      <c r="X18" s="2">
        <f t="shared" si="14"/>
        <v>8000</v>
      </c>
      <c r="Y18" s="2">
        <f t="shared" si="14"/>
        <v>4000</v>
      </c>
      <c r="Z18" s="2">
        <f t="shared" si="3"/>
        <v>6000</v>
      </c>
      <c r="AA18" s="2" t="str">
        <f t="shared" si="4"/>
        <v>1920</v>
      </c>
      <c r="AB18" s="2" t="str">
        <f t="shared" si="4"/>
        <v>2311</v>
      </c>
      <c r="AC18" s="2">
        <f t="shared" si="15"/>
        <v>170</v>
      </c>
      <c r="AD18" s="11">
        <f t="shared" si="4"/>
        <v>1</v>
      </c>
      <c r="AE18" s="8">
        <f t="shared" si="16"/>
        <v>3.3</v>
      </c>
      <c r="AF18" s="11">
        <f t="shared" si="4"/>
        <v>3</v>
      </c>
      <c r="AG18" s="9" t="str">
        <f t="shared" si="17"/>
        <v>-</v>
      </c>
      <c r="AH18" s="2">
        <f t="shared" si="18"/>
        <v>18300</v>
      </c>
      <c r="AI18" s="2" t="str">
        <f t="shared" si="5"/>
        <v>-</v>
      </c>
      <c r="AJ18" s="82" t="str">
        <f>B18</f>
        <v>城市</v>
      </c>
    </row>
    <row r="19" spans="2:36" s="77" customFormat="1" ht="17.25" customHeight="1">
      <c r="B19" s="82" t="s">
        <v>13</v>
      </c>
      <c r="C19" s="291" t="str">
        <f t="shared" si="6"/>
        <v>税</v>
      </c>
      <c r="D19" s="2">
        <f t="shared" si="0"/>
        <v>4416</v>
      </c>
      <c r="E19" s="2">
        <f t="shared" si="0"/>
        <v>1036</v>
      </c>
      <c r="F19" s="2">
        <f t="shared" si="0"/>
        <v>7016</v>
      </c>
      <c r="G19" s="2">
        <f t="shared" si="7"/>
        <v>650</v>
      </c>
      <c r="H19" s="11">
        <f t="shared" si="1"/>
        <v>1</v>
      </c>
      <c r="I19" s="8">
        <f t="shared" si="8"/>
        <v>9.3000000000000007</v>
      </c>
      <c r="J19" s="11">
        <f t="shared" si="1"/>
        <v>3</v>
      </c>
      <c r="K19" s="8" t="str">
        <f t="shared" si="9"/>
        <v>-</v>
      </c>
      <c r="L19" s="2">
        <f t="shared" si="10"/>
        <v>27800</v>
      </c>
      <c r="M19" s="2">
        <f t="shared" si="10"/>
        <v>22400</v>
      </c>
      <c r="N19" s="2">
        <f t="shared" si="10"/>
        <v>11200</v>
      </c>
      <c r="O19" s="2">
        <f t="shared" si="2"/>
        <v>16800</v>
      </c>
      <c r="P19" s="2">
        <f t="shared" si="1"/>
        <v>4416</v>
      </c>
      <c r="Q19" s="2">
        <f t="shared" si="1"/>
        <v>7016</v>
      </c>
      <c r="R19" s="2">
        <f t="shared" si="11"/>
        <v>200</v>
      </c>
      <c r="S19" s="11">
        <f t="shared" si="1"/>
        <v>1</v>
      </c>
      <c r="T19" s="8">
        <f t="shared" si="12"/>
        <v>2.7</v>
      </c>
      <c r="U19" s="11">
        <f t="shared" si="1"/>
        <v>3</v>
      </c>
      <c r="V19" s="8" t="str">
        <f t="shared" si="13"/>
        <v>-</v>
      </c>
      <c r="W19" s="2">
        <f t="shared" si="14"/>
        <v>9000</v>
      </c>
      <c r="X19" s="2">
        <f t="shared" si="14"/>
        <v>7200</v>
      </c>
      <c r="Y19" s="2">
        <f t="shared" si="14"/>
        <v>3600</v>
      </c>
      <c r="Z19" s="2">
        <f t="shared" si="3"/>
        <v>5400</v>
      </c>
      <c r="AA19" s="2" t="str">
        <f t="shared" si="4"/>
        <v>1691</v>
      </c>
      <c r="AB19" s="2" t="str">
        <f t="shared" si="4"/>
        <v>2009</v>
      </c>
      <c r="AC19" s="2">
        <f t="shared" si="15"/>
        <v>170</v>
      </c>
      <c r="AD19" s="11">
        <f t="shared" si="4"/>
        <v>1</v>
      </c>
      <c r="AE19" s="8">
        <f t="shared" si="16"/>
        <v>3</v>
      </c>
      <c r="AF19" s="11">
        <f t="shared" si="4"/>
        <v>3</v>
      </c>
      <c r="AG19" s="9" t="str">
        <f t="shared" si="17"/>
        <v>-</v>
      </c>
      <c r="AH19" s="2">
        <f t="shared" si="18"/>
        <v>15200</v>
      </c>
      <c r="AI19" s="2" t="str">
        <f t="shared" si="5"/>
        <v>-</v>
      </c>
      <c r="AJ19" s="82" t="s">
        <v>13</v>
      </c>
    </row>
    <row r="20" spans="2:36" s="77" customFormat="1" ht="17.25" customHeight="1">
      <c r="B20" s="82" t="s">
        <v>14</v>
      </c>
      <c r="C20" s="291" t="str">
        <f t="shared" si="6"/>
        <v>税</v>
      </c>
      <c r="D20" s="2">
        <f t="shared" si="0"/>
        <v>479</v>
      </c>
      <c r="E20" s="2">
        <f t="shared" si="0"/>
        <v>116</v>
      </c>
      <c r="F20" s="2">
        <f t="shared" si="0"/>
        <v>810</v>
      </c>
      <c r="G20" s="2">
        <f t="shared" si="7"/>
        <v>650</v>
      </c>
      <c r="H20" s="11">
        <f t="shared" si="1"/>
        <v>1</v>
      </c>
      <c r="I20" s="8">
        <f t="shared" si="8"/>
        <v>7.4</v>
      </c>
      <c r="J20" s="11">
        <f t="shared" si="1"/>
        <v>3</v>
      </c>
      <c r="K20" s="8" t="str">
        <f t="shared" si="9"/>
        <v>-</v>
      </c>
      <c r="L20" s="2">
        <f t="shared" si="10"/>
        <v>26000</v>
      </c>
      <c r="M20" s="2">
        <f t="shared" si="10"/>
        <v>19800</v>
      </c>
      <c r="N20" s="2">
        <f t="shared" si="10"/>
        <v>9900</v>
      </c>
      <c r="O20" s="2">
        <f t="shared" si="2"/>
        <v>14850</v>
      </c>
      <c r="P20" s="2">
        <f t="shared" si="1"/>
        <v>479</v>
      </c>
      <c r="Q20" s="2">
        <f t="shared" si="1"/>
        <v>810</v>
      </c>
      <c r="R20" s="2">
        <f t="shared" si="11"/>
        <v>220</v>
      </c>
      <c r="S20" s="11">
        <f t="shared" si="1"/>
        <v>1</v>
      </c>
      <c r="T20" s="8">
        <f t="shared" si="12"/>
        <v>2.9</v>
      </c>
      <c r="U20" s="11">
        <f t="shared" si="1"/>
        <v>3</v>
      </c>
      <c r="V20" s="8" t="str">
        <f t="shared" si="13"/>
        <v>-</v>
      </c>
      <c r="W20" s="2">
        <f t="shared" si="14"/>
        <v>9400</v>
      </c>
      <c r="X20" s="2">
        <f t="shared" si="14"/>
        <v>7200</v>
      </c>
      <c r="Y20" s="2">
        <f t="shared" si="14"/>
        <v>3600</v>
      </c>
      <c r="Z20" s="2">
        <f t="shared" si="3"/>
        <v>5400</v>
      </c>
      <c r="AA20" s="2" t="str">
        <f t="shared" si="4"/>
        <v>172</v>
      </c>
      <c r="AB20" s="2" t="str">
        <f t="shared" si="4"/>
        <v>203</v>
      </c>
      <c r="AC20" s="2">
        <f t="shared" si="15"/>
        <v>170</v>
      </c>
      <c r="AD20" s="11">
        <f t="shared" si="4"/>
        <v>1</v>
      </c>
      <c r="AE20" s="8">
        <f t="shared" si="16"/>
        <v>3.3</v>
      </c>
      <c r="AF20" s="11">
        <f t="shared" si="4"/>
        <v>3</v>
      </c>
      <c r="AG20" s="9" t="str">
        <f t="shared" si="17"/>
        <v>-</v>
      </c>
      <c r="AH20" s="2">
        <f t="shared" si="18"/>
        <v>15000</v>
      </c>
      <c r="AI20" s="2" t="str">
        <f t="shared" si="5"/>
        <v>-</v>
      </c>
      <c r="AJ20" s="82" t="s">
        <v>14</v>
      </c>
    </row>
    <row r="21" spans="2:36" s="77" customFormat="1" ht="17.25" customHeight="1">
      <c r="B21" s="82" t="s">
        <v>15</v>
      </c>
      <c r="C21" s="291" t="str">
        <f t="shared" si="6"/>
        <v>税</v>
      </c>
      <c r="D21" s="2">
        <f t="shared" si="0"/>
        <v>2458</v>
      </c>
      <c r="E21" s="2">
        <f t="shared" si="0"/>
        <v>744</v>
      </c>
      <c r="F21" s="2">
        <f t="shared" si="0"/>
        <v>3786</v>
      </c>
      <c r="G21" s="2">
        <f t="shared" si="7"/>
        <v>650</v>
      </c>
      <c r="H21" s="11">
        <f t="shared" si="1"/>
        <v>1</v>
      </c>
      <c r="I21" s="8">
        <f t="shared" si="8"/>
        <v>9.1999999999999993</v>
      </c>
      <c r="J21" s="11">
        <f t="shared" si="1"/>
        <v>3</v>
      </c>
      <c r="K21" s="8" t="str">
        <f t="shared" si="9"/>
        <v>-</v>
      </c>
      <c r="L21" s="2">
        <f t="shared" si="10"/>
        <v>24500</v>
      </c>
      <c r="M21" s="2">
        <f t="shared" si="10"/>
        <v>25000</v>
      </c>
      <c r="N21" s="2">
        <f t="shared" si="10"/>
        <v>12500</v>
      </c>
      <c r="O21" s="2">
        <f t="shared" si="2"/>
        <v>18750</v>
      </c>
      <c r="P21" s="2">
        <f t="shared" si="1"/>
        <v>2458</v>
      </c>
      <c r="Q21" s="2">
        <f t="shared" si="1"/>
        <v>3786</v>
      </c>
      <c r="R21" s="2">
        <f t="shared" si="11"/>
        <v>200</v>
      </c>
      <c r="S21" s="11">
        <f t="shared" si="1"/>
        <v>1</v>
      </c>
      <c r="T21" s="8">
        <f t="shared" si="12"/>
        <v>2.7</v>
      </c>
      <c r="U21" s="11">
        <f t="shared" si="1"/>
        <v>3</v>
      </c>
      <c r="V21" s="8" t="str">
        <f t="shared" si="13"/>
        <v>-</v>
      </c>
      <c r="W21" s="2">
        <f t="shared" si="14"/>
        <v>8500</v>
      </c>
      <c r="X21" s="2">
        <f t="shared" si="14"/>
        <v>8500</v>
      </c>
      <c r="Y21" s="2">
        <f t="shared" si="14"/>
        <v>4250</v>
      </c>
      <c r="Z21" s="2">
        <f t="shared" si="3"/>
        <v>6375</v>
      </c>
      <c r="AA21" s="2" t="str">
        <f t="shared" si="4"/>
        <v>1022</v>
      </c>
      <c r="AB21" s="2" t="str">
        <f t="shared" si="4"/>
        <v>1199</v>
      </c>
      <c r="AC21" s="2">
        <f t="shared" si="15"/>
        <v>170</v>
      </c>
      <c r="AD21" s="11">
        <f t="shared" si="4"/>
        <v>1</v>
      </c>
      <c r="AE21" s="8">
        <f t="shared" si="16"/>
        <v>3.25</v>
      </c>
      <c r="AF21" s="11">
        <f t="shared" si="4"/>
        <v>3</v>
      </c>
      <c r="AG21" s="9" t="str">
        <f t="shared" si="17"/>
        <v>-</v>
      </c>
      <c r="AH21" s="2">
        <f t="shared" si="18"/>
        <v>14000</v>
      </c>
      <c r="AI21" s="2" t="str">
        <f t="shared" si="5"/>
        <v>-</v>
      </c>
      <c r="AJ21" s="82" t="s">
        <v>15</v>
      </c>
    </row>
    <row r="22" spans="2:36" s="77" customFormat="1" ht="17.25" customHeight="1">
      <c r="B22" s="82" t="s">
        <v>16</v>
      </c>
      <c r="C22" s="291" t="str">
        <f t="shared" si="6"/>
        <v>税</v>
      </c>
      <c r="D22" s="2">
        <f t="shared" si="0"/>
        <v>2865</v>
      </c>
      <c r="E22" s="2">
        <f t="shared" si="0"/>
        <v>711</v>
      </c>
      <c r="F22" s="2">
        <f t="shared" si="0"/>
        <v>4216</v>
      </c>
      <c r="G22" s="2">
        <f t="shared" si="7"/>
        <v>650</v>
      </c>
      <c r="H22" s="11">
        <f t="shared" si="1"/>
        <v>1</v>
      </c>
      <c r="I22" s="8">
        <f t="shared" si="8"/>
        <v>7.92</v>
      </c>
      <c r="J22" s="11">
        <f t="shared" si="1"/>
        <v>3</v>
      </c>
      <c r="K22" s="8" t="str">
        <f t="shared" si="9"/>
        <v>-</v>
      </c>
      <c r="L22" s="2">
        <f t="shared" si="10"/>
        <v>27100</v>
      </c>
      <c r="M22" s="2">
        <f t="shared" si="10"/>
        <v>21800</v>
      </c>
      <c r="N22" s="2">
        <f t="shared" si="10"/>
        <v>10900</v>
      </c>
      <c r="O22" s="2">
        <f t="shared" si="2"/>
        <v>16350</v>
      </c>
      <c r="P22" s="2">
        <f t="shared" si="1"/>
        <v>2865</v>
      </c>
      <c r="Q22" s="2">
        <f t="shared" si="1"/>
        <v>4216</v>
      </c>
      <c r="R22" s="2">
        <f t="shared" si="11"/>
        <v>220</v>
      </c>
      <c r="S22" s="11">
        <f t="shared" si="1"/>
        <v>1</v>
      </c>
      <c r="T22" s="8">
        <f t="shared" si="12"/>
        <v>2.71</v>
      </c>
      <c r="U22" s="11">
        <f t="shared" si="1"/>
        <v>3</v>
      </c>
      <c r="V22" s="8" t="str">
        <f t="shared" si="13"/>
        <v>-</v>
      </c>
      <c r="W22" s="2">
        <f t="shared" si="14"/>
        <v>9400</v>
      </c>
      <c r="X22" s="2">
        <f t="shared" si="14"/>
        <v>7600</v>
      </c>
      <c r="Y22" s="2">
        <f t="shared" si="14"/>
        <v>3800</v>
      </c>
      <c r="Z22" s="2">
        <f t="shared" si="3"/>
        <v>5700</v>
      </c>
      <c r="AA22" s="2" t="str">
        <f t="shared" si="4"/>
        <v>1104</v>
      </c>
      <c r="AB22" s="2" t="str">
        <f t="shared" si="4"/>
        <v>1301</v>
      </c>
      <c r="AC22" s="2">
        <f t="shared" si="15"/>
        <v>170</v>
      </c>
      <c r="AD22" s="11">
        <f t="shared" si="4"/>
        <v>1</v>
      </c>
      <c r="AE22" s="8">
        <f t="shared" si="16"/>
        <v>3</v>
      </c>
      <c r="AF22" s="11">
        <f t="shared" si="4"/>
        <v>3</v>
      </c>
      <c r="AG22" s="9" t="str">
        <f t="shared" si="17"/>
        <v>-</v>
      </c>
      <c r="AH22" s="2">
        <f t="shared" si="18"/>
        <v>16600</v>
      </c>
      <c r="AI22" s="2" t="str">
        <f t="shared" si="5"/>
        <v>-</v>
      </c>
      <c r="AJ22" s="82" t="s">
        <v>16</v>
      </c>
    </row>
    <row r="23" spans="2:36" s="77" customFormat="1" ht="17.25" customHeight="1">
      <c r="B23" s="82" t="s">
        <v>17</v>
      </c>
      <c r="C23" s="291" t="str">
        <f t="shared" si="6"/>
        <v>税</v>
      </c>
      <c r="D23" s="2">
        <f t="shared" si="0"/>
        <v>3230</v>
      </c>
      <c r="E23" s="2">
        <f t="shared" si="0"/>
        <v>834</v>
      </c>
      <c r="F23" s="2">
        <f t="shared" si="0"/>
        <v>4912</v>
      </c>
      <c r="G23" s="2">
        <f t="shared" si="7"/>
        <v>650</v>
      </c>
      <c r="H23" s="11">
        <f t="shared" si="1"/>
        <v>1</v>
      </c>
      <c r="I23" s="8">
        <f t="shared" si="8"/>
        <v>7.6</v>
      </c>
      <c r="J23" s="11">
        <f t="shared" si="1"/>
        <v>3</v>
      </c>
      <c r="K23" s="8" t="str">
        <f t="shared" si="9"/>
        <v>-</v>
      </c>
      <c r="L23" s="2">
        <f t="shared" si="10"/>
        <v>26800</v>
      </c>
      <c r="M23" s="2">
        <f t="shared" si="10"/>
        <v>22700</v>
      </c>
      <c r="N23" s="2">
        <f t="shared" si="10"/>
        <v>11350</v>
      </c>
      <c r="O23" s="2">
        <f t="shared" si="2"/>
        <v>17025</v>
      </c>
      <c r="P23" s="2">
        <f t="shared" si="1"/>
        <v>3230</v>
      </c>
      <c r="Q23" s="2">
        <f t="shared" si="1"/>
        <v>4912</v>
      </c>
      <c r="R23" s="2">
        <f t="shared" si="11"/>
        <v>220</v>
      </c>
      <c r="S23" s="11">
        <f t="shared" si="1"/>
        <v>1</v>
      </c>
      <c r="T23" s="8">
        <f t="shared" si="12"/>
        <v>3.15</v>
      </c>
      <c r="U23" s="11">
        <f t="shared" si="1"/>
        <v>3</v>
      </c>
      <c r="V23" s="8" t="str">
        <f t="shared" si="13"/>
        <v>-</v>
      </c>
      <c r="W23" s="2">
        <f t="shared" si="14"/>
        <v>10900</v>
      </c>
      <c r="X23" s="2">
        <f t="shared" si="14"/>
        <v>8000</v>
      </c>
      <c r="Y23" s="2">
        <f t="shared" si="14"/>
        <v>4000</v>
      </c>
      <c r="Z23" s="2">
        <f t="shared" si="3"/>
        <v>6000</v>
      </c>
      <c r="AA23" s="2" t="str">
        <f t="shared" si="4"/>
        <v>1322</v>
      </c>
      <c r="AB23" s="2" t="str">
        <f t="shared" si="4"/>
        <v>1545</v>
      </c>
      <c r="AC23" s="2">
        <f t="shared" si="15"/>
        <v>170</v>
      </c>
      <c r="AD23" s="11">
        <f t="shared" si="4"/>
        <v>1</v>
      </c>
      <c r="AE23" s="8">
        <f t="shared" si="16"/>
        <v>3.17</v>
      </c>
      <c r="AF23" s="11">
        <f t="shared" si="4"/>
        <v>3</v>
      </c>
      <c r="AG23" s="9" t="str">
        <f t="shared" si="17"/>
        <v>-</v>
      </c>
      <c r="AH23" s="2">
        <f t="shared" si="18"/>
        <v>17800</v>
      </c>
      <c r="AI23" s="2" t="str">
        <f t="shared" si="5"/>
        <v>-</v>
      </c>
      <c r="AJ23" s="82" t="s">
        <v>17</v>
      </c>
    </row>
    <row r="24" spans="2:36" s="77" customFormat="1" ht="17.25" customHeight="1">
      <c r="B24" s="82" t="s">
        <v>18</v>
      </c>
      <c r="C24" s="291" t="str">
        <f t="shared" si="6"/>
        <v>税</v>
      </c>
      <c r="D24" s="2">
        <f t="shared" ref="D24:F39" si="19">D74</f>
        <v>1115</v>
      </c>
      <c r="E24" s="2">
        <f t="shared" si="19"/>
        <v>258</v>
      </c>
      <c r="F24" s="2">
        <f t="shared" si="19"/>
        <v>1642</v>
      </c>
      <c r="G24" s="2">
        <f t="shared" si="7"/>
        <v>650</v>
      </c>
      <c r="H24" s="11">
        <f t="shared" ref="H24:Q39" si="20">H74</f>
        <v>1</v>
      </c>
      <c r="I24" s="8">
        <f t="shared" si="8"/>
        <v>7.6</v>
      </c>
      <c r="J24" s="11">
        <f t="shared" si="20"/>
        <v>3</v>
      </c>
      <c r="K24" s="8" t="str">
        <f t="shared" si="9"/>
        <v>-</v>
      </c>
      <c r="L24" s="2">
        <f t="shared" si="10"/>
        <v>27600</v>
      </c>
      <c r="M24" s="2">
        <f t="shared" si="10"/>
        <v>20000</v>
      </c>
      <c r="N24" s="2">
        <f t="shared" si="10"/>
        <v>10000</v>
      </c>
      <c r="O24" s="2">
        <f t="shared" si="10"/>
        <v>15000</v>
      </c>
      <c r="P24" s="2">
        <f t="shared" si="20"/>
        <v>1115</v>
      </c>
      <c r="Q24" s="2">
        <f t="shared" si="20"/>
        <v>1642</v>
      </c>
      <c r="R24" s="2">
        <f t="shared" si="11"/>
        <v>220</v>
      </c>
      <c r="S24" s="11">
        <f t="shared" ref="S24:S46" si="21">S74</f>
        <v>1</v>
      </c>
      <c r="T24" s="8">
        <f t="shared" si="12"/>
        <v>3.27</v>
      </c>
      <c r="U24" s="11">
        <f t="shared" ref="U24:U46" si="22">U74</f>
        <v>3</v>
      </c>
      <c r="V24" s="8" t="str">
        <f t="shared" si="13"/>
        <v>-</v>
      </c>
      <c r="W24" s="2">
        <f t="shared" si="14"/>
        <v>11500</v>
      </c>
      <c r="X24" s="2">
        <f t="shared" si="14"/>
        <v>8400</v>
      </c>
      <c r="Y24" s="2">
        <f t="shared" si="14"/>
        <v>4200</v>
      </c>
      <c r="Z24" s="2">
        <f t="shared" si="14"/>
        <v>6300</v>
      </c>
      <c r="AA24" s="2" t="str">
        <f t="shared" ref="AA24:AD39" si="23">AA74</f>
        <v>474</v>
      </c>
      <c r="AB24" s="2" t="str">
        <f t="shared" si="23"/>
        <v>542</v>
      </c>
      <c r="AC24" s="2">
        <f t="shared" si="15"/>
        <v>170</v>
      </c>
      <c r="AD24" s="11">
        <f t="shared" si="23"/>
        <v>1</v>
      </c>
      <c r="AE24" s="8">
        <f t="shared" si="16"/>
        <v>3.53</v>
      </c>
      <c r="AF24" s="11">
        <f t="shared" ref="AF24:AF46" si="24">AF74</f>
        <v>3</v>
      </c>
      <c r="AG24" s="9" t="str">
        <f t="shared" si="17"/>
        <v>-</v>
      </c>
      <c r="AH24" s="2">
        <f t="shared" si="18"/>
        <v>20300</v>
      </c>
      <c r="AI24" s="2" t="str">
        <f t="shared" si="5"/>
        <v>-</v>
      </c>
      <c r="AJ24" s="82" t="s">
        <v>18</v>
      </c>
    </row>
    <row r="25" spans="2:36" s="77" customFormat="1" ht="17.25" customHeight="1">
      <c r="B25" s="82" t="s">
        <v>19</v>
      </c>
      <c r="C25" s="291" t="str">
        <f t="shared" si="6"/>
        <v>税</v>
      </c>
      <c r="D25" s="2">
        <f t="shared" si="19"/>
        <v>1118</v>
      </c>
      <c r="E25" s="2">
        <f t="shared" si="19"/>
        <v>296</v>
      </c>
      <c r="F25" s="2">
        <f t="shared" si="19"/>
        <v>1737</v>
      </c>
      <c r="G25" s="2">
        <f t="shared" si="7"/>
        <v>650</v>
      </c>
      <c r="H25" s="11">
        <f t="shared" si="20"/>
        <v>1</v>
      </c>
      <c r="I25" s="8">
        <f t="shared" si="8"/>
        <v>7.3</v>
      </c>
      <c r="J25" s="11">
        <f t="shared" si="20"/>
        <v>3</v>
      </c>
      <c r="K25" s="8" t="str">
        <f t="shared" si="9"/>
        <v>-</v>
      </c>
      <c r="L25" s="2">
        <f t="shared" ref="L25:O40" si="25">IF(L75=0,"-",L75)</f>
        <v>25800</v>
      </c>
      <c r="M25" s="2">
        <f t="shared" si="25"/>
        <v>19100</v>
      </c>
      <c r="N25" s="2">
        <f t="shared" si="25"/>
        <v>9550</v>
      </c>
      <c r="O25" s="2">
        <f t="shared" si="25"/>
        <v>14325</v>
      </c>
      <c r="P25" s="2">
        <f t="shared" si="20"/>
        <v>1118</v>
      </c>
      <c r="Q25" s="2">
        <f t="shared" si="20"/>
        <v>1737</v>
      </c>
      <c r="R25" s="2">
        <f t="shared" si="11"/>
        <v>220</v>
      </c>
      <c r="S25" s="11">
        <f t="shared" si="21"/>
        <v>1</v>
      </c>
      <c r="T25" s="8">
        <f t="shared" si="12"/>
        <v>2.9</v>
      </c>
      <c r="U25" s="11">
        <f t="shared" si="22"/>
        <v>3</v>
      </c>
      <c r="V25" s="8" t="str">
        <f t="shared" si="13"/>
        <v>-</v>
      </c>
      <c r="W25" s="2">
        <f t="shared" ref="W25:Z40" si="26">IF(W75=0,"-",W75)</f>
        <v>10100</v>
      </c>
      <c r="X25" s="2">
        <f t="shared" si="26"/>
        <v>7500</v>
      </c>
      <c r="Y25" s="2">
        <f t="shared" si="26"/>
        <v>3750</v>
      </c>
      <c r="Z25" s="2">
        <f t="shared" si="26"/>
        <v>5625</v>
      </c>
      <c r="AA25" s="2" t="str">
        <f t="shared" si="23"/>
        <v>448</v>
      </c>
      <c r="AB25" s="2" t="str">
        <f t="shared" si="23"/>
        <v>541</v>
      </c>
      <c r="AC25" s="2">
        <f t="shared" si="15"/>
        <v>170</v>
      </c>
      <c r="AD25" s="11">
        <f t="shared" si="23"/>
        <v>1</v>
      </c>
      <c r="AE25" s="8">
        <f t="shared" si="16"/>
        <v>3.2</v>
      </c>
      <c r="AF25" s="11">
        <f t="shared" si="24"/>
        <v>3</v>
      </c>
      <c r="AG25" s="9" t="str">
        <f t="shared" si="17"/>
        <v>-</v>
      </c>
      <c r="AH25" s="2">
        <f t="shared" si="18"/>
        <v>18700</v>
      </c>
      <c r="AI25" s="2" t="str">
        <f t="shared" si="5"/>
        <v>-</v>
      </c>
      <c r="AJ25" s="82" t="s">
        <v>19</v>
      </c>
    </row>
    <row r="26" spans="2:36" s="77" customFormat="1" ht="17.25" customHeight="1">
      <c r="B26" s="82" t="s">
        <v>20</v>
      </c>
      <c r="C26" s="291" t="str">
        <f t="shared" si="6"/>
        <v>税</v>
      </c>
      <c r="D26" s="2">
        <f t="shared" si="19"/>
        <v>897</v>
      </c>
      <c r="E26" s="2">
        <f t="shared" si="19"/>
        <v>226</v>
      </c>
      <c r="F26" s="2">
        <f t="shared" si="19"/>
        <v>1403</v>
      </c>
      <c r="G26" s="2">
        <f t="shared" si="7"/>
        <v>650</v>
      </c>
      <c r="H26" s="11">
        <f t="shared" si="20"/>
        <v>1</v>
      </c>
      <c r="I26" s="8">
        <f t="shared" si="8"/>
        <v>7.4</v>
      </c>
      <c r="J26" s="11">
        <f t="shared" si="20"/>
        <v>3</v>
      </c>
      <c r="K26" s="8" t="str">
        <f t="shared" si="9"/>
        <v>-</v>
      </c>
      <c r="L26" s="2">
        <f t="shared" si="25"/>
        <v>25000</v>
      </c>
      <c r="M26" s="2">
        <f t="shared" si="25"/>
        <v>18000</v>
      </c>
      <c r="N26" s="2">
        <f t="shared" si="25"/>
        <v>9000</v>
      </c>
      <c r="O26" s="2">
        <f t="shared" si="25"/>
        <v>13500</v>
      </c>
      <c r="P26" s="2">
        <f t="shared" si="20"/>
        <v>897</v>
      </c>
      <c r="Q26" s="2">
        <f t="shared" si="20"/>
        <v>1403</v>
      </c>
      <c r="R26" s="2">
        <f t="shared" si="11"/>
        <v>220</v>
      </c>
      <c r="S26" s="11">
        <f t="shared" si="21"/>
        <v>1</v>
      </c>
      <c r="T26" s="8">
        <f t="shared" si="12"/>
        <v>2.4</v>
      </c>
      <c r="U26" s="11">
        <f t="shared" si="22"/>
        <v>3</v>
      </c>
      <c r="V26" s="8" t="str">
        <f t="shared" si="13"/>
        <v>-</v>
      </c>
      <c r="W26" s="2">
        <f t="shared" si="26"/>
        <v>9000</v>
      </c>
      <c r="X26" s="2">
        <f t="shared" si="26"/>
        <v>6000</v>
      </c>
      <c r="Y26" s="2">
        <f t="shared" si="26"/>
        <v>3000</v>
      </c>
      <c r="Z26" s="2">
        <f t="shared" si="26"/>
        <v>4500</v>
      </c>
      <c r="AA26" s="2" t="str">
        <f t="shared" si="23"/>
        <v>397</v>
      </c>
      <c r="AB26" s="2" t="str">
        <f t="shared" si="23"/>
        <v>469</v>
      </c>
      <c r="AC26" s="2">
        <f t="shared" si="15"/>
        <v>170</v>
      </c>
      <c r="AD26" s="11">
        <f t="shared" si="23"/>
        <v>1</v>
      </c>
      <c r="AE26" s="8">
        <f t="shared" si="16"/>
        <v>2.6</v>
      </c>
      <c r="AF26" s="11">
        <f t="shared" si="24"/>
        <v>3</v>
      </c>
      <c r="AG26" s="9" t="str">
        <f t="shared" si="17"/>
        <v>-</v>
      </c>
      <c r="AH26" s="2">
        <f t="shared" si="18"/>
        <v>15000</v>
      </c>
      <c r="AI26" s="2" t="str">
        <f t="shared" si="5"/>
        <v>-</v>
      </c>
      <c r="AJ26" s="82" t="s">
        <v>20</v>
      </c>
    </row>
    <row r="27" spans="2:36" s="77" customFormat="1" ht="17.25" customHeight="1">
      <c r="B27" s="82" t="s">
        <v>21</v>
      </c>
      <c r="C27" s="291" t="str">
        <f t="shared" si="6"/>
        <v>税</v>
      </c>
      <c r="D27" s="2">
        <f t="shared" si="19"/>
        <v>3877</v>
      </c>
      <c r="E27" s="2">
        <f t="shared" si="19"/>
        <v>899</v>
      </c>
      <c r="F27" s="2">
        <f t="shared" si="19"/>
        <v>6191</v>
      </c>
      <c r="G27" s="2">
        <f t="shared" si="7"/>
        <v>650</v>
      </c>
      <c r="H27" s="11">
        <f t="shared" si="20"/>
        <v>1</v>
      </c>
      <c r="I27" s="8">
        <f t="shared" si="8"/>
        <v>7.6</v>
      </c>
      <c r="J27" s="11">
        <f t="shared" si="20"/>
        <v>3</v>
      </c>
      <c r="K27" s="8" t="str">
        <f t="shared" si="9"/>
        <v>-</v>
      </c>
      <c r="L27" s="2">
        <f t="shared" si="25"/>
        <v>26000</v>
      </c>
      <c r="M27" s="2">
        <f t="shared" si="25"/>
        <v>19000</v>
      </c>
      <c r="N27" s="2">
        <f t="shared" si="25"/>
        <v>9500</v>
      </c>
      <c r="O27" s="2">
        <f t="shared" si="25"/>
        <v>14250</v>
      </c>
      <c r="P27" s="2">
        <f t="shared" si="20"/>
        <v>3877</v>
      </c>
      <c r="Q27" s="2">
        <f t="shared" si="20"/>
        <v>6191</v>
      </c>
      <c r="R27" s="2">
        <f t="shared" si="11"/>
        <v>220</v>
      </c>
      <c r="S27" s="11">
        <f t="shared" si="21"/>
        <v>1</v>
      </c>
      <c r="T27" s="8">
        <f t="shared" si="12"/>
        <v>2.5</v>
      </c>
      <c r="U27" s="11">
        <f t="shared" si="22"/>
        <v>3</v>
      </c>
      <c r="V27" s="8" t="str">
        <f t="shared" si="13"/>
        <v>-</v>
      </c>
      <c r="W27" s="2">
        <f t="shared" si="26"/>
        <v>9000</v>
      </c>
      <c r="X27" s="2">
        <f t="shared" si="26"/>
        <v>6000</v>
      </c>
      <c r="Y27" s="2">
        <f t="shared" si="26"/>
        <v>3000</v>
      </c>
      <c r="Z27" s="2">
        <f t="shared" si="26"/>
        <v>4500</v>
      </c>
      <c r="AA27" s="2" t="str">
        <f t="shared" si="23"/>
        <v>1634</v>
      </c>
      <c r="AB27" s="2" t="str">
        <f t="shared" si="23"/>
        <v>1949</v>
      </c>
      <c r="AC27" s="2">
        <f t="shared" si="15"/>
        <v>170</v>
      </c>
      <c r="AD27" s="11">
        <f t="shared" si="23"/>
        <v>1</v>
      </c>
      <c r="AE27" s="8">
        <f t="shared" si="16"/>
        <v>2.9</v>
      </c>
      <c r="AF27" s="11">
        <f t="shared" si="24"/>
        <v>3</v>
      </c>
      <c r="AG27" s="9" t="str">
        <f t="shared" si="17"/>
        <v>-</v>
      </c>
      <c r="AH27" s="2">
        <f t="shared" si="18"/>
        <v>15000</v>
      </c>
      <c r="AI27" s="2" t="str">
        <f t="shared" si="5"/>
        <v>-</v>
      </c>
      <c r="AJ27" s="82" t="s">
        <v>21</v>
      </c>
    </row>
    <row r="28" spans="2:36" s="77" customFormat="1" ht="17.25" customHeight="1">
      <c r="B28" s="82" t="s">
        <v>22</v>
      </c>
      <c r="C28" s="291" t="str">
        <f t="shared" si="6"/>
        <v>税</v>
      </c>
      <c r="D28" s="2">
        <f t="shared" si="19"/>
        <v>245</v>
      </c>
      <c r="E28" s="2">
        <f t="shared" si="19"/>
        <v>53</v>
      </c>
      <c r="F28" s="2">
        <f t="shared" si="19"/>
        <v>355</v>
      </c>
      <c r="G28" s="2">
        <f t="shared" si="7"/>
        <v>650</v>
      </c>
      <c r="H28" s="11">
        <f t="shared" si="20"/>
        <v>1</v>
      </c>
      <c r="I28" s="8">
        <f t="shared" si="8"/>
        <v>7.5</v>
      </c>
      <c r="J28" s="11">
        <f t="shared" si="20"/>
        <v>2</v>
      </c>
      <c r="K28" s="8">
        <f t="shared" si="9"/>
        <v>25</v>
      </c>
      <c r="L28" s="2">
        <f t="shared" si="25"/>
        <v>25400</v>
      </c>
      <c r="M28" s="2">
        <f t="shared" si="25"/>
        <v>25200</v>
      </c>
      <c r="N28" s="2">
        <f t="shared" si="25"/>
        <v>12600</v>
      </c>
      <c r="O28" s="2">
        <f t="shared" si="25"/>
        <v>18900</v>
      </c>
      <c r="P28" s="2">
        <f t="shared" si="20"/>
        <v>245</v>
      </c>
      <c r="Q28" s="2">
        <f t="shared" si="20"/>
        <v>355</v>
      </c>
      <c r="R28" s="2">
        <f t="shared" si="11"/>
        <v>220</v>
      </c>
      <c r="S28" s="11">
        <f t="shared" si="21"/>
        <v>1</v>
      </c>
      <c r="T28" s="8">
        <f t="shared" si="12"/>
        <v>2.2000000000000002</v>
      </c>
      <c r="U28" s="11">
        <f t="shared" si="22"/>
        <v>2</v>
      </c>
      <c r="V28" s="8">
        <f t="shared" si="13"/>
        <v>10</v>
      </c>
      <c r="W28" s="2">
        <f t="shared" si="26"/>
        <v>8900</v>
      </c>
      <c r="X28" s="2">
        <f t="shared" si="26"/>
        <v>7300</v>
      </c>
      <c r="Y28" s="2">
        <f t="shared" si="26"/>
        <v>3650</v>
      </c>
      <c r="Z28" s="2">
        <f t="shared" si="26"/>
        <v>5475</v>
      </c>
      <c r="AA28" s="2" t="str">
        <f t="shared" si="23"/>
        <v>94</v>
      </c>
      <c r="AB28" s="2" t="str">
        <f t="shared" si="23"/>
        <v>110</v>
      </c>
      <c r="AC28" s="2">
        <f t="shared" si="15"/>
        <v>170</v>
      </c>
      <c r="AD28" s="11">
        <f t="shared" si="23"/>
        <v>1</v>
      </c>
      <c r="AE28" s="8">
        <f t="shared" si="16"/>
        <v>2.6</v>
      </c>
      <c r="AF28" s="11">
        <f t="shared" si="24"/>
        <v>2</v>
      </c>
      <c r="AG28" s="9">
        <f t="shared" si="17"/>
        <v>4</v>
      </c>
      <c r="AH28" s="2">
        <f t="shared" si="18"/>
        <v>13900</v>
      </c>
      <c r="AI28" s="2" t="str">
        <f t="shared" si="5"/>
        <v>-</v>
      </c>
      <c r="AJ28" s="82" t="s">
        <v>22</v>
      </c>
    </row>
    <row r="29" spans="2:36" s="77" customFormat="1" ht="17.25" customHeight="1">
      <c r="B29" s="82" t="s">
        <v>23</v>
      </c>
      <c r="C29" s="291" t="str">
        <f t="shared" si="6"/>
        <v>税</v>
      </c>
      <c r="D29" s="2">
        <f t="shared" si="19"/>
        <v>242</v>
      </c>
      <c r="E29" s="2">
        <f t="shared" si="19"/>
        <v>54</v>
      </c>
      <c r="F29" s="2">
        <f t="shared" si="19"/>
        <v>343</v>
      </c>
      <c r="G29" s="2">
        <f t="shared" si="7"/>
        <v>650</v>
      </c>
      <c r="H29" s="11">
        <f t="shared" si="20"/>
        <v>1</v>
      </c>
      <c r="I29" s="8">
        <f t="shared" si="8"/>
        <v>6.5</v>
      </c>
      <c r="J29" s="11">
        <f t="shared" si="20"/>
        <v>3</v>
      </c>
      <c r="K29" s="8" t="str">
        <f t="shared" si="9"/>
        <v>-</v>
      </c>
      <c r="L29" s="2">
        <f t="shared" si="25"/>
        <v>23000</v>
      </c>
      <c r="M29" s="2">
        <f t="shared" si="25"/>
        <v>17000</v>
      </c>
      <c r="N29" s="2">
        <f t="shared" si="25"/>
        <v>8500</v>
      </c>
      <c r="O29" s="2">
        <f t="shared" si="25"/>
        <v>12750</v>
      </c>
      <c r="P29" s="2">
        <f t="shared" si="20"/>
        <v>242</v>
      </c>
      <c r="Q29" s="2">
        <f t="shared" si="20"/>
        <v>343</v>
      </c>
      <c r="R29" s="2">
        <f t="shared" si="11"/>
        <v>220</v>
      </c>
      <c r="S29" s="11">
        <f t="shared" si="21"/>
        <v>1</v>
      </c>
      <c r="T29" s="8">
        <f t="shared" si="12"/>
        <v>2.5</v>
      </c>
      <c r="U29" s="11">
        <f t="shared" si="22"/>
        <v>3</v>
      </c>
      <c r="V29" s="8" t="str">
        <f t="shared" si="13"/>
        <v>-</v>
      </c>
      <c r="W29" s="2">
        <f t="shared" si="26"/>
        <v>7000</v>
      </c>
      <c r="X29" s="2">
        <f t="shared" si="26"/>
        <v>6000</v>
      </c>
      <c r="Y29" s="2">
        <f t="shared" si="26"/>
        <v>3000</v>
      </c>
      <c r="Z29" s="2">
        <f t="shared" si="26"/>
        <v>4500</v>
      </c>
      <c r="AA29" s="2" t="str">
        <f t="shared" si="23"/>
        <v>78</v>
      </c>
      <c r="AB29" s="2" t="str">
        <f t="shared" si="23"/>
        <v>89</v>
      </c>
      <c r="AC29" s="2">
        <f t="shared" si="15"/>
        <v>170</v>
      </c>
      <c r="AD29" s="11">
        <f t="shared" si="23"/>
        <v>1</v>
      </c>
      <c r="AE29" s="8">
        <f t="shared" si="16"/>
        <v>2.5</v>
      </c>
      <c r="AF29" s="11">
        <f t="shared" si="24"/>
        <v>3</v>
      </c>
      <c r="AG29" s="9" t="str">
        <f t="shared" si="17"/>
        <v>-</v>
      </c>
      <c r="AH29" s="2">
        <f t="shared" si="18"/>
        <v>13000</v>
      </c>
      <c r="AI29" s="2" t="str">
        <f t="shared" si="5"/>
        <v>-</v>
      </c>
      <c r="AJ29" s="82" t="s">
        <v>23</v>
      </c>
    </row>
    <row r="30" spans="2:36" s="77" customFormat="1" ht="17.25" customHeight="1">
      <c r="B30" s="82" t="s">
        <v>24</v>
      </c>
      <c r="C30" s="291" t="str">
        <f t="shared" si="6"/>
        <v>税</v>
      </c>
      <c r="D30" s="2">
        <f t="shared" si="19"/>
        <v>936</v>
      </c>
      <c r="E30" s="2">
        <f t="shared" si="19"/>
        <v>206</v>
      </c>
      <c r="F30" s="2">
        <f t="shared" si="19"/>
        <v>1444</v>
      </c>
      <c r="G30" s="2">
        <f t="shared" si="7"/>
        <v>650</v>
      </c>
      <c r="H30" s="11">
        <f t="shared" si="20"/>
        <v>1</v>
      </c>
      <c r="I30" s="8">
        <f t="shared" si="8"/>
        <v>7.18</v>
      </c>
      <c r="J30" s="11">
        <f t="shared" si="20"/>
        <v>3</v>
      </c>
      <c r="K30" s="8" t="str">
        <f t="shared" si="9"/>
        <v>-</v>
      </c>
      <c r="L30" s="2">
        <f t="shared" si="25"/>
        <v>26500</v>
      </c>
      <c r="M30" s="2">
        <f t="shared" si="25"/>
        <v>18000</v>
      </c>
      <c r="N30" s="2">
        <f t="shared" si="25"/>
        <v>9000</v>
      </c>
      <c r="O30" s="2">
        <f t="shared" si="25"/>
        <v>13500</v>
      </c>
      <c r="P30" s="2">
        <f t="shared" si="20"/>
        <v>936</v>
      </c>
      <c r="Q30" s="2">
        <f t="shared" si="20"/>
        <v>1444</v>
      </c>
      <c r="R30" s="2">
        <f t="shared" si="11"/>
        <v>220</v>
      </c>
      <c r="S30" s="11">
        <f t="shared" si="21"/>
        <v>1</v>
      </c>
      <c r="T30" s="8">
        <f t="shared" si="12"/>
        <v>2.86</v>
      </c>
      <c r="U30" s="11">
        <f t="shared" si="22"/>
        <v>3</v>
      </c>
      <c r="V30" s="8" t="str">
        <f t="shared" si="13"/>
        <v>-</v>
      </c>
      <c r="W30" s="2">
        <f t="shared" si="26"/>
        <v>10000</v>
      </c>
      <c r="X30" s="2">
        <f t="shared" si="26"/>
        <v>7000</v>
      </c>
      <c r="Y30" s="2">
        <f t="shared" si="26"/>
        <v>3500</v>
      </c>
      <c r="Z30" s="2">
        <f t="shared" si="26"/>
        <v>5250</v>
      </c>
      <c r="AA30" s="2" t="str">
        <f t="shared" si="23"/>
        <v>363</v>
      </c>
      <c r="AB30" s="2" t="str">
        <f t="shared" si="23"/>
        <v>438</v>
      </c>
      <c r="AC30" s="2">
        <f t="shared" si="15"/>
        <v>170</v>
      </c>
      <c r="AD30" s="11">
        <f t="shared" si="23"/>
        <v>1</v>
      </c>
      <c r="AE30" s="8">
        <f t="shared" si="16"/>
        <v>2.87</v>
      </c>
      <c r="AF30" s="11">
        <f t="shared" si="24"/>
        <v>3</v>
      </c>
      <c r="AG30" s="9" t="str">
        <f t="shared" si="17"/>
        <v>-</v>
      </c>
      <c r="AH30" s="2">
        <f t="shared" si="18"/>
        <v>16400</v>
      </c>
      <c r="AI30" s="2" t="str">
        <f t="shared" si="5"/>
        <v>-</v>
      </c>
      <c r="AJ30" s="82" t="s">
        <v>24</v>
      </c>
    </row>
    <row r="31" spans="2:36" s="77" customFormat="1" ht="17.25" customHeight="1">
      <c r="B31" s="82" t="s">
        <v>25</v>
      </c>
      <c r="C31" s="291" t="str">
        <f t="shared" si="6"/>
        <v>税</v>
      </c>
      <c r="D31" s="2">
        <f t="shared" si="19"/>
        <v>818</v>
      </c>
      <c r="E31" s="2">
        <f t="shared" si="19"/>
        <v>210</v>
      </c>
      <c r="F31" s="2">
        <f t="shared" si="19"/>
        <v>1306</v>
      </c>
      <c r="G31" s="2">
        <f t="shared" si="7"/>
        <v>650</v>
      </c>
      <c r="H31" s="11">
        <f t="shared" si="20"/>
        <v>1</v>
      </c>
      <c r="I31" s="8">
        <f t="shared" si="8"/>
        <v>7.82</v>
      </c>
      <c r="J31" s="11">
        <f t="shared" si="20"/>
        <v>3</v>
      </c>
      <c r="K31" s="8" t="str">
        <f t="shared" si="9"/>
        <v>-</v>
      </c>
      <c r="L31" s="2">
        <f t="shared" si="25"/>
        <v>31000</v>
      </c>
      <c r="M31" s="2">
        <f t="shared" si="25"/>
        <v>23800</v>
      </c>
      <c r="N31" s="2">
        <f t="shared" si="25"/>
        <v>11900</v>
      </c>
      <c r="O31" s="2">
        <f t="shared" si="25"/>
        <v>17850</v>
      </c>
      <c r="P31" s="2">
        <f t="shared" si="20"/>
        <v>818</v>
      </c>
      <c r="Q31" s="2">
        <f t="shared" si="20"/>
        <v>1306</v>
      </c>
      <c r="R31" s="2">
        <f t="shared" si="11"/>
        <v>220</v>
      </c>
      <c r="S31" s="11">
        <f t="shared" si="21"/>
        <v>1</v>
      </c>
      <c r="T31" s="8">
        <f t="shared" si="12"/>
        <v>2.5</v>
      </c>
      <c r="U31" s="11">
        <f t="shared" si="22"/>
        <v>3</v>
      </c>
      <c r="V31" s="8" t="str">
        <f t="shared" si="13"/>
        <v>-</v>
      </c>
      <c r="W31" s="2">
        <f t="shared" si="26"/>
        <v>10200</v>
      </c>
      <c r="X31" s="2">
        <f t="shared" si="26"/>
        <v>7800</v>
      </c>
      <c r="Y31" s="2">
        <f t="shared" si="26"/>
        <v>3900</v>
      </c>
      <c r="Z31" s="2">
        <f t="shared" si="26"/>
        <v>5850</v>
      </c>
      <c r="AA31" s="2" t="str">
        <f t="shared" si="23"/>
        <v>318</v>
      </c>
      <c r="AB31" s="2" t="str">
        <f t="shared" si="23"/>
        <v>394</v>
      </c>
      <c r="AC31" s="2">
        <f t="shared" si="15"/>
        <v>170</v>
      </c>
      <c r="AD31" s="11">
        <f t="shared" si="23"/>
        <v>1</v>
      </c>
      <c r="AE31" s="8">
        <f t="shared" si="16"/>
        <v>3</v>
      </c>
      <c r="AF31" s="11">
        <f t="shared" si="24"/>
        <v>3</v>
      </c>
      <c r="AG31" s="9" t="str">
        <f t="shared" si="17"/>
        <v>-</v>
      </c>
      <c r="AH31" s="2">
        <f t="shared" si="18"/>
        <v>20400</v>
      </c>
      <c r="AI31" s="2" t="str">
        <f t="shared" si="5"/>
        <v>-</v>
      </c>
      <c r="AJ31" s="82" t="s">
        <v>25</v>
      </c>
    </row>
    <row r="32" spans="2:36" s="77" customFormat="1" ht="17.25" customHeight="1">
      <c r="B32" s="82" t="s">
        <v>26</v>
      </c>
      <c r="C32" s="291" t="str">
        <f t="shared" si="6"/>
        <v>税</v>
      </c>
      <c r="D32" s="2">
        <f t="shared" si="19"/>
        <v>2932</v>
      </c>
      <c r="E32" s="2">
        <f t="shared" si="19"/>
        <v>703</v>
      </c>
      <c r="F32" s="2">
        <f t="shared" si="19"/>
        <v>4459</v>
      </c>
      <c r="G32" s="2">
        <f t="shared" si="7"/>
        <v>650</v>
      </c>
      <c r="H32" s="11">
        <f t="shared" si="20"/>
        <v>1</v>
      </c>
      <c r="I32" s="8">
        <f t="shared" si="8"/>
        <v>7.9</v>
      </c>
      <c r="J32" s="11">
        <f t="shared" si="20"/>
        <v>3</v>
      </c>
      <c r="K32" s="8" t="str">
        <f t="shared" si="9"/>
        <v>-</v>
      </c>
      <c r="L32" s="2">
        <f t="shared" si="25"/>
        <v>27300</v>
      </c>
      <c r="M32" s="2">
        <f t="shared" si="25"/>
        <v>19200</v>
      </c>
      <c r="N32" s="2">
        <f t="shared" si="25"/>
        <v>9600</v>
      </c>
      <c r="O32" s="2">
        <f t="shared" si="25"/>
        <v>14400</v>
      </c>
      <c r="P32" s="2">
        <f t="shared" si="20"/>
        <v>2932</v>
      </c>
      <c r="Q32" s="2">
        <f t="shared" si="20"/>
        <v>4459</v>
      </c>
      <c r="R32" s="2">
        <f t="shared" si="11"/>
        <v>220</v>
      </c>
      <c r="S32" s="11">
        <f t="shared" si="21"/>
        <v>1</v>
      </c>
      <c r="T32" s="8">
        <f t="shared" si="12"/>
        <v>2.62</v>
      </c>
      <c r="U32" s="11">
        <f t="shared" si="22"/>
        <v>3</v>
      </c>
      <c r="V32" s="8" t="str">
        <f t="shared" si="13"/>
        <v>-</v>
      </c>
      <c r="W32" s="2">
        <f t="shared" si="26"/>
        <v>8700</v>
      </c>
      <c r="X32" s="2">
        <f t="shared" si="26"/>
        <v>8200</v>
      </c>
      <c r="Y32" s="2">
        <f t="shared" si="26"/>
        <v>4100</v>
      </c>
      <c r="Z32" s="2">
        <f t="shared" si="26"/>
        <v>6150</v>
      </c>
      <c r="AA32" s="2" t="str">
        <f t="shared" si="23"/>
        <v>1207</v>
      </c>
      <c r="AB32" s="2" t="str">
        <f t="shared" si="23"/>
        <v>1434</v>
      </c>
      <c r="AC32" s="2">
        <f t="shared" si="15"/>
        <v>170</v>
      </c>
      <c r="AD32" s="11">
        <f t="shared" si="23"/>
        <v>1</v>
      </c>
      <c r="AE32" s="8">
        <f t="shared" si="16"/>
        <v>2.62</v>
      </c>
      <c r="AF32" s="11">
        <f t="shared" si="24"/>
        <v>3</v>
      </c>
      <c r="AG32" s="9" t="str">
        <f t="shared" si="17"/>
        <v>-</v>
      </c>
      <c r="AH32" s="2">
        <f t="shared" si="18"/>
        <v>15100</v>
      </c>
      <c r="AI32" s="2" t="str">
        <f t="shared" si="5"/>
        <v>-</v>
      </c>
      <c r="AJ32" s="82" t="s">
        <v>26</v>
      </c>
    </row>
    <row r="33" spans="2:36" s="77" customFormat="1" ht="17.25" customHeight="1">
      <c r="B33" s="82" t="s">
        <v>27</v>
      </c>
      <c r="C33" s="291" t="str">
        <f t="shared" si="6"/>
        <v>税</v>
      </c>
      <c r="D33" s="2">
        <f t="shared" si="19"/>
        <v>2708</v>
      </c>
      <c r="E33" s="2">
        <f t="shared" si="19"/>
        <v>690</v>
      </c>
      <c r="F33" s="2">
        <f t="shared" si="19"/>
        <v>4076</v>
      </c>
      <c r="G33" s="2">
        <f t="shared" si="7"/>
        <v>650</v>
      </c>
      <c r="H33" s="11">
        <f t="shared" si="20"/>
        <v>1</v>
      </c>
      <c r="I33" s="8">
        <f t="shared" si="8"/>
        <v>7</v>
      </c>
      <c r="J33" s="11">
        <f t="shared" si="20"/>
        <v>3</v>
      </c>
      <c r="K33" s="8" t="str">
        <f t="shared" si="9"/>
        <v>-</v>
      </c>
      <c r="L33" s="2">
        <f t="shared" si="25"/>
        <v>26900</v>
      </c>
      <c r="M33" s="2">
        <f t="shared" si="25"/>
        <v>21000</v>
      </c>
      <c r="N33" s="2">
        <f t="shared" si="25"/>
        <v>10500</v>
      </c>
      <c r="O33" s="2">
        <f t="shared" si="25"/>
        <v>15750</v>
      </c>
      <c r="P33" s="2">
        <f t="shared" si="20"/>
        <v>2708</v>
      </c>
      <c r="Q33" s="2">
        <f t="shared" si="20"/>
        <v>4076</v>
      </c>
      <c r="R33" s="2">
        <f t="shared" si="11"/>
        <v>220</v>
      </c>
      <c r="S33" s="11">
        <f t="shared" si="21"/>
        <v>1</v>
      </c>
      <c r="T33" s="8">
        <f t="shared" si="12"/>
        <v>3.2</v>
      </c>
      <c r="U33" s="11">
        <f t="shared" si="22"/>
        <v>3</v>
      </c>
      <c r="V33" s="8" t="str">
        <f t="shared" si="13"/>
        <v>-</v>
      </c>
      <c r="W33" s="2">
        <f t="shared" si="26"/>
        <v>10900</v>
      </c>
      <c r="X33" s="2">
        <f t="shared" si="26"/>
        <v>8000</v>
      </c>
      <c r="Y33" s="2">
        <f t="shared" si="26"/>
        <v>4000</v>
      </c>
      <c r="Z33" s="2">
        <f t="shared" si="26"/>
        <v>6000</v>
      </c>
      <c r="AA33" s="2" t="str">
        <f t="shared" si="23"/>
        <v>1042</v>
      </c>
      <c r="AB33" s="2" t="str">
        <f t="shared" si="23"/>
        <v>1189</v>
      </c>
      <c r="AC33" s="2">
        <f t="shared" si="15"/>
        <v>170</v>
      </c>
      <c r="AD33" s="11">
        <f t="shared" si="23"/>
        <v>1</v>
      </c>
      <c r="AE33" s="8">
        <f t="shared" si="16"/>
        <v>3.3</v>
      </c>
      <c r="AF33" s="11">
        <f t="shared" si="24"/>
        <v>3</v>
      </c>
      <c r="AG33" s="9" t="str">
        <f t="shared" si="17"/>
        <v>-</v>
      </c>
      <c r="AH33" s="2">
        <f t="shared" si="18"/>
        <v>18800</v>
      </c>
      <c r="AI33" s="2" t="str">
        <f t="shared" si="5"/>
        <v>-</v>
      </c>
      <c r="AJ33" s="82" t="s">
        <v>27</v>
      </c>
    </row>
    <row r="34" spans="2:36" s="77" customFormat="1" ht="17.25" customHeight="1">
      <c r="B34" s="82" t="s">
        <v>28</v>
      </c>
      <c r="C34" s="291" t="str">
        <f t="shared" si="6"/>
        <v>税</v>
      </c>
      <c r="D34" s="2">
        <f t="shared" si="19"/>
        <v>3921</v>
      </c>
      <c r="E34" s="2">
        <f t="shared" si="19"/>
        <v>980</v>
      </c>
      <c r="F34" s="2">
        <f t="shared" si="19"/>
        <v>6375</v>
      </c>
      <c r="G34" s="2">
        <f t="shared" si="7"/>
        <v>650</v>
      </c>
      <c r="H34" s="11">
        <f t="shared" si="20"/>
        <v>1</v>
      </c>
      <c r="I34" s="8">
        <f t="shared" si="8"/>
        <v>7.5</v>
      </c>
      <c r="J34" s="11">
        <f t="shared" si="20"/>
        <v>3</v>
      </c>
      <c r="K34" s="8" t="str">
        <f t="shared" si="9"/>
        <v>-</v>
      </c>
      <c r="L34" s="2">
        <f t="shared" si="25"/>
        <v>27100</v>
      </c>
      <c r="M34" s="2">
        <f t="shared" si="25"/>
        <v>21000</v>
      </c>
      <c r="N34" s="2">
        <f t="shared" si="25"/>
        <v>10500</v>
      </c>
      <c r="O34" s="2">
        <f t="shared" si="25"/>
        <v>15750</v>
      </c>
      <c r="P34" s="2">
        <f t="shared" si="20"/>
        <v>3921</v>
      </c>
      <c r="Q34" s="2">
        <f t="shared" si="20"/>
        <v>6375</v>
      </c>
      <c r="R34" s="2">
        <f t="shared" si="11"/>
        <v>220</v>
      </c>
      <c r="S34" s="11">
        <f t="shared" si="21"/>
        <v>1</v>
      </c>
      <c r="T34" s="8">
        <f t="shared" si="12"/>
        <v>3.1</v>
      </c>
      <c r="U34" s="11">
        <f t="shared" si="22"/>
        <v>3</v>
      </c>
      <c r="V34" s="8" t="str">
        <f t="shared" si="13"/>
        <v>-</v>
      </c>
      <c r="W34" s="2">
        <f t="shared" si="26"/>
        <v>11200</v>
      </c>
      <c r="X34" s="2">
        <f t="shared" si="26"/>
        <v>8300</v>
      </c>
      <c r="Y34" s="2">
        <f t="shared" si="26"/>
        <v>4150</v>
      </c>
      <c r="Z34" s="2">
        <f t="shared" si="26"/>
        <v>6225</v>
      </c>
      <c r="AA34" s="2" t="str">
        <f t="shared" si="23"/>
        <v>1588</v>
      </c>
      <c r="AB34" s="2" t="str">
        <f t="shared" si="23"/>
        <v>1922</v>
      </c>
      <c r="AC34" s="2">
        <f t="shared" si="15"/>
        <v>170</v>
      </c>
      <c r="AD34" s="11">
        <f t="shared" si="23"/>
        <v>1</v>
      </c>
      <c r="AE34" s="8">
        <f t="shared" si="16"/>
        <v>3.3</v>
      </c>
      <c r="AF34" s="11">
        <f t="shared" si="24"/>
        <v>3</v>
      </c>
      <c r="AG34" s="9" t="str">
        <f t="shared" si="17"/>
        <v>-</v>
      </c>
      <c r="AH34" s="2">
        <f t="shared" si="18"/>
        <v>18700</v>
      </c>
      <c r="AI34" s="2" t="str">
        <f t="shared" si="5"/>
        <v>-</v>
      </c>
      <c r="AJ34" s="82" t="s">
        <v>28</v>
      </c>
    </row>
    <row r="35" spans="2:36" s="77" customFormat="1" ht="17.25" customHeight="1">
      <c r="B35" s="82" t="s">
        <v>29</v>
      </c>
      <c r="C35" s="291" t="str">
        <f t="shared" si="6"/>
        <v>税</v>
      </c>
      <c r="D35" s="524">
        <f t="shared" si="19"/>
        <v>2265</v>
      </c>
      <c r="E35" s="2">
        <f t="shared" si="19"/>
        <v>681</v>
      </c>
      <c r="F35" s="2">
        <f t="shared" si="19"/>
        <v>3407</v>
      </c>
      <c r="G35" s="2">
        <f t="shared" si="7"/>
        <v>650</v>
      </c>
      <c r="H35" s="11">
        <f t="shared" si="20"/>
        <v>1</v>
      </c>
      <c r="I35" s="8">
        <f t="shared" si="8"/>
        <v>7.44</v>
      </c>
      <c r="J35" s="11">
        <f t="shared" si="20"/>
        <v>3</v>
      </c>
      <c r="K35" s="8" t="str">
        <f t="shared" si="9"/>
        <v>-</v>
      </c>
      <c r="L35" s="2">
        <f t="shared" si="25"/>
        <v>26100</v>
      </c>
      <c r="M35" s="2">
        <f t="shared" si="25"/>
        <v>21800</v>
      </c>
      <c r="N35" s="2">
        <f t="shared" si="25"/>
        <v>10900</v>
      </c>
      <c r="O35" s="2">
        <f t="shared" si="25"/>
        <v>16350</v>
      </c>
      <c r="P35" s="2">
        <f t="shared" si="20"/>
        <v>2265</v>
      </c>
      <c r="Q35" s="2">
        <f t="shared" si="20"/>
        <v>3407</v>
      </c>
      <c r="R35" s="2">
        <f t="shared" si="11"/>
        <v>200</v>
      </c>
      <c r="S35" s="11">
        <f t="shared" si="21"/>
        <v>1</v>
      </c>
      <c r="T35" s="8">
        <f t="shared" si="12"/>
        <v>2.62</v>
      </c>
      <c r="U35" s="11">
        <f t="shared" si="22"/>
        <v>3</v>
      </c>
      <c r="V35" s="8" t="str">
        <f t="shared" si="13"/>
        <v>-</v>
      </c>
      <c r="W35" s="2">
        <f t="shared" si="26"/>
        <v>9800</v>
      </c>
      <c r="X35" s="2">
        <f t="shared" si="26"/>
        <v>7800</v>
      </c>
      <c r="Y35" s="2">
        <f t="shared" si="26"/>
        <v>3900</v>
      </c>
      <c r="Z35" s="2">
        <f t="shared" si="26"/>
        <v>5850</v>
      </c>
      <c r="AA35" s="2" t="str">
        <f t="shared" si="23"/>
        <v>928</v>
      </c>
      <c r="AB35" s="2" t="str">
        <f t="shared" si="23"/>
        <v>1071</v>
      </c>
      <c r="AC35" s="2">
        <f t="shared" si="15"/>
        <v>170</v>
      </c>
      <c r="AD35" s="11">
        <f t="shared" si="23"/>
        <v>1</v>
      </c>
      <c r="AE35" s="8">
        <f t="shared" si="16"/>
        <v>2.8</v>
      </c>
      <c r="AF35" s="11">
        <f t="shared" si="24"/>
        <v>3</v>
      </c>
      <c r="AG35" s="9" t="str">
        <f t="shared" si="17"/>
        <v>-</v>
      </c>
      <c r="AH35" s="2">
        <f t="shared" si="18"/>
        <v>16300</v>
      </c>
      <c r="AI35" s="2" t="str">
        <f t="shared" si="5"/>
        <v>-</v>
      </c>
      <c r="AJ35" s="82" t="s">
        <v>29</v>
      </c>
    </row>
    <row r="36" spans="2:36" s="77" customFormat="1" ht="17.25" customHeight="1">
      <c r="B36" s="82" t="s">
        <v>30</v>
      </c>
      <c r="C36" s="291" t="str">
        <f t="shared" si="6"/>
        <v>税</v>
      </c>
      <c r="D36" s="2">
        <f t="shared" si="19"/>
        <v>1078</v>
      </c>
      <c r="E36" s="2">
        <f t="shared" si="19"/>
        <v>255</v>
      </c>
      <c r="F36" s="2">
        <f t="shared" si="19"/>
        <v>1656</v>
      </c>
      <c r="G36" s="2">
        <f t="shared" si="7"/>
        <v>650</v>
      </c>
      <c r="H36" s="11">
        <f t="shared" si="20"/>
        <v>1</v>
      </c>
      <c r="I36" s="8">
        <f t="shared" si="8"/>
        <v>7.82</v>
      </c>
      <c r="J36" s="11">
        <f t="shared" si="20"/>
        <v>3</v>
      </c>
      <c r="K36" s="8" t="str">
        <f t="shared" si="9"/>
        <v>-</v>
      </c>
      <c r="L36" s="2">
        <f t="shared" si="25"/>
        <v>26700</v>
      </c>
      <c r="M36" s="2">
        <f t="shared" si="25"/>
        <v>21800</v>
      </c>
      <c r="N36" s="2">
        <f t="shared" si="25"/>
        <v>10900</v>
      </c>
      <c r="O36" s="2">
        <f t="shared" si="25"/>
        <v>16350</v>
      </c>
      <c r="P36" s="2">
        <f t="shared" si="20"/>
        <v>1078</v>
      </c>
      <c r="Q36" s="2">
        <f t="shared" si="20"/>
        <v>1656</v>
      </c>
      <c r="R36" s="2">
        <f t="shared" si="11"/>
        <v>220</v>
      </c>
      <c r="S36" s="11">
        <f t="shared" si="21"/>
        <v>1</v>
      </c>
      <c r="T36" s="8">
        <f t="shared" si="12"/>
        <v>3.33</v>
      </c>
      <c r="U36" s="11">
        <f t="shared" si="22"/>
        <v>3</v>
      </c>
      <c r="V36" s="8" t="str">
        <f t="shared" si="13"/>
        <v>-</v>
      </c>
      <c r="W36" s="2">
        <f t="shared" si="26"/>
        <v>11300</v>
      </c>
      <c r="X36" s="2">
        <f t="shared" si="26"/>
        <v>8400</v>
      </c>
      <c r="Y36" s="2">
        <f t="shared" si="26"/>
        <v>4200</v>
      </c>
      <c r="Z36" s="2">
        <f t="shared" si="26"/>
        <v>6300</v>
      </c>
      <c r="AA36" s="2" t="str">
        <f t="shared" si="23"/>
        <v>420</v>
      </c>
      <c r="AB36" s="2" t="str">
        <f t="shared" si="23"/>
        <v>500</v>
      </c>
      <c r="AC36" s="2">
        <f t="shared" si="15"/>
        <v>170</v>
      </c>
      <c r="AD36" s="11">
        <f t="shared" si="23"/>
        <v>1</v>
      </c>
      <c r="AE36" s="8">
        <f t="shared" si="16"/>
        <v>3.45</v>
      </c>
      <c r="AF36" s="11">
        <f t="shared" si="24"/>
        <v>3</v>
      </c>
      <c r="AG36" s="9" t="str">
        <f t="shared" si="17"/>
        <v>-</v>
      </c>
      <c r="AH36" s="2">
        <f t="shared" si="18"/>
        <v>19500</v>
      </c>
      <c r="AI36" s="2" t="str">
        <f t="shared" si="5"/>
        <v>-</v>
      </c>
      <c r="AJ36" s="82" t="s">
        <v>30</v>
      </c>
    </row>
    <row r="37" spans="2:36" s="77" customFormat="1" ht="17.25" customHeight="1">
      <c r="B37" s="82" t="s">
        <v>31</v>
      </c>
      <c r="C37" s="291" t="str">
        <f t="shared" si="6"/>
        <v>税</v>
      </c>
      <c r="D37" s="2">
        <f t="shared" si="19"/>
        <v>2373</v>
      </c>
      <c r="E37" s="2">
        <f t="shared" si="19"/>
        <v>552</v>
      </c>
      <c r="F37" s="2">
        <f t="shared" si="19"/>
        <v>3721</v>
      </c>
      <c r="G37" s="2">
        <f t="shared" si="7"/>
        <v>650</v>
      </c>
      <c r="H37" s="11">
        <f t="shared" si="20"/>
        <v>1</v>
      </c>
      <c r="I37" s="8">
        <f t="shared" si="8"/>
        <v>7.6</v>
      </c>
      <c r="J37" s="11">
        <f t="shared" si="20"/>
        <v>3</v>
      </c>
      <c r="K37" s="8" t="str">
        <f t="shared" si="9"/>
        <v>-</v>
      </c>
      <c r="L37" s="2">
        <f t="shared" si="25"/>
        <v>27600</v>
      </c>
      <c r="M37" s="2">
        <f t="shared" si="25"/>
        <v>20000</v>
      </c>
      <c r="N37" s="2">
        <f t="shared" si="25"/>
        <v>10000</v>
      </c>
      <c r="O37" s="2">
        <f t="shared" si="25"/>
        <v>15000</v>
      </c>
      <c r="P37" s="2">
        <f t="shared" si="20"/>
        <v>2373</v>
      </c>
      <c r="Q37" s="2">
        <f t="shared" si="20"/>
        <v>3721</v>
      </c>
      <c r="R37" s="2">
        <f t="shared" si="11"/>
        <v>220</v>
      </c>
      <c r="S37" s="11">
        <f t="shared" si="21"/>
        <v>1</v>
      </c>
      <c r="T37" s="8">
        <f t="shared" si="12"/>
        <v>3.27</v>
      </c>
      <c r="U37" s="11">
        <f t="shared" si="22"/>
        <v>3</v>
      </c>
      <c r="V37" s="8" t="str">
        <f t="shared" si="13"/>
        <v>-</v>
      </c>
      <c r="W37" s="2">
        <f t="shared" si="26"/>
        <v>11500</v>
      </c>
      <c r="X37" s="2">
        <f t="shared" si="26"/>
        <v>8400</v>
      </c>
      <c r="Y37" s="2">
        <f t="shared" si="26"/>
        <v>4200</v>
      </c>
      <c r="Z37" s="2">
        <f t="shared" si="26"/>
        <v>6300</v>
      </c>
      <c r="AA37" s="2" t="str">
        <f t="shared" si="23"/>
        <v>1008</v>
      </c>
      <c r="AB37" s="2" t="str">
        <f t="shared" si="23"/>
        <v>1231</v>
      </c>
      <c r="AC37" s="2">
        <f t="shared" si="15"/>
        <v>170</v>
      </c>
      <c r="AD37" s="11">
        <f t="shared" si="23"/>
        <v>1</v>
      </c>
      <c r="AE37" s="8">
        <f t="shared" si="16"/>
        <v>3.53</v>
      </c>
      <c r="AF37" s="11">
        <f t="shared" si="24"/>
        <v>3</v>
      </c>
      <c r="AG37" s="9" t="str">
        <f t="shared" si="17"/>
        <v>-</v>
      </c>
      <c r="AH37" s="2">
        <f t="shared" si="18"/>
        <v>20300</v>
      </c>
      <c r="AI37" s="2" t="str">
        <f t="shared" si="5"/>
        <v>-</v>
      </c>
      <c r="AJ37" s="82" t="s">
        <v>31</v>
      </c>
    </row>
    <row r="38" spans="2:36" s="77" customFormat="1" ht="17.25" customHeight="1">
      <c r="B38" s="82" t="s">
        <v>32</v>
      </c>
      <c r="C38" s="291" t="str">
        <f t="shared" si="6"/>
        <v>税</v>
      </c>
      <c r="D38" s="2">
        <f t="shared" si="19"/>
        <v>745</v>
      </c>
      <c r="E38" s="2">
        <f t="shared" si="19"/>
        <v>175</v>
      </c>
      <c r="F38" s="2">
        <f t="shared" si="19"/>
        <v>1179</v>
      </c>
      <c r="G38" s="2">
        <f t="shared" si="7"/>
        <v>650</v>
      </c>
      <c r="H38" s="11">
        <f t="shared" si="20"/>
        <v>1</v>
      </c>
      <c r="I38" s="8">
        <f t="shared" si="8"/>
        <v>7.5</v>
      </c>
      <c r="J38" s="11">
        <f t="shared" si="20"/>
        <v>3</v>
      </c>
      <c r="K38" s="8" t="str">
        <f t="shared" si="9"/>
        <v>-</v>
      </c>
      <c r="L38" s="2">
        <f t="shared" si="25"/>
        <v>26400</v>
      </c>
      <c r="M38" s="2">
        <f t="shared" si="25"/>
        <v>19500</v>
      </c>
      <c r="N38" s="2">
        <f t="shared" si="25"/>
        <v>9750</v>
      </c>
      <c r="O38" s="2">
        <f t="shared" si="25"/>
        <v>14625</v>
      </c>
      <c r="P38" s="2">
        <f t="shared" si="20"/>
        <v>745</v>
      </c>
      <c r="Q38" s="2">
        <f t="shared" si="20"/>
        <v>1179</v>
      </c>
      <c r="R38" s="2">
        <f t="shared" si="11"/>
        <v>220</v>
      </c>
      <c r="S38" s="11">
        <f t="shared" si="21"/>
        <v>1</v>
      </c>
      <c r="T38" s="8">
        <f t="shared" si="12"/>
        <v>2.8</v>
      </c>
      <c r="U38" s="11">
        <f t="shared" si="22"/>
        <v>3</v>
      </c>
      <c r="V38" s="8" t="str">
        <f t="shared" si="13"/>
        <v>-</v>
      </c>
      <c r="W38" s="2">
        <f t="shared" si="26"/>
        <v>9600</v>
      </c>
      <c r="X38" s="2">
        <f t="shared" si="26"/>
        <v>7200</v>
      </c>
      <c r="Y38" s="2">
        <f t="shared" si="26"/>
        <v>3600</v>
      </c>
      <c r="Z38" s="2">
        <f t="shared" si="26"/>
        <v>5400</v>
      </c>
      <c r="AA38" s="2" t="str">
        <f t="shared" si="23"/>
        <v>282</v>
      </c>
      <c r="AB38" s="2" t="str">
        <f t="shared" si="23"/>
        <v>340</v>
      </c>
      <c r="AC38" s="2">
        <f t="shared" si="15"/>
        <v>170</v>
      </c>
      <c r="AD38" s="11">
        <f t="shared" si="23"/>
        <v>1</v>
      </c>
      <c r="AE38" s="8">
        <f t="shared" si="16"/>
        <v>3.1</v>
      </c>
      <c r="AF38" s="11">
        <f t="shared" si="24"/>
        <v>3</v>
      </c>
      <c r="AG38" s="9" t="str">
        <f t="shared" si="17"/>
        <v>-</v>
      </c>
      <c r="AH38" s="2">
        <f t="shared" si="18"/>
        <v>16800</v>
      </c>
      <c r="AI38" s="2" t="str">
        <f t="shared" si="5"/>
        <v>-</v>
      </c>
      <c r="AJ38" s="82" t="s">
        <v>32</v>
      </c>
    </row>
    <row r="39" spans="2:36" s="77" customFormat="1" ht="17.25" customHeight="1">
      <c r="B39" s="82" t="s">
        <v>33</v>
      </c>
      <c r="C39" s="291" t="str">
        <f t="shared" si="6"/>
        <v>税</v>
      </c>
      <c r="D39" s="2">
        <f t="shared" si="19"/>
        <v>113</v>
      </c>
      <c r="E39" s="2">
        <f t="shared" si="19"/>
        <v>27</v>
      </c>
      <c r="F39" s="2">
        <f t="shared" si="19"/>
        <v>164</v>
      </c>
      <c r="G39" s="2">
        <f t="shared" si="7"/>
        <v>650</v>
      </c>
      <c r="H39" s="11">
        <f t="shared" si="20"/>
        <v>1</v>
      </c>
      <c r="I39" s="8">
        <f t="shared" si="8"/>
        <v>7.7</v>
      </c>
      <c r="J39" s="11">
        <f t="shared" si="20"/>
        <v>3</v>
      </c>
      <c r="K39" s="8" t="str">
        <f t="shared" si="9"/>
        <v>-</v>
      </c>
      <c r="L39" s="2">
        <f t="shared" si="25"/>
        <v>25400</v>
      </c>
      <c r="M39" s="2">
        <f t="shared" si="25"/>
        <v>23400</v>
      </c>
      <c r="N39" s="2">
        <f t="shared" si="25"/>
        <v>11700</v>
      </c>
      <c r="O39" s="2">
        <f t="shared" si="25"/>
        <v>17550</v>
      </c>
      <c r="P39" s="2">
        <f t="shared" si="20"/>
        <v>113</v>
      </c>
      <c r="Q39" s="2">
        <f t="shared" si="20"/>
        <v>164</v>
      </c>
      <c r="R39" s="2">
        <f t="shared" si="11"/>
        <v>220</v>
      </c>
      <c r="S39" s="11">
        <f t="shared" si="21"/>
        <v>1</v>
      </c>
      <c r="T39" s="8">
        <f t="shared" si="12"/>
        <v>2.7</v>
      </c>
      <c r="U39" s="11">
        <f t="shared" si="22"/>
        <v>3</v>
      </c>
      <c r="V39" s="8" t="str">
        <f t="shared" si="13"/>
        <v>-</v>
      </c>
      <c r="W39" s="2">
        <f t="shared" si="26"/>
        <v>7800</v>
      </c>
      <c r="X39" s="2">
        <f t="shared" si="26"/>
        <v>8000</v>
      </c>
      <c r="Y39" s="2">
        <f t="shared" si="26"/>
        <v>4000</v>
      </c>
      <c r="Z39" s="2">
        <f t="shared" si="26"/>
        <v>6000</v>
      </c>
      <c r="AA39" s="2" t="str">
        <f t="shared" si="23"/>
        <v>38</v>
      </c>
      <c r="AB39" s="2" t="str">
        <f t="shared" si="23"/>
        <v>44</v>
      </c>
      <c r="AC39" s="2">
        <f t="shared" si="15"/>
        <v>170</v>
      </c>
      <c r="AD39" s="11">
        <f t="shared" si="23"/>
        <v>1</v>
      </c>
      <c r="AE39" s="8">
        <f t="shared" si="16"/>
        <v>2.6</v>
      </c>
      <c r="AF39" s="11">
        <f t="shared" si="24"/>
        <v>3</v>
      </c>
      <c r="AG39" s="9" t="str">
        <f t="shared" si="17"/>
        <v>-</v>
      </c>
      <c r="AH39" s="2">
        <f t="shared" si="18"/>
        <v>19000</v>
      </c>
      <c r="AI39" s="2" t="str">
        <f t="shared" si="5"/>
        <v>-</v>
      </c>
      <c r="AJ39" s="82" t="s">
        <v>33</v>
      </c>
    </row>
    <row r="40" spans="2:36" s="77" customFormat="1" ht="17.25" customHeight="1">
      <c r="B40" s="82" t="s">
        <v>34</v>
      </c>
      <c r="C40" s="291" t="str">
        <f t="shared" si="6"/>
        <v>税</v>
      </c>
      <c r="D40" s="2">
        <f t="shared" ref="D40:F46" si="27">D90</f>
        <v>254</v>
      </c>
      <c r="E40" s="2">
        <f t="shared" si="27"/>
        <v>51</v>
      </c>
      <c r="F40" s="2">
        <f t="shared" si="27"/>
        <v>435</v>
      </c>
      <c r="G40" s="2">
        <f t="shared" si="7"/>
        <v>650</v>
      </c>
      <c r="H40" s="11">
        <f t="shared" ref="H40:Q46" si="28">H90</f>
        <v>1</v>
      </c>
      <c r="I40" s="8">
        <f t="shared" si="8"/>
        <v>8.3000000000000007</v>
      </c>
      <c r="J40" s="11">
        <f t="shared" si="28"/>
        <v>3</v>
      </c>
      <c r="K40" s="8" t="str">
        <f t="shared" si="9"/>
        <v>-</v>
      </c>
      <c r="L40" s="2">
        <f t="shared" si="25"/>
        <v>27000</v>
      </c>
      <c r="M40" s="2">
        <f t="shared" si="25"/>
        <v>24000</v>
      </c>
      <c r="N40" s="2">
        <f t="shared" si="25"/>
        <v>12000</v>
      </c>
      <c r="O40" s="2">
        <f t="shared" si="25"/>
        <v>18000</v>
      </c>
      <c r="P40" s="2">
        <f t="shared" si="28"/>
        <v>254</v>
      </c>
      <c r="Q40" s="2">
        <f t="shared" si="28"/>
        <v>435</v>
      </c>
      <c r="R40" s="2">
        <f t="shared" si="11"/>
        <v>220</v>
      </c>
      <c r="S40" s="11">
        <f t="shared" si="21"/>
        <v>1</v>
      </c>
      <c r="T40" s="8">
        <f t="shared" si="12"/>
        <v>2</v>
      </c>
      <c r="U40" s="11">
        <f t="shared" si="22"/>
        <v>3</v>
      </c>
      <c r="V40" s="8" t="str">
        <f t="shared" si="13"/>
        <v>-</v>
      </c>
      <c r="W40" s="2">
        <f t="shared" si="26"/>
        <v>7800</v>
      </c>
      <c r="X40" s="2">
        <f t="shared" si="26"/>
        <v>7900</v>
      </c>
      <c r="Y40" s="2">
        <f t="shared" si="26"/>
        <v>3950</v>
      </c>
      <c r="Z40" s="2">
        <f t="shared" si="26"/>
        <v>5925</v>
      </c>
      <c r="AA40" s="2" t="str">
        <f t="shared" ref="AA40:AD46" si="29">AA90</f>
        <v>96</v>
      </c>
      <c r="AB40" s="2" t="str">
        <f t="shared" si="29"/>
        <v>117</v>
      </c>
      <c r="AC40" s="2">
        <f t="shared" si="15"/>
        <v>170</v>
      </c>
      <c r="AD40" s="11">
        <f t="shared" si="29"/>
        <v>1</v>
      </c>
      <c r="AE40" s="8">
        <f t="shared" si="16"/>
        <v>1.8</v>
      </c>
      <c r="AF40" s="11">
        <f t="shared" si="24"/>
        <v>3</v>
      </c>
      <c r="AG40" s="9" t="str">
        <f t="shared" si="17"/>
        <v>-</v>
      </c>
      <c r="AH40" s="2">
        <f t="shared" si="18"/>
        <v>10200</v>
      </c>
      <c r="AI40" s="2" t="str">
        <f t="shared" si="5"/>
        <v>-</v>
      </c>
      <c r="AJ40" s="82" t="s">
        <v>34</v>
      </c>
    </row>
    <row r="41" spans="2:36" s="77" customFormat="1" ht="17.25" customHeight="1">
      <c r="B41" s="82" t="s">
        <v>35</v>
      </c>
      <c r="C41" s="291" t="str">
        <f t="shared" si="6"/>
        <v>税</v>
      </c>
      <c r="D41" s="2">
        <f t="shared" si="27"/>
        <v>43</v>
      </c>
      <c r="E41" s="2">
        <f t="shared" si="27"/>
        <v>8</v>
      </c>
      <c r="F41" s="2">
        <f t="shared" si="27"/>
        <v>65</v>
      </c>
      <c r="G41" s="2">
        <f t="shared" si="7"/>
        <v>650</v>
      </c>
      <c r="H41" s="11">
        <f t="shared" si="28"/>
        <v>1</v>
      </c>
      <c r="I41" s="8">
        <f t="shared" si="8"/>
        <v>7.48</v>
      </c>
      <c r="J41" s="11">
        <f t="shared" si="28"/>
        <v>3</v>
      </c>
      <c r="K41" s="8" t="str">
        <f t="shared" si="9"/>
        <v>-</v>
      </c>
      <c r="L41" s="2">
        <f t="shared" ref="L41:O46" si="30">IF(L91=0,"-",L91)</f>
        <v>26300</v>
      </c>
      <c r="M41" s="2">
        <f t="shared" si="30"/>
        <v>19700</v>
      </c>
      <c r="N41" s="2">
        <f t="shared" si="30"/>
        <v>9850</v>
      </c>
      <c r="O41" s="2">
        <f t="shared" si="30"/>
        <v>14775</v>
      </c>
      <c r="P41" s="2">
        <f t="shared" si="28"/>
        <v>43</v>
      </c>
      <c r="Q41" s="2">
        <f t="shared" si="28"/>
        <v>65</v>
      </c>
      <c r="R41" s="2">
        <f t="shared" si="11"/>
        <v>220</v>
      </c>
      <c r="S41" s="11">
        <f t="shared" si="21"/>
        <v>1</v>
      </c>
      <c r="T41" s="8">
        <f t="shared" si="12"/>
        <v>2.9</v>
      </c>
      <c r="U41" s="11">
        <f t="shared" si="22"/>
        <v>3</v>
      </c>
      <c r="V41" s="8" t="str">
        <f t="shared" si="13"/>
        <v>-</v>
      </c>
      <c r="W41" s="2">
        <f t="shared" ref="W41:Z46" si="31">IF(W91=0,"-",W91)</f>
        <v>11000</v>
      </c>
      <c r="X41" s="2">
        <f t="shared" si="31"/>
        <v>8000</v>
      </c>
      <c r="Y41" s="2">
        <f t="shared" si="31"/>
        <v>4000</v>
      </c>
      <c r="Z41" s="2">
        <f t="shared" si="31"/>
        <v>6000</v>
      </c>
      <c r="AA41" s="2" t="str">
        <f t="shared" si="29"/>
        <v>14</v>
      </c>
      <c r="AB41" s="2" t="str">
        <f t="shared" si="29"/>
        <v>18</v>
      </c>
      <c r="AC41" s="2">
        <f t="shared" si="15"/>
        <v>170</v>
      </c>
      <c r="AD41" s="11">
        <f t="shared" si="29"/>
        <v>1</v>
      </c>
      <c r="AE41" s="8">
        <f t="shared" si="16"/>
        <v>3.1</v>
      </c>
      <c r="AF41" s="11">
        <f t="shared" si="24"/>
        <v>3</v>
      </c>
      <c r="AG41" s="9" t="str">
        <f t="shared" si="17"/>
        <v>-</v>
      </c>
      <c r="AH41" s="2">
        <f t="shared" si="18"/>
        <v>18000</v>
      </c>
      <c r="AI41" s="2" t="str">
        <f t="shared" si="5"/>
        <v>-</v>
      </c>
      <c r="AJ41" s="82" t="s">
        <v>35</v>
      </c>
    </row>
    <row r="42" spans="2:36" s="77" customFormat="1" ht="17.25" customHeight="1">
      <c r="B42" s="82" t="s">
        <v>36</v>
      </c>
      <c r="C42" s="291" t="str">
        <f t="shared" si="6"/>
        <v>税</v>
      </c>
      <c r="D42" s="2">
        <f>D92</f>
        <v>523</v>
      </c>
      <c r="E42" s="2">
        <f t="shared" si="27"/>
        <v>98</v>
      </c>
      <c r="F42" s="2">
        <f t="shared" si="27"/>
        <v>755</v>
      </c>
      <c r="G42" s="2">
        <f t="shared" si="7"/>
        <v>650</v>
      </c>
      <c r="H42" s="11">
        <f t="shared" si="28"/>
        <v>1</v>
      </c>
      <c r="I42" s="8">
        <f t="shared" si="8"/>
        <v>7.4</v>
      </c>
      <c r="J42" s="11">
        <f t="shared" si="28"/>
        <v>3</v>
      </c>
      <c r="K42" s="8" t="str">
        <f t="shared" si="9"/>
        <v>-</v>
      </c>
      <c r="L42" s="2">
        <f t="shared" si="30"/>
        <v>25800</v>
      </c>
      <c r="M42" s="2">
        <f t="shared" si="30"/>
        <v>19200</v>
      </c>
      <c r="N42" s="2">
        <f t="shared" si="30"/>
        <v>9600</v>
      </c>
      <c r="O42" s="2">
        <f t="shared" si="30"/>
        <v>14400</v>
      </c>
      <c r="P42" s="2">
        <f t="shared" si="28"/>
        <v>523</v>
      </c>
      <c r="Q42" s="2">
        <f t="shared" si="28"/>
        <v>755</v>
      </c>
      <c r="R42" s="2">
        <f t="shared" si="11"/>
        <v>220</v>
      </c>
      <c r="S42" s="11">
        <f t="shared" si="21"/>
        <v>1</v>
      </c>
      <c r="T42" s="8">
        <f t="shared" si="12"/>
        <v>2.9</v>
      </c>
      <c r="U42" s="11">
        <f t="shared" si="22"/>
        <v>3</v>
      </c>
      <c r="V42" s="8" t="str">
        <f t="shared" si="13"/>
        <v>-</v>
      </c>
      <c r="W42" s="2">
        <f t="shared" si="31"/>
        <v>9800</v>
      </c>
      <c r="X42" s="2">
        <f t="shared" si="31"/>
        <v>7300</v>
      </c>
      <c r="Y42" s="2">
        <f t="shared" si="31"/>
        <v>3650</v>
      </c>
      <c r="Z42" s="2">
        <f t="shared" si="31"/>
        <v>5475</v>
      </c>
      <c r="AA42" s="2" t="str">
        <f t="shared" si="29"/>
        <v>209</v>
      </c>
      <c r="AB42" s="2" t="str">
        <f t="shared" si="29"/>
        <v>251</v>
      </c>
      <c r="AC42" s="2">
        <f t="shared" si="15"/>
        <v>170</v>
      </c>
      <c r="AD42" s="11">
        <f t="shared" si="29"/>
        <v>1</v>
      </c>
      <c r="AE42" s="8">
        <f t="shared" si="16"/>
        <v>3.1</v>
      </c>
      <c r="AF42" s="11">
        <f t="shared" si="24"/>
        <v>3</v>
      </c>
      <c r="AG42" s="9" t="str">
        <f t="shared" si="17"/>
        <v>-</v>
      </c>
      <c r="AH42" s="2">
        <f t="shared" si="18"/>
        <v>17700</v>
      </c>
      <c r="AI42" s="2" t="str">
        <f t="shared" si="5"/>
        <v>-</v>
      </c>
      <c r="AJ42" s="82" t="s">
        <v>36</v>
      </c>
    </row>
    <row r="43" spans="2:36" s="77" customFormat="1" ht="17.25" customHeight="1">
      <c r="B43" s="82" t="s">
        <v>37</v>
      </c>
      <c r="C43" s="291" t="str">
        <f t="shared" si="6"/>
        <v>税</v>
      </c>
      <c r="D43" s="2">
        <f t="shared" si="27"/>
        <v>130</v>
      </c>
      <c r="E43" s="2">
        <f t="shared" si="27"/>
        <v>17</v>
      </c>
      <c r="F43" s="2">
        <f t="shared" si="27"/>
        <v>179</v>
      </c>
      <c r="G43" s="2">
        <f t="shared" si="7"/>
        <v>650</v>
      </c>
      <c r="H43" s="11">
        <f t="shared" si="28"/>
        <v>1</v>
      </c>
      <c r="I43" s="8">
        <f t="shared" si="8"/>
        <v>6.7</v>
      </c>
      <c r="J43" s="11">
        <f t="shared" si="28"/>
        <v>3</v>
      </c>
      <c r="K43" s="8" t="str">
        <f t="shared" si="9"/>
        <v>-</v>
      </c>
      <c r="L43" s="2">
        <f t="shared" si="30"/>
        <v>22600</v>
      </c>
      <c r="M43" s="2">
        <f t="shared" si="30"/>
        <v>19300</v>
      </c>
      <c r="N43" s="2">
        <f t="shared" si="30"/>
        <v>9650</v>
      </c>
      <c r="O43" s="2">
        <f t="shared" si="30"/>
        <v>14475</v>
      </c>
      <c r="P43" s="2">
        <f t="shared" si="28"/>
        <v>130</v>
      </c>
      <c r="Q43" s="2">
        <f t="shared" si="28"/>
        <v>179</v>
      </c>
      <c r="R43" s="2">
        <f t="shared" si="11"/>
        <v>220</v>
      </c>
      <c r="S43" s="11">
        <f t="shared" si="21"/>
        <v>1</v>
      </c>
      <c r="T43" s="8">
        <f t="shared" si="12"/>
        <v>2.89</v>
      </c>
      <c r="U43" s="11">
        <f t="shared" si="22"/>
        <v>3</v>
      </c>
      <c r="V43" s="8" t="str">
        <f t="shared" si="13"/>
        <v>-</v>
      </c>
      <c r="W43" s="2">
        <f t="shared" si="31"/>
        <v>10200</v>
      </c>
      <c r="X43" s="2">
        <f t="shared" si="31"/>
        <v>7600</v>
      </c>
      <c r="Y43" s="2">
        <f t="shared" si="31"/>
        <v>3800</v>
      </c>
      <c r="Z43" s="2">
        <f t="shared" si="31"/>
        <v>5700</v>
      </c>
      <c r="AA43" s="2" t="str">
        <f t="shared" si="29"/>
        <v>51</v>
      </c>
      <c r="AB43" s="2" t="str">
        <f t="shared" si="29"/>
        <v>60</v>
      </c>
      <c r="AC43" s="2">
        <f t="shared" si="15"/>
        <v>170</v>
      </c>
      <c r="AD43" s="11">
        <f t="shared" si="29"/>
        <v>1</v>
      </c>
      <c r="AE43" s="8">
        <f t="shared" si="16"/>
        <v>2.79</v>
      </c>
      <c r="AF43" s="11">
        <f t="shared" si="24"/>
        <v>3</v>
      </c>
      <c r="AG43" s="9" t="str">
        <f t="shared" si="17"/>
        <v>-</v>
      </c>
      <c r="AH43" s="2">
        <f t="shared" si="18"/>
        <v>17000</v>
      </c>
      <c r="AI43" s="2" t="str">
        <f t="shared" si="5"/>
        <v>-</v>
      </c>
      <c r="AJ43" s="82" t="s">
        <v>37</v>
      </c>
    </row>
    <row r="44" spans="2:36" s="77" customFormat="1" ht="17.25" customHeight="1">
      <c r="B44" s="82" t="s">
        <v>38</v>
      </c>
      <c r="C44" s="291" t="str">
        <f t="shared" si="6"/>
        <v>税</v>
      </c>
      <c r="D44" s="2">
        <f t="shared" si="27"/>
        <v>57</v>
      </c>
      <c r="E44" s="2">
        <f t="shared" si="27"/>
        <v>10</v>
      </c>
      <c r="F44" s="2">
        <f t="shared" si="27"/>
        <v>78</v>
      </c>
      <c r="G44" s="2">
        <f t="shared" si="7"/>
        <v>650</v>
      </c>
      <c r="H44" s="11">
        <f t="shared" si="28"/>
        <v>1</v>
      </c>
      <c r="I44" s="8">
        <f t="shared" si="8"/>
        <v>7.7</v>
      </c>
      <c r="J44" s="11">
        <f t="shared" si="28"/>
        <v>3</v>
      </c>
      <c r="K44" s="8" t="str">
        <f t="shared" si="9"/>
        <v>-</v>
      </c>
      <c r="L44" s="2">
        <f t="shared" si="30"/>
        <v>27600</v>
      </c>
      <c r="M44" s="2">
        <f t="shared" si="30"/>
        <v>20000</v>
      </c>
      <c r="N44" s="2">
        <f t="shared" si="30"/>
        <v>10000</v>
      </c>
      <c r="O44" s="2">
        <f t="shared" si="30"/>
        <v>15000</v>
      </c>
      <c r="P44" s="2">
        <f t="shared" si="28"/>
        <v>57</v>
      </c>
      <c r="Q44" s="2">
        <f t="shared" si="28"/>
        <v>78</v>
      </c>
      <c r="R44" s="2">
        <f t="shared" si="11"/>
        <v>220</v>
      </c>
      <c r="S44" s="11">
        <f t="shared" si="21"/>
        <v>1</v>
      </c>
      <c r="T44" s="8">
        <f t="shared" si="12"/>
        <v>3.27</v>
      </c>
      <c r="U44" s="11">
        <f t="shared" si="22"/>
        <v>3</v>
      </c>
      <c r="V44" s="8" t="str">
        <f t="shared" si="13"/>
        <v>-</v>
      </c>
      <c r="W44" s="2">
        <f t="shared" si="31"/>
        <v>11500</v>
      </c>
      <c r="X44" s="2">
        <f t="shared" si="31"/>
        <v>8400</v>
      </c>
      <c r="Y44" s="2">
        <f t="shared" si="31"/>
        <v>4200</v>
      </c>
      <c r="Z44" s="2">
        <f t="shared" si="31"/>
        <v>6300</v>
      </c>
      <c r="AA44" s="2" t="str">
        <f t="shared" si="29"/>
        <v>26</v>
      </c>
      <c r="AB44" s="2" t="str">
        <f t="shared" si="29"/>
        <v>28</v>
      </c>
      <c r="AC44" s="2">
        <f t="shared" si="15"/>
        <v>170</v>
      </c>
      <c r="AD44" s="11">
        <f t="shared" si="29"/>
        <v>1</v>
      </c>
      <c r="AE44" s="8">
        <f t="shared" si="16"/>
        <v>3.53</v>
      </c>
      <c r="AF44" s="11">
        <f t="shared" si="24"/>
        <v>3</v>
      </c>
      <c r="AG44" s="9" t="str">
        <f t="shared" si="17"/>
        <v>-</v>
      </c>
      <c r="AH44" s="2">
        <f t="shared" si="18"/>
        <v>20300</v>
      </c>
      <c r="AI44" s="2" t="str">
        <f t="shared" si="5"/>
        <v>-</v>
      </c>
      <c r="AJ44" s="82" t="s">
        <v>38</v>
      </c>
    </row>
    <row r="45" spans="2:36" s="77" customFormat="1" ht="17.25" customHeight="1">
      <c r="B45" s="82" t="s">
        <v>39</v>
      </c>
      <c r="C45" s="291" t="str">
        <f t="shared" si="6"/>
        <v>税</v>
      </c>
      <c r="D45" s="2">
        <f t="shared" si="27"/>
        <v>219</v>
      </c>
      <c r="E45" s="2">
        <f t="shared" si="27"/>
        <v>56</v>
      </c>
      <c r="F45" s="2">
        <f t="shared" si="27"/>
        <v>317</v>
      </c>
      <c r="G45" s="2">
        <f t="shared" si="7"/>
        <v>650</v>
      </c>
      <c r="H45" s="11">
        <f t="shared" si="28"/>
        <v>1</v>
      </c>
      <c r="I45" s="8">
        <f t="shared" si="8"/>
        <v>7.5</v>
      </c>
      <c r="J45" s="11">
        <f t="shared" si="28"/>
        <v>3</v>
      </c>
      <c r="K45" s="8" t="str">
        <f t="shared" si="9"/>
        <v>-</v>
      </c>
      <c r="L45" s="2">
        <f t="shared" si="30"/>
        <v>25000</v>
      </c>
      <c r="M45" s="2">
        <f t="shared" si="30"/>
        <v>22000</v>
      </c>
      <c r="N45" s="2">
        <f t="shared" si="30"/>
        <v>11000</v>
      </c>
      <c r="O45" s="2">
        <f t="shared" si="30"/>
        <v>16500</v>
      </c>
      <c r="P45" s="2">
        <f t="shared" si="28"/>
        <v>219</v>
      </c>
      <c r="Q45" s="2">
        <f t="shared" si="28"/>
        <v>317</v>
      </c>
      <c r="R45" s="2">
        <f t="shared" si="11"/>
        <v>220</v>
      </c>
      <c r="S45" s="11">
        <f t="shared" si="21"/>
        <v>1</v>
      </c>
      <c r="T45" s="8">
        <f t="shared" si="12"/>
        <v>3.2</v>
      </c>
      <c r="U45" s="11">
        <f t="shared" si="22"/>
        <v>3</v>
      </c>
      <c r="V45" s="8" t="str">
        <f t="shared" si="13"/>
        <v>-</v>
      </c>
      <c r="W45" s="2">
        <f t="shared" si="31"/>
        <v>10000</v>
      </c>
      <c r="X45" s="2">
        <f t="shared" si="31"/>
        <v>7000</v>
      </c>
      <c r="Y45" s="2">
        <f t="shared" si="31"/>
        <v>3500</v>
      </c>
      <c r="Z45" s="2">
        <f t="shared" si="31"/>
        <v>5250</v>
      </c>
      <c r="AA45" s="2" t="str">
        <f t="shared" si="29"/>
        <v>83</v>
      </c>
      <c r="AB45" s="2" t="str">
        <f t="shared" si="29"/>
        <v>95</v>
      </c>
      <c r="AC45" s="2">
        <f t="shared" si="15"/>
        <v>170</v>
      </c>
      <c r="AD45" s="11">
        <f t="shared" si="29"/>
        <v>1</v>
      </c>
      <c r="AE45" s="8">
        <f t="shared" si="16"/>
        <v>3</v>
      </c>
      <c r="AF45" s="11">
        <f t="shared" si="24"/>
        <v>3</v>
      </c>
      <c r="AG45" s="9" t="str">
        <f t="shared" si="17"/>
        <v>-</v>
      </c>
      <c r="AH45" s="2">
        <f t="shared" si="18"/>
        <v>17000</v>
      </c>
      <c r="AI45" s="2" t="str">
        <f t="shared" si="5"/>
        <v>-</v>
      </c>
      <c r="AJ45" s="82" t="s">
        <v>39</v>
      </c>
    </row>
    <row r="46" spans="2:36" s="77" customFormat="1" ht="17.25" customHeight="1" thickBot="1">
      <c r="B46" s="97" t="s">
        <v>40</v>
      </c>
      <c r="C46" s="290" t="str">
        <f t="shared" si="6"/>
        <v>税</v>
      </c>
      <c r="D46" s="1">
        <f t="shared" si="27"/>
        <v>283</v>
      </c>
      <c r="E46" s="1">
        <f t="shared" si="27"/>
        <v>73</v>
      </c>
      <c r="F46" s="1">
        <f t="shared" si="27"/>
        <v>389</v>
      </c>
      <c r="G46" s="5">
        <f t="shared" si="7"/>
        <v>650</v>
      </c>
      <c r="H46" s="10">
        <f t="shared" si="28"/>
        <v>1</v>
      </c>
      <c r="I46" s="6">
        <f t="shared" si="8"/>
        <v>7.4</v>
      </c>
      <c r="J46" s="10">
        <f t="shared" si="28"/>
        <v>3</v>
      </c>
      <c r="K46" s="6" t="str">
        <f t="shared" si="9"/>
        <v>-</v>
      </c>
      <c r="L46" s="1">
        <f t="shared" si="30"/>
        <v>25550</v>
      </c>
      <c r="M46" s="1">
        <f t="shared" si="30"/>
        <v>19925</v>
      </c>
      <c r="N46" s="1">
        <f t="shared" si="30"/>
        <v>9962</v>
      </c>
      <c r="O46" s="1">
        <f t="shared" si="30"/>
        <v>14943</v>
      </c>
      <c r="P46" s="1">
        <f t="shared" si="28"/>
        <v>283</v>
      </c>
      <c r="Q46" s="5">
        <f t="shared" si="28"/>
        <v>389</v>
      </c>
      <c r="R46" s="5">
        <f t="shared" si="11"/>
        <v>220</v>
      </c>
      <c r="S46" s="10">
        <f t="shared" si="21"/>
        <v>1</v>
      </c>
      <c r="T46" s="6">
        <f t="shared" si="12"/>
        <v>3.2</v>
      </c>
      <c r="U46" s="10">
        <f t="shared" si="22"/>
        <v>3</v>
      </c>
      <c r="V46" s="6" t="str">
        <f t="shared" si="13"/>
        <v>-</v>
      </c>
      <c r="W46" s="1">
        <f t="shared" si="31"/>
        <v>10950</v>
      </c>
      <c r="X46" s="1">
        <f t="shared" si="31"/>
        <v>8300</v>
      </c>
      <c r="Y46" s="1">
        <f t="shared" si="31"/>
        <v>4150</v>
      </c>
      <c r="Z46" s="1">
        <f t="shared" si="31"/>
        <v>6225</v>
      </c>
      <c r="AA46" s="1" t="str">
        <f t="shared" si="29"/>
        <v>95</v>
      </c>
      <c r="AB46" s="5" t="str">
        <f t="shared" si="29"/>
        <v>115</v>
      </c>
      <c r="AC46" s="5">
        <f t="shared" si="15"/>
        <v>170</v>
      </c>
      <c r="AD46" s="10">
        <f t="shared" si="29"/>
        <v>1</v>
      </c>
      <c r="AE46" s="6">
        <f t="shared" si="16"/>
        <v>3.3</v>
      </c>
      <c r="AF46" s="10">
        <f t="shared" si="24"/>
        <v>3</v>
      </c>
      <c r="AG46" s="7" t="str">
        <f>IF(AG96=0,"-",ROUND(AG96/100,2))</f>
        <v>-</v>
      </c>
      <c r="AH46" s="1">
        <f t="shared" si="18"/>
        <v>19100</v>
      </c>
      <c r="AI46" s="1" t="str">
        <f t="shared" si="5"/>
        <v>-</v>
      </c>
      <c r="AJ46" s="97" t="s">
        <v>40</v>
      </c>
    </row>
    <row r="47" spans="2:36" s="292" customFormat="1" ht="17.25" customHeight="1" thickBot="1">
      <c r="B47" s="101" t="s">
        <v>159</v>
      </c>
      <c r="C47" s="19"/>
      <c r="D47" s="525">
        <f>SUM(D8:D19)</f>
        <v>132973</v>
      </c>
      <c r="E47" s="3">
        <f t="shared" ref="E47" si="32">SUM(E8:E19)</f>
        <v>31477</v>
      </c>
      <c r="F47" s="3">
        <f>SUM(F8:F19)</f>
        <v>201846</v>
      </c>
      <c r="G47" s="19"/>
      <c r="H47" s="19"/>
      <c r="I47" s="20">
        <f>ROUND(SUM(I8:I19)/COUNTIF(I8:I19,"&gt;0"),2)</f>
        <v>7.85</v>
      </c>
      <c r="J47" s="19"/>
      <c r="K47" s="20" t="e">
        <f>ROUND(SUM(K8:K19)/COUNTIF(K8:K19,"&gt;0"),2)</f>
        <v>#DIV/0!</v>
      </c>
      <c r="L47" s="3">
        <f>ROUND(SUM(L8:L19)/COUNTIF(L8:L19,"&gt;0"),0)</f>
        <v>26325</v>
      </c>
      <c r="M47" s="3">
        <f t="shared" ref="M47:N47" si="33">ROUND(SUM(M8:M19)/COUNTIF(M8:M19,"&gt;0"),0)</f>
        <v>21092</v>
      </c>
      <c r="N47" s="3">
        <f t="shared" si="33"/>
        <v>10546</v>
      </c>
      <c r="O47" s="3">
        <f t="shared" ref="O47" si="34">ROUND(SUM(O8:O19)/COUNTIF(O8:O19,"&gt;0"),0)</f>
        <v>15819</v>
      </c>
      <c r="P47" s="3">
        <f>SUM(P8:P19)</f>
        <v>132973</v>
      </c>
      <c r="Q47" s="4">
        <f t="shared" ref="Q47" si="35">SUM(Q8:Q19)</f>
        <v>201846</v>
      </c>
      <c r="R47" s="19"/>
      <c r="S47" s="19"/>
      <c r="T47" s="20">
        <f>ROUND(SUM(T8:T19)/COUNTIF(T8:T19,"&gt;0"),2)</f>
        <v>2.87</v>
      </c>
      <c r="U47" s="19"/>
      <c r="V47" s="20" t="e">
        <f>ROUND(SUM(V8:V19)/COUNTIF(V8:V19,"&gt;0"),2)</f>
        <v>#DIV/0!</v>
      </c>
      <c r="W47" s="3">
        <f t="shared" ref="W47:X47" si="36">ROUND(SUM(W8:W19)/COUNTIF(W8:W19,"&gt;0"),0)</f>
        <v>9783</v>
      </c>
      <c r="X47" s="3">
        <f t="shared" si="36"/>
        <v>7858</v>
      </c>
      <c r="Y47" s="3">
        <f t="shared" ref="Y47:Z47" si="37">ROUND(SUM(Y8:Y19)/COUNTIF(Y8:Y19,"&gt;0"),0)</f>
        <v>3929</v>
      </c>
      <c r="Z47" s="3">
        <f t="shared" si="37"/>
        <v>5894</v>
      </c>
      <c r="AA47" s="3">
        <f t="shared" ref="AA47:AB47" si="38">SUM(AA8:AA19)</f>
        <v>0</v>
      </c>
      <c r="AB47" s="4">
        <f t="shared" si="38"/>
        <v>0</v>
      </c>
      <c r="AC47" s="19"/>
      <c r="AD47" s="19"/>
      <c r="AE47" s="20">
        <f>ROUND(SUM(AE8:AE19)/COUNTIF(AE8:AE19,"&gt;0"),2)</f>
        <v>3.02</v>
      </c>
      <c r="AF47" s="19"/>
      <c r="AG47" s="20" t="s">
        <v>169</v>
      </c>
      <c r="AH47" s="3">
        <f t="shared" ref="AH47:AI47" si="39">ROUND(SUM(AH8:AH19)/COUNTIF(AH8:AH19,"&gt;0"),0)</f>
        <v>17017</v>
      </c>
      <c r="AI47" s="3">
        <f t="shared" si="39"/>
        <v>7300</v>
      </c>
      <c r="AJ47" s="101" t="s">
        <v>159</v>
      </c>
    </row>
    <row r="48" spans="2:36" s="292" customFormat="1" ht="17.25" customHeight="1" thickBot="1">
      <c r="B48" s="105" t="s">
        <v>1</v>
      </c>
      <c r="C48" s="19"/>
      <c r="D48" s="526">
        <f>SUM(D20:D46)</f>
        <v>35924</v>
      </c>
      <c r="E48" s="3">
        <f>SUM(E20:E46)</f>
        <v>8983</v>
      </c>
      <c r="F48" s="3">
        <f t="shared" ref="F48" si="40">SUM(F20:F46)</f>
        <v>55400</v>
      </c>
      <c r="G48" s="19"/>
      <c r="H48" s="19"/>
      <c r="I48" s="20">
        <f>ROUND(SUM(I20:I46)/COUNTIF(I20:I46,"&gt;0"),2)</f>
        <v>7.55</v>
      </c>
      <c r="J48" s="19"/>
      <c r="K48" s="20">
        <f>ROUND(SUM(K20:K46)/COUNTIF(K20:K46,"&gt;0"),2)</f>
        <v>25</v>
      </c>
      <c r="L48" s="3">
        <f>ROUND(SUM(L20:L46)/COUNTIF(L20:L46,"&gt;0"),2)</f>
        <v>26224.07</v>
      </c>
      <c r="M48" s="3">
        <f t="shared" ref="M48:N48" si="41">ROUND(SUM(M20:M46)/COUNTIF(M20:M46,"&gt;0"),2)</f>
        <v>20786.11</v>
      </c>
      <c r="N48" s="3">
        <f t="shared" si="41"/>
        <v>10393.040000000001</v>
      </c>
      <c r="O48" s="3">
        <f t="shared" ref="O48" si="42">ROUND(SUM(O20:O46)/COUNTIF(O20:O46,"&gt;0"),2)</f>
        <v>15589.56</v>
      </c>
      <c r="P48" s="3">
        <f t="shared" ref="P48:Q48" si="43">SUM(P20:P46)</f>
        <v>35924</v>
      </c>
      <c r="Q48" s="4">
        <f t="shared" si="43"/>
        <v>55400</v>
      </c>
      <c r="R48" s="19"/>
      <c r="S48" s="19"/>
      <c r="T48" s="20">
        <f>ROUND(SUM(T20:T46)/COUNTIF(T20:T46,"&gt;0"),2)</f>
        <v>2.84</v>
      </c>
      <c r="U48" s="19"/>
      <c r="V48" s="20">
        <f>ROUND(SUM(V20:V46)/COUNTIF(V20:V46,"&gt;0"),2)</f>
        <v>10</v>
      </c>
      <c r="W48" s="3">
        <f t="shared" ref="W48:X48" si="44">ROUND(SUM(W20:W46)/COUNTIF(W20:W46,"&gt;0"),2)</f>
        <v>9850</v>
      </c>
      <c r="X48" s="3">
        <f t="shared" si="44"/>
        <v>7633.33</v>
      </c>
      <c r="Y48" s="3">
        <f t="shared" ref="Y48:Z48" si="45">ROUND(SUM(Y20:Y46)/COUNTIF(Y20:Y46,"&gt;0"),2)</f>
        <v>3816.67</v>
      </c>
      <c r="Z48" s="3">
        <f t="shared" si="45"/>
        <v>5725</v>
      </c>
      <c r="AA48" s="3">
        <f t="shared" ref="AA48:AB48" si="46">SUM(AA20:AA46)</f>
        <v>0</v>
      </c>
      <c r="AB48" s="4">
        <f t="shared" si="46"/>
        <v>0</v>
      </c>
      <c r="AC48" s="19"/>
      <c r="AD48" s="19"/>
      <c r="AE48" s="20">
        <f>ROUND(SUM(AE20:AE46)/COUNTIF(AE20:AE46,"&gt;0"),2)</f>
        <v>3.01</v>
      </c>
      <c r="AF48" s="19"/>
      <c r="AG48" s="20">
        <f>ROUND(SUM(AG20:AG46)/COUNTIF(AG20:AG46,"&gt;0"),2)</f>
        <v>4</v>
      </c>
      <c r="AH48" s="3">
        <f t="shared" ref="AH48" si="47">ROUND(SUM(AH20:AH46)/COUNTIF(AH20:AH46,"&gt;0"),2)</f>
        <v>17033.330000000002</v>
      </c>
      <c r="AI48" s="3" t="s">
        <v>169</v>
      </c>
      <c r="AJ48" s="105" t="s">
        <v>1</v>
      </c>
    </row>
    <row r="49" spans="2:36" s="292" customFormat="1" ht="17.25" customHeight="1" thickBot="1">
      <c r="B49" s="105" t="s">
        <v>0</v>
      </c>
      <c r="C49" s="19"/>
      <c r="D49" s="527">
        <f>SUM(D47:D48)</f>
        <v>168897</v>
      </c>
      <c r="E49" s="3">
        <f t="shared" ref="E49" si="48">SUM(E47:E48)</f>
        <v>40460</v>
      </c>
      <c r="F49" s="293">
        <f>SUM(F47:F48)</f>
        <v>257246</v>
      </c>
      <c r="G49" s="19"/>
      <c r="H49" s="19"/>
      <c r="I49" s="20">
        <f>ROUND(SUM(I8:I46)/COUNTIF(I8:I46,"&gt;0"),2)</f>
        <v>7.65</v>
      </c>
      <c r="J49" s="19"/>
      <c r="K49" s="20">
        <f>ROUND(SUM(K8:K46)/COUNTIF(K8:K46,"&gt;0"),2)</f>
        <v>25</v>
      </c>
      <c r="L49" s="3">
        <f>ROUND(SUM(L8:L46)/COUNTIF(L8:L46,"&gt;0"),2)</f>
        <v>26255.13</v>
      </c>
      <c r="M49" s="3">
        <f t="shared" ref="M49:N49" si="49">ROUND(SUM(M8:M46)/COUNTIF(M8:M46,"&gt;0"),2)</f>
        <v>20880.13</v>
      </c>
      <c r="N49" s="3">
        <f t="shared" si="49"/>
        <v>10440.049999999999</v>
      </c>
      <c r="O49" s="3">
        <f t="shared" ref="O49" si="50">ROUND(SUM(O8:O46)/COUNTIF(O8:O46,"&gt;0"),2)</f>
        <v>15660.08</v>
      </c>
      <c r="P49" s="3">
        <f t="shared" ref="P49:Q49" si="51">SUM(P47:P48)</f>
        <v>168897</v>
      </c>
      <c r="Q49" s="4">
        <f t="shared" si="51"/>
        <v>257246</v>
      </c>
      <c r="R49" s="19"/>
      <c r="S49" s="19"/>
      <c r="T49" s="20">
        <f>ROUND(SUM(T8:T46)/COUNTIF(T8:T46,"&gt;0"),2)</f>
        <v>2.85</v>
      </c>
      <c r="U49" s="19"/>
      <c r="V49" s="20">
        <f>ROUND(SUM(V8:V46)/COUNTIF(V8:V46,"&gt;0"),2)</f>
        <v>10</v>
      </c>
      <c r="W49" s="3">
        <f t="shared" ref="W49:X49" si="52">ROUND(SUM(W8:W46)/COUNTIF(W8:W46,"&gt;0"),2)</f>
        <v>9829.49</v>
      </c>
      <c r="X49" s="3">
        <f t="shared" si="52"/>
        <v>7702.56</v>
      </c>
      <c r="Y49" s="3">
        <f t="shared" ref="Y49:Z49" si="53">ROUND(SUM(Y8:Y46)/COUNTIF(Y8:Y46,"&gt;0"),2)</f>
        <v>3851.28</v>
      </c>
      <c r="Z49" s="3">
        <f t="shared" si="53"/>
        <v>5776.92</v>
      </c>
      <c r="AA49" s="3">
        <f t="shared" ref="AA49:AB49" si="54">SUM(AA47:AA48)</f>
        <v>0</v>
      </c>
      <c r="AB49" s="4">
        <f t="shared" si="54"/>
        <v>0</v>
      </c>
      <c r="AC49" s="19"/>
      <c r="AD49" s="19"/>
      <c r="AE49" s="20">
        <f>ROUND(SUM(AE8:AE46)/COUNTIF(AE8:AE46,"&gt;0"),2)</f>
        <v>3.01</v>
      </c>
      <c r="AF49" s="19"/>
      <c r="AG49" s="20">
        <f>ROUND(SUM(AG8:AG46)/COUNTIF(AG8:AG46,"&gt;0"),2)</f>
        <v>4</v>
      </c>
      <c r="AH49" s="3">
        <f t="shared" ref="AH49:AI49" si="55">ROUND(SUM(AH8:AH46)/COUNTIF(AH8:AH46,"&gt;0"),2)</f>
        <v>17028.21</v>
      </c>
      <c r="AI49" s="3">
        <f t="shared" si="55"/>
        <v>7300</v>
      </c>
      <c r="AJ49" s="105" t="s">
        <v>0</v>
      </c>
    </row>
    <row r="50" spans="2:36" ht="13.2">
      <c r="B50" s="294" t="s">
        <v>70</v>
      </c>
      <c r="C50" s="295" t="s">
        <v>71</v>
      </c>
      <c r="D50" s="77"/>
      <c r="AJ50" s="296" t="s">
        <v>320</v>
      </c>
    </row>
    <row r="51" spans="2:36" ht="13.2">
      <c r="B51" s="297" t="s">
        <v>161</v>
      </c>
      <c r="C51" s="295" t="s">
        <v>83</v>
      </c>
      <c r="D51" s="77"/>
      <c r="AJ51" s="296"/>
    </row>
    <row r="52" spans="2:36" ht="13.2">
      <c r="B52" s="297" t="s">
        <v>162</v>
      </c>
      <c r="C52" s="295" t="s">
        <v>82</v>
      </c>
      <c r="D52" s="77"/>
      <c r="X52" s="528"/>
      <c r="AJ52" s="296"/>
    </row>
    <row r="53" spans="2:36" ht="13.2">
      <c r="B53" s="297" t="s">
        <v>163</v>
      </c>
      <c r="C53" s="295" t="s">
        <v>84</v>
      </c>
      <c r="D53" s="77"/>
      <c r="AJ53" s="296"/>
    </row>
    <row r="54" spans="2:36" ht="13.2">
      <c r="B54" s="297"/>
      <c r="C54" s="295"/>
      <c r="D54" s="77"/>
      <c r="AJ54" s="296"/>
    </row>
    <row r="55" spans="2:36" ht="13.2" hidden="1">
      <c r="B55" s="297"/>
      <c r="C55" s="295"/>
      <c r="D55" s="282" t="s">
        <v>321</v>
      </c>
      <c r="G55" s="71" t="s">
        <v>322</v>
      </c>
      <c r="P55" s="282" t="s">
        <v>321</v>
      </c>
      <c r="R55" s="71" t="s">
        <v>322</v>
      </c>
      <c r="AA55" s="282" t="s">
        <v>321</v>
      </c>
      <c r="AC55" s="71" t="s">
        <v>322</v>
      </c>
      <c r="AJ55" s="296"/>
    </row>
    <row r="56" spans="2:36" ht="17.25" hidden="1" customHeight="1">
      <c r="D56" s="71" t="s">
        <v>323</v>
      </c>
      <c r="E56" s="71" t="s">
        <v>324</v>
      </c>
      <c r="F56" s="71" t="s">
        <v>298</v>
      </c>
      <c r="G56" s="71" t="s">
        <v>325</v>
      </c>
      <c r="H56" s="71" t="s">
        <v>326</v>
      </c>
      <c r="I56" s="71" t="s">
        <v>326</v>
      </c>
      <c r="J56" s="71" t="s">
        <v>326</v>
      </c>
      <c r="K56" s="71" t="s">
        <v>326</v>
      </c>
      <c r="L56" s="71" t="s">
        <v>326</v>
      </c>
      <c r="M56" s="71" t="s">
        <v>326</v>
      </c>
      <c r="N56" s="71" t="s">
        <v>326</v>
      </c>
      <c r="O56" s="71" t="s">
        <v>326</v>
      </c>
      <c r="P56" s="56" t="s">
        <v>327</v>
      </c>
      <c r="Q56" s="56" t="s">
        <v>328</v>
      </c>
      <c r="R56" s="71" t="s">
        <v>329</v>
      </c>
      <c r="S56" s="71" t="s">
        <v>330</v>
      </c>
      <c r="T56" s="71" t="s">
        <v>330</v>
      </c>
      <c r="U56" s="71" t="s">
        <v>330</v>
      </c>
      <c r="V56" s="71" t="s">
        <v>330</v>
      </c>
      <c r="W56" s="71" t="s">
        <v>330</v>
      </c>
      <c r="X56" s="71" t="s">
        <v>330</v>
      </c>
      <c r="Y56" s="71" t="s">
        <v>330</v>
      </c>
      <c r="Z56" s="71" t="s">
        <v>330</v>
      </c>
      <c r="AA56" s="56" t="s">
        <v>331</v>
      </c>
      <c r="AB56" s="56" t="s">
        <v>332</v>
      </c>
      <c r="AC56" s="71" t="s">
        <v>333</v>
      </c>
      <c r="AD56" s="56" t="s">
        <v>330</v>
      </c>
      <c r="AE56" s="56" t="s">
        <v>330</v>
      </c>
      <c r="AF56" s="56" t="s">
        <v>330</v>
      </c>
      <c r="AG56" s="56" t="s">
        <v>330</v>
      </c>
      <c r="AH56" s="56" t="s">
        <v>330</v>
      </c>
      <c r="AI56" s="56" t="s">
        <v>330</v>
      </c>
    </row>
    <row r="57" spans="2:36" s="301" customFormat="1" ht="83.25" hidden="1" customHeight="1">
      <c r="B57" s="298"/>
      <c r="C57" s="299" t="s">
        <v>334</v>
      </c>
      <c r="D57" s="300" t="s">
        <v>335</v>
      </c>
      <c r="E57" s="300" t="s">
        <v>336</v>
      </c>
      <c r="F57" s="300" t="s">
        <v>336</v>
      </c>
      <c r="G57" s="300" t="s">
        <v>337</v>
      </c>
      <c r="H57" s="300" t="s">
        <v>338</v>
      </c>
      <c r="I57" s="300" t="s">
        <v>339</v>
      </c>
      <c r="J57" s="300" t="s">
        <v>340</v>
      </c>
      <c r="K57" s="300" t="s">
        <v>341</v>
      </c>
      <c r="L57" s="300" t="s">
        <v>342</v>
      </c>
      <c r="M57" s="300" t="s">
        <v>343</v>
      </c>
      <c r="N57" s="300" t="s">
        <v>344</v>
      </c>
      <c r="O57" s="300" t="s">
        <v>345</v>
      </c>
      <c r="P57" s="300" t="s">
        <v>336</v>
      </c>
      <c r="Q57" s="300" t="s">
        <v>336</v>
      </c>
      <c r="R57" s="300" t="s">
        <v>337</v>
      </c>
      <c r="S57" s="300" t="s">
        <v>338</v>
      </c>
      <c r="T57" s="300" t="s">
        <v>339</v>
      </c>
      <c r="U57" s="300" t="s">
        <v>340</v>
      </c>
      <c r="V57" s="300" t="s">
        <v>341</v>
      </c>
      <c r="W57" s="300" t="s">
        <v>342</v>
      </c>
      <c r="X57" s="300" t="s">
        <v>343</v>
      </c>
      <c r="Y57" s="300" t="s">
        <v>344</v>
      </c>
      <c r="Z57" s="300" t="s">
        <v>345</v>
      </c>
      <c r="AA57" s="300" t="s">
        <v>336</v>
      </c>
      <c r="AB57" s="300" t="s">
        <v>336</v>
      </c>
      <c r="AC57" s="300" t="s">
        <v>337</v>
      </c>
      <c r="AD57" s="300" t="s">
        <v>338</v>
      </c>
      <c r="AE57" s="300" t="s">
        <v>339</v>
      </c>
      <c r="AF57" s="300" t="s">
        <v>340</v>
      </c>
      <c r="AG57" s="300" t="s">
        <v>341</v>
      </c>
      <c r="AH57" s="300" t="s">
        <v>342</v>
      </c>
      <c r="AI57" s="300" t="s">
        <v>343</v>
      </c>
      <c r="AJ57" s="298"/>
    </row>
    <row r="58" spans="2:36" ht="17.25" hidden="1" customHeight="1">
      <c r="B58" s="298" t="s">
        <v>3</v>
      </c>
      <c r="C58" s="119">
        <v>2</v>
      </c>
      <c r="D58" s="302">
        <v>43756</v>
      </c>
      <c r="E58" s="302">
        <v>10546</v>
      </c>
      <c r="F58" s="303">
        <v>64513</v>
      </c>
      <c r="G58" s="304">
        <v>650000</v>
      </c>
      <c r="H58" s="305">
        <v>1</v>
      </c>
      <c r="I58" s="302">
        <v>770</v>
      </c>
      <c r="J58" s="305">
        <v>3</v>
      </c>
      <c r="K58" s="305">
        <v>0</v>
      </c>
      <c r="L58" s="302">
        <v>27000</v>
      </c>
      <c r="M58" s="305">
        <v>20800</v>
      </c>
      <c r="N58" s="305">
        <v>10400</v>
      </c>
      <c r="O58" s="305">
        <v>15600</v>
      </c>
      <c r="P58" s="305">
        <v>43756</v>
      </c>
      <c r="Q58" s="305">
        <v>64513</v>
      </c>
      <c r="R58" s="305">
        <v>200000</v>
      </c>
      <c r="S58" s="305">
        <v>1</v>
      </c>
      <c r="T58" s="305">
        <v>300</v>
      </c>
      <c r="U58" s="305">
        <v>3</v>
      </c>
      <c r="V58" s="305">
        <v>0</v>
      </c>
      <c r="W58" s="305">
        <v>10000</v>
      </c>
      <c r="X58" s="305">
        <v>7800</v>
      </c>
      <c r="Y58" s="305">
        <v>3900</v>
      </c>
      <c r="Z58" s="305">
        <v>5850</v>
      </c>
      <c r="AA58" s="305" t="s">
        <v>346</v>
      </c>
      <c r="AB58" s="305" t="s">
        <v>347</v>
      </c>
      <c r="AC58" s="305">
        <v>170000</v>
      </c>
      <c r="AD58" s="305">
        <v>1</v>
      </c>
      <c r="AE58" s="305">
        <v>310</v>
      </c>
      <c r="AF58" s="305">
        <v>3</v>
      </c>
      <c r="AG58" s="305">
        <v>0</v>
      </c>
      <c r="AH58" s="305">
        <v>19000</v>
      </c>
      <c r="AI58" s="305">
        <v>0</v>
      </c>
    </row>
    <row r="59" spans="2:36" ht="17.25" hidden="1" customHeight="1">
      <c r="B59" s="298" t="s">
        <v>4</v>
      </c>
      <c r="C59" s="119">
        <v>1</v>
      </c>
      <c r="D59" s="302">
        <v>9008</v>
      </c>
      <c r="E59" s="302">
        <v>1892</v>
      </c>
      <c r="F59" s="303">
        <v>13537</v>
      </c>
      <c r="G59" s="304">
        <v>650000</v>
      </c>
      <c r="H59" s="305">
        <v>1</v>
      </c>
      <c r="I59" s="302">
        <v>900</v>
      </c>
      <c r="J59" s="305">
        <v>3</v>
      </c>
      <c r="K59" s="305">
        <v>0</v>
      </c>
      <c r="L59" s="302">
        <v>26000</v>
      </c>
      <c r="M59" s="305">
        <v>25000</v>
      </c>
      <c r="N59" s="305">
        <v>12500</v>
      </c>
      <c r="O59" s="305">
        <v>18750</v>
      </c>
      <c r="P59" s="305">
        <v>9008</v>
      </c>
      <c r="Q59" s="305">
        <v>13537</v>
      </c>
      <c r="R59" s="305">
        <v>200000</v>
      </c>
      <c r="S59" s="305">
        <v>1</v>
      </c>
      <c r="T59" s="305">
        <v>200</v>
      </c>
      <c r="U59" s="305">
        <v>3</v>
      </c>
      <c r="V59" s="305">
        <v>0</v>
      </c>
      <c r="W59" s="305">
        <v>8000</v>
      </c>
      <c r="X59" s="305">
        <v>7000</v>
      </c>
      <c r="Y59" s="305">
        <v>3500</v>
      </c>
      <c r="Z59" s="305">
        <v>5250</v>
      </c>
      <c r="AA59" s="305" t="s">
        <v>348</v>
      </c>
      <c r="AB59" s="305" t="s">
        <v>349</v>
      </c>
      <c r="AC59" s="305">
        <v>170000</v>
      </c>
      <c r="AD59" s="305">
        <v>1</v>
      </c>
      <c r="AE59" s="305">
        <v>230</v>
      </c>
      <c r="AF59" s="305">
        <v>3</v>
      </c>
      <c r="AG59" s="305">
        <v>0</v>
      </c>
      <c r="AH59" s="305">
        <v>9200</v>
      </c>
      <c r="AI59" s="305">
        <v>7300</v>
      </c>
    </row>
    <row r="60" spans="2:36" ht="17.25" hidden="1" customHeight="1">
      <c r="B60" s="298" t="s">
        <v>5</v>
      </c>
      <c r="C60" s="119">
        <v>1</v>
      </c>
      <c r="D60" s="302">
        <v>10832</v>
      </c>
      <c r="E60" s="302">
        <v>2720</v>
      </c>
      <c r="F60" s="303">
        <v>16421</v>
      </c>
      <c r="G60" s="304">
        <v>650000</v>
      </c>
      <c r="H60" s="305">
        <v>1</v>
      </c>
      <c r="I60" s="302">
        <v>790</v>
      </c>
      <c r="J60" s="305">
        <v>3</v>
      </c>
      <c r="K60" s="305">
        <v>0</v>
      </c>
      <c r="L60" s="302">
        <v>27200</v>
      </c>
      <c r="M60" s="305">
        <v>20000</v>
      </c>
      <c r="N60" s="305">
        <v>10000</v>
      </c>
      <c r="O60" s="305">
        <v>15000</v>
      </c>
      <c r="P60" s="305">
        <v>10832</v>
      </c>
      <c r="Q60" s="305">
        <v>16421</v>
      </c>
      <c r="R60" s="305">
        <v>200000</v>
      </c>
      <c r="S60" s="305">
        <v>1</v>
      </c>
      <c r="T60" s="305">
        <v>270</v>
      </c>
      <c r="U60" s="305">
        <v>3</v>
      </c>
      <c r="V60" s="305">
        <v>0</v>
      </c>
      <c r="W60" s="305">
        <v>9200</v>
      </c>
      <c r="X60" s="305">
        <v>8400</v>
      </c>
      <c r="Y60" s="305">
        <v>4200</v>
      </c>
      <c r="Z60" s="305">
        <v>6300</v>
      </c>
      <c r="AA60" s="305" t="s">
        <v>350</v>
      </c>
      <c r="AB60" s="305" t="s">
        <v>351</v>
      </c>
      <c r="AC60" s="305">
        <v>170000</v>
      </c>
      <c r="AD60" s="305">
        <v>1</v>
      </c>
      <c r="AE60" s="305">
        <v>290</v>
      </c>
      <c r="AF60" s="305">
        <v>3</v>
      </c>
      <c r="AG60" s="305">
        <v>0</v>
      </c>
      <c r="AH60" s="305">
        <v>16800</v>
      </c>
      <c r="AI60" s="305">
        <v>0</v>
      </c>
    </row>
    <row r="61" spans="2:36" ht="17.25" hidden="1" customHeight="1">
      <c r="B61" s="298" t="s">
        <v>6</v>
      </c>
      <c r="C61" s="119">
        <v>2</v>
      </c>
      <c r="D61" s="302">
        <v>8065</v>
      </c>
      <c r="E61" s="302">
        <v>1676</v>
      </c>
      <c r="F61" s="303">
        <v>12665</v>
      </c>
      <c r="G61" s="304">
        <v>650000</v>
      </c>
      <c r="H61" s="305">
        <v>1</v>
      </c>
      <c r="I61" s="302">
        <v>770</v>
      </c>
      <c r="J61" s="305">
        <v>3</v>
      </c>
      <c r="K61" s="305">
        <v>0</v>
      </c>
      <c r="L61" s="302">
        <v>26400</v>
      </c>
      <c r="M61" s="305">
        <v>20000</v>
      </c>
      <c r="N61" s="305">
        <v>10000</v>
      </c>
      <c r="O61" s="305">
        <v>15000</v>
      </c>
      <c r="P61" s="305">
        <v>8065</v>
      </c>
      <c r="Q61" s="305">
        <v>12665</v>
      </c>
      <c r="R61" s="305">
        <v>200000</v>
      </c>
      <c r="S61" s="305">
        <v>1</v>
      </c>
      <c r="T61" s="305">
        <v>330</v>
      </c>
      <c r="U61" s="305">
        <v>3</v>
      </c>
      <c r="V61" s="305">
        <v>0</v>
      </c>
      <c r="W61" s="305">
        <v>9000</v>
      </c>
      <c r="X61" s="305">
        <v>8400</v>
      </c>
      <c r="Y61" s="305">
        <v>4200</v>
      </c>
      <c r="Z61" s="305">
        <v>6300</v>
      </c>
      <c r="AA61" s="305" t="s">
        <v>352</v>
      </c>
      <c r="AB61" s="305" t="s">
        <v>353</v>
      </c>
      <c r="AC61" s="305">
        <v>170000</v>
      </c>
      <c r="AD61" s="305">
        <v>1</v>
      </c>
      <c r="AE61" s="305">
        <v>310</v>
      </c>
      <c r="AF61" s="305">
        <v>3</v>
      </c>
      <c r="AG61" s="305">
        <v>0</v>
      </c>
      <c r="AH61" s="305">
        <v>17500</v>
      </c>
      <c r="AI61" s="305">
        <v>0</v>
      </c>
    </row>
    <row r="62" spans="2:36" ht="17.25" hidden="1" customHeight="1">
      <c r="B62" s="298" t="s">
        <v>7</v>
      </c>
      <c r="C62" s="119">
        <v>1</v>
      </c>
      <c r="D62" s="302">
        <v>15386</v>
      </c>
      <c r="E62" s="302">
        <v>3458</v>
      </c>
      <c r="F62" s="303">
        <v>23196</v>
      </c>
      <c r="G62" s="304">
        <v>650000</v>
      </c>
      <c r="H62" s="305">
        <v>1</v>
      </c>
      <c r="I62" s="302">
        <v>810</v>
      </c>
      <c r="J62" s="305">
        <v>3</v>
      </c>
      <c r="K62" s="305">
        <v>0</v>
      </c>
      <c r="L62" s="302">
        <v>23900</v>
      </c>
      <c r="M62" s="305">
        <v>20800</v>
      </c>
      <c r="N62" s="305">
        <v>10400</v>
      </c>
      <c r="O62" s="305">
        <v>15600</v>
      </c>
      <c r="P62" s="305">
        <v>15386</v>
      </c>
      <c r="Q62" s="305">
        <v>23196</v>
      </c>
      <c r="R62" s="305">
        <v>200000</v>
      </c>
      <c r="S62" s="305">
        <v>1</v>
      </c>
      <c r="T62" s="305">
        <v>300</v>
      </c>
      <c r="U62" s="305">
        <v>3</v>
      </c>
      <c r="V62" s="305">
        <v>0</v>
      </c>
      <c r="W62" s="305">
        <v>9700</v>
      </c>
      <c r="X62" s="305">
        <v>7300</v>
      </c>
      <c r="Y62" s="305">
        <v>3650</v>
      </c>
      <c r="Z62" s="305">
        <v>5475</v>
      </c>
      <c r="AA62" s="305" t="s">
        <v>354</v>
      </c>
      <c r="AB62" s="305" t="s">
        <v>355</v>
      </c>
      <c r="AC62" s="305">
        <v>170000</v>
      </c>
      <c r="AD62" s="305">
        <v>1</v>
      </c>
      <c r="AE62" s="305">
        <v>310</v>
      </c>
      <c r="AF62" s="305">
        <v>3</v>
      </c>
      <c r="AG62" s="305">
        <v>0</v>
      </c>
      <c r="AH62" s="305">
        <v>17300</v>
      </c>
      <c r="AI62" s="305">
        <v>0</v>
      </c>
    </row>
    <row r="63" spans="2:36" ht="17.25" hidden="1" customHeight="1">
      <c r="B63" s="298" t="s">
        <v>8</v>
      </c>
      <c r="C63" s="119">
        <v>1</v>
      </c>
      <c r="D63" s="302">
        <v>7829</v>
      </c>
      <c r="E63" s="302">
        <v>1644</v>
      </c>
      <c r="F63" s="303">
        <v>12384</v>
      </c>
      <c r="G63" s="304">
        <v>650000</v>
      </c>
      <c r="H63" s="305">
        <v>1</v>
      </c>
      <c r="I63" s="302">
        <v>745</v>
      </c>
      <c r="J63" s="305">
        <v>3</v>
      </c>
      <c r="K63" s="305">
        <v>0</v>
      </c>
      <c r="L63" s="302">
        <v>25300</v>
      </c>
      <c r="M63" s="305">
        <v>20000</v>
      </c>
      <c r="N63" s="305">
        <v>10000</v>
      </c>
      <c r="O63" s="305">
        <v>15000</v>
      </c>
      <c r="P63" s="305">
        <v>7829</v>
      </c>
      <c r="Q63" s="305">
        <v>12384</v>
      </c>
      <c r="R63" s="305">
        <v>220000</v>
      </c>
      <c r="S63" s="305">
        <v>1</v>
      </c>
      <c r="T63" s="305">
        <v>270</v>
      </c>
      <c r="U63" s="305">
        <v>3</v>
      </c>
      <c r="V63" s="305">
        <v>0</v>
      </c>
      <c r="W63" s="305">
        <v>9600</v>
      </c>
      <c r="X63" s="305">
        <v>8400</v>
      </c>
      <c r="Y63" s="305">
        <v>4200</v>
      </c>
      <c r="Z63" s="305">
        <v>6300</v>
      </c>
      <c r="AA63" s="305" t="s">
        <v>356</v>
      </c>
      <c r="AB63" s="305" t="s">
        <v>357</v>
      </c>
      <c r="AC63" s="305">
        <v>170000</v>
      </c>
      <c r="AD63" s="305">
        <v>1</v>
      </c>
      <c r="AE63" s="305">
        <v>280</v>
      </c>
      <c r="AF63" s="305">
        <v>3</v>
      </c>
      <c r="AG63" s="305">
        <v>0</v>
      </c>
      <c r="AH63" s="305">
        <v>17700</v>
      </c>
      <c r="AI63" s="305">
        <v>0</v>
      </c>
    </row>
    <row r="64" spans="2:36" ht="17.25" hidden="1" customHeight="1">
      <c r="B64" s="298" t="s">
        <v>9</v>
      </c>
      <c r="C64" s="119">
        <v>1</v>
      </c>
      <c r="D64" s="302">
        <v>4453</v>
      </c>
      <c r="E64" s="302">
        <v>976</v>
      </c>
      <c r="F64" s="303">
        <v>7160</v>
      </c>
      <c r="G64" s="304">
        <v>650000</v>
      </c>
      <c r="H64" s="305">
        <v>1</v>
      </c>
      <c r="I64" s="302">
        <v>770</v>
      </c>
      <c r="J64" s="305">
        <v>3</v>
      </c>
      <c r="K64" s="305">
        <v>0</v>
      </c>
      <c r="L64" s="302">
        <v>25500</v>
      </c>
      <c r="M64" s="305">
        <v>20000</v>
      </c>
      <c r="N64" s="305">
        <v>10000</v>
      </c>
      <c r="O64" s="305">
        <v>15000</v>
      </c>
      <c r="P64" s="305">
        <v>4453</v>
      </c>
      <c r="Q64" s="305">
        <v>7160</v>
      </c>
      <c r="R64" s="305">
        <v>220000</v>
      </c>
      <c r="S64" s="305">
        <v>1</v>
      </c>
      <c r="T64" s="305">
        <v>310</v>
      </c>
      <c r="U64" s="305">
        <v>3</v>
      </c>
      <c r="V64" s="305">
        <v>0</v>
      </c>
      <c r="W64" s="305">
        <v>11000</v>
      </c>
      <c r="X64" s="305">
        <v>8000</v>
      </c>
      <c r="Y64" s="305">
        <v>4000</v>
      </c>
      <c r="Z64" s="305">
        <v>6000</v>
      </c>
      <c r="AA64" s="305" t="s">
        <v>358</v>
      </c>
      <c r="AB64" s="305" t="s">
        <v>359</v>
      </c>
      <c r="AC64" s="305">
        <v>170000</v>
      </c>
      <c r="AD64" s="305">
        <v>1</v>
      </c>
      <c r="AE64" s="305">
        <v>310</v>
      </c>
      <c r="AF64" s="305">
        <v>3</v>
      </c>
      <c r="AG64" s="305">
        <v>0</v>
      </c>
      <c r="AH64" s="305">
        <v>18000</v>
      </c>
      <c r="AI64" s="305">
        <v>0</v>
      </c>
    </row>
    <row r="65" spans="2:35" ht="17.25" hidden="1" customHeight="1">
      <c r="B65" s="298" t="s">
        <v>10</v>
      </c>
      <c r="C65" s="119">
        <v>1</v>
      </c>
      <c r="D65" s="302">
        <v>3714</v>
      </c>
      <c r="E65" s="302">
        <v>832</v>
      </c>
      <c r="F65" s="303">
        <v>5648</v>
      </c>
      <c r="G65" s="304">
        <v>650000</v>
      </c>
      <c r="H65" s="305">
        <v>1</v>
      </c>
      <c r="I65" s="302">
        <v>770</v>
      </c>
      <c r="J65" s="305">
        <v>3</v>
      </c>
      <c r="K65" s="305">
        <v>0</v>
      </c>
      <c r="L65" s="302">
        <v>27600</v>
      </c>
      <c r="M65" s="305">
        <v>20000</v>
      </c>
      <c r="N65" s="305">
        <v>10000</v>
      </c>
      <c r="O65" s="305">
        <v>15000</v>
      </c>
      <c r="P65" s="305">
        <v>3714</v>
      </c>
      <c r="Q65" s="305">
        <v>5648</v>
      </c>
      <c r="R65" s="305">
        <v>200000</v>
      </c>
      <c r="S65" s="305">
        <v>1</v>
      </c>
      <c r="T65" s="305">
        <v>327</v>
      </c>
      <c r="U65" s="305">
        <v>3</v>
      </c>
      <c r="V65" s="305">
        <v>0</v>
      </c>
      <c r="W65" s="305">
        <v>11500</v>
      </c>
      <c r="X65" s="305">
        <v>8400</v>
      </c>
      <c r="Y65" s="305">
        <v>4200</v>
      </c>
      <c r="Z65" s="305">
        <v>6300</v>
      </c>
      <c r="AA65" s="305" t="s">
        <v>360</v>
      </c>
      <c r="AB65" s="305" t="s">
        <v>361</v>
      </c>
      <c r="AC65" s="305">
        <v>170000</v>
      </c>
      <c r="AD65" s="305">
        <v>1</v>
      </c>
      <c r="AE65" s="305">
        <v>353</v>
      </c>
      <c r="AF65" s="305">
        <v>3</v>
      </c>
      <c r="AG65" s="305">
        <v>0</v>
      </c>
      <c r="AH65" s="305">
        <v>20300</v>
      </c>
      <c r="AI65" s="305">
        <v>0</v>
      </c>
    </row>
    <row r="66" spans="2:35" ht="17.25" hidden="1" customHeight="1">
      <c r="B66" s="298" t="s">
        <v>11</v>
      </c>
      <c r="C66" s="119">
        <v>1</v>
      </c>
      <c r="D66" s="302">
        <v>12933</v>
      </c>
      <c r="E66" s="302">
        <v>3539</v>
      </c>
      <c r="F66" s="303">
        <v>19105</v>
      </c>
      <c r="G66" s="304">
        <v>650000</v>
      </c>
      <c r="H66" s="305">
        <v>1</v>
      </c>
      <c r="I66" s="302">
        <v>740</v>
      </c>
      <c r="J66" s="305">
        <v>3</v>
      </c>
      <c r="K66" s="305">
        <v>0</v>
      </c>
      <c r="L66" s="302">
        <v>26600</v>
      </c>
      <c r="M66" s="305">
        <v>24500</v>
      </c>
      <c r="N66" s="305">
        <v>12250</v>
      </c>
      <c r="O66" s="305">
        <v>18375</v>
      </c>
      <c r="P66" s="305">
        <v>12933</v>
      </c>
      <c r="Q66" s="305">
        <v>19105</v>
      </c>
      <c r="R66" s="305">
        <v>200000</v>
      </c>
      <c r="S66" s="305">
        <v>1</v>
      </c>
      <c r="T66" s="305">
        <v>300</v>
      </c>
      <c r="U66" s="305">
        <v>3</v>
      </c>
      <c r="V66" s="305">
        <v>0</v>
      </c>
      <c r="W66" s="305">
        <v>10200</v>
      </c>
      <c r="X66" s="305">
        <v>8200</v>
      </c>
      <c r="Y66" s="305">
        <v>4100</v>
      </c>
      <c r="Z66" s="305">
        <v>6150</v>
      </c>
      <c r="AA66" s="305" t="s">
        <v>362</v>
      </c>
      <c r="AB66" s="305" t="s">
        <v>363</v>
      </c>
      <c r="AC66" s="305">
        <v>170000</v>
      </c>
      <c r="AD66" s="305">
        <v>1</v>
      </c>
      <c r="AE66" s="305">
        <v>300</v>
      </c>
      <c r="AF66" s="305">
        <v>3</v>
      </c>
      <c r="AG66" s="305">
        <v>0</v>
      </c>
      <c r="AH66" s="305">
        <v>17800</v>
      </c>
      <c r="AI66" s="305">
        <v>0</v>
      </c>
    </row>
    <row r="67" spans="2:35" ht="17.25" hidden="1" customHeight="1">
      <c r="B67" s="298" t="s">
        <v>12</v>
      </c>
      <c r="C67" s="119">
        <v>2</v>
      </c>
      <c r="D67" s="302">
        <v>8185</v>
      </c>
      <c r="E67" s="302">
        <v>2081</v>
      </c>
      <c r="F67" s="303">
        <v>12898</v>
      </c>
      <c r="G67" s="304">
        <v>650000</v>
      </c>
      <c r="H67" s="305">
        <v>1</v>
      </c>
      <c r="I67" s="302">
        <v>730</v>
      </c>
      <c r="J67" s="305">
        <v>3</v>
      </c>
      <c r="K67" s="305">
        <v>0</v>
      </c>
      <c r="L67" s="302">
        <v>26800</v>
      </c>
      <c r="M67" s="305">
        <v>19500</v>
      </c>
      <c r="N67" s="305">
        <v>9750</v>
      </c>
      <c r="O67" s="305">
        <v>14625</v>
      </c>
      <c r="P67" s="305">
        <v>8185</v>
      </c>
      <c r="Q67" s="305">
        <v>12898</v>
      </c>
      <c r="R67" s="305">
        <v>200000</v>
      </c>
      <c r="S67" s="305">
        <v>1</v>
      </c>
      <c r="T67" s="305">
        <v>277</v>
      </c>
      <c r="U67" s="305">
        <v>3</v>
      </c>
      <c r="V67" s="305">
        <v>0</v>
      </c>
      <c r="W67" s="305">
        <v>9900</v>
      </c>
      <c r="X67" s="305">
        <v>7200</v>
      </c>
      <c r="Y67" s="305">
        <v>3600</v>
      </c>
      <c r="Z67" s="305">
        <v>5400</v>
      </c>
      <c r="AA67" s="305" t="s">
        <v>364</v>
      </c>
      <c r="AB67" s="305" t="s">
        <v>365</v>
      </c>
      <c r="AC67" s="305">
        <v>170000</v>
      </c>
      <c r="AD67" s="305">
        <v>1</v>
      </c>
      <c r="AE67" s="305">
        <v>299</v>
      </c>
      <c r="AF67" s="305">
        <v>3</v>
      </c>
      <c r="AG67" s="305">
        <v>0</v>
      </c>
      <c r="AH67" s="305">
        <v>17100</v>
      </c>
      <c r="AI67" s="305">
        <v>0</v>
      </c>
    </row>
    <row r="68" spans="2:35" ht="17.25" hidden="1" customHeight="1">
      <c r="B68" s="298" t="s">
        <v>200</v>
      </c>
      <c r="C68" s="119">
        <v>1</v>
      </c>
      <c r="D68" s="302">
        <v>4396</v>
      </c>
      <c r="E68" s="302">
        <v>1077</v>
      </c>
      <c r="F68" s="303">
        <v>7303</v>
      </c>
      <c r="G68" s="304">
        <v>650000</v>
      </c>
      <c r="H68" s="305">
        <v>1</v>
      </c>
      <c r="I68" s="302">
        <v>700</v>
      </c>
      <c r="J68" s="305">
        <v>3</v>
      </c>
      <c r="K68" s="305">
        <v>0</v>
      </c>
      <c r="L68" s="302">
        <v>25800</v>
      </c>
      <c r="M68" s="305">
        <v>20100</v>
      </c>
      <c r="N68" s="305">
        <v>10050</v>
      </c>
      <c r="O68" s="305">
        <v>15075</v>
      </c>
      <c r="P68" s="305">
        <v>4396</v>
      </c>
      <c r="Q68" s="305">
        <v>7303</v>
      </c>
      <c r="R68" s="305">
        <v>220000</v>
      </c>
      <c r="S68" s="305">
        <v>1</v>
      </c>
      <c r="T68" s="305">
        <v>290</v>
      </c>
      <c r="U68" s="305">
        <v>3</v>
      </c>
      <c r="V68" s="305">
        <v>0</v>
      </c>
      <c r="W68" s="305">
        <v>10300</v>
      </c>
      <c r="X68" s="305">
        <v>8000</v>
      </c>
      <c r="Y68" s="305">
        <v>4000</v>
      </c>
      <c r="Z68" s="305">
        <v>6000</v>
      </c>
      <c r="AA68" s="305" t="s">
        <v>366</v>
      </c>
      <c r="AB68" s="305" t="s">
        <v>367</v>
      </c>
      <c r="AC68" s="305">
        <v>170000</v>
      </c>
      <c r="AD68" s="305">
        <v>1</v>
      </c>
      <c r="AE68" s="305">
        <v>330</v>
      </c>
      <c r="AF68" s="305">
        <v>3</v>
      </c>
      <c r="AG68" s="305">
        <v>0</v>
      </c>
      <c r="AH68" s="305">
        <v>18300</v>
      </c>
      <c r="AI68" s="305">
        <v>0</v>
      </c>
    </row>
    <row r="69" spans="2:35" ht="17.25" hidden="1" customHeight="1">
      <c r="B69" s="298" t="s">
        <v>13</v>
      </c>
      <c r="C69" s="119">
        <v>1</v>
      </c>
      <c r="D69" s="302">
        <v>4416</v>
      </c>
      <c r="E69" s="302">
        <v>1036</v>
      </c>
      <c r="F69" s="303">
        <v>7016</v>
      </c>
      <c r="G69" s="304">
        <v>650000</v>
      </c>
      <c r="H69" s="305">
        <v>1</v>
      </c>
      <c r="I69" s="302">
        <v>930</v>
      </c>
      <c r="J69" s="305">
        <v>3</v>
      </c>
      <c r="K69" s="305">
        <v>0</v>
      </c>
      <c r="L69" s="302">
        <v>27800</v>
      </c>
      <c r="M69" s="305">
        <v>22400</v>
      </c>
      <c r="N69" s="305">
        <v>11200</v>
      </c>
      <c r="O69" s="305">
        <v>16800</v>
      </c>
      <c r="P69" s="305">
        <v>4416</v>
      </c>
      <c r="Q69" s="305">
        <v>7016</v>
      </c>
      <c r="R69" s="305">
        <v>200000</v>
      </c>
      <c r="S69" s="305">
        <v>1</v>
      </c>
      <c r="T69" s="305">
        <v>270</v>
      </c>
      <c r="U69" s="305">
        <v>3</v>
      </c>
      <c r="V69" s="305">
        <v>0</v>
      </c>
      <c r="W69" s="305">
        <v>9000</v>
      </c>
      <c r="X69" s="305">
        <v>7200</v>
      </c>
      <c r="Y69" s="305">
        <v>3600</v>
      </c>
      <c r="Z69" s="305">
        <v>5400</v>
      </c>
      <c r="AA69" s="305" t="s">
        <v>368</v>
      </c>
      <c r="AB69" s="305" t="s">
        <v>369</v>
      </c>
      <c r="AC69" s="305">
        <v>170000</v>
      </c>
      <c r="AD69" s="305">
        <v>1</v>
      </c>
      <c r="AE69" s="305">
        <v>300</v>
      </c>
      <c r="AF69" s="305">
        <v>3</v>
      </c>
      <c r="AG69" s="305">
        <v>0</v>
      </c>
      <c r="AH69" s="305">
        <v>15200</v>
      </c>
      <c r="AI69" s="305">
        <v>0</v>
      </c>
    </row>
    <row r="70" spans="2:35" ht="17.25" hidden="1" customHeight="1">
      <c r="B70" s="298" t="s">
        <v>14</v>
      </c>
      <c r="C70" s="119">
        <v>1</v>
      </c>
      <c r="D70" s="302">
        <v>479</v>
      </c>
      <c r="E70" s="302">
        <v>116</v>
      </c>
      <c r="F70" s="303">
        <v>810</v>
      </c>
      <c r="G70" s="304">
        <v>650000</v>
      </c>
      <c r="H70" s="305">
        <v>1</v>
      </c>
      <c r="I70" s="302">
        <v>740</v>
      </c>
      <c r="J70" s="305">
        <v>3</v>
      </c>
      <c r="K70" s="305">
        <v>0</v>
      </c>
      <c r="L70" s="302">
        <v>26000</v>
      </c>
      <c r="M70" s="305">
        <v>19800</v>
      </c>
      <c r="N70" s="305">
        <v>9900</v>
      </c>
      <c r="O70" s="305">
        <v>14850</v>
      </c>
      <c r="P70" s="305">
        <v>479</v>
      </c>
      <c r="Q70" s="305">
        <v>810</v>
      </c>
      <c r="R70" s="305">
        <v>220000</v>
      </c>
      <c r="S70" s="305">
        <v>1</v>
      </c>
      <c r="T70" s="305">
        <v>290</v>
      </c>
      <c r="U70" s="305">
        <v>3</v>
      </c>
      <c r="V70" s="305">
        <v>0</v>
      </c>
      <c r="W70" s="305">
        <v>9400</v>
      </c>
      <c r="X70" s="305">
        <v>7200</v>
      </c>
      <c r="Y70" s="305">
        <v>3600</v>
      </c>
      <c r="Z70" s="305">
        <v>5400</v>
      </c>
      <c r="AA70" s="305" t="s">
        <v>370</v>
      </c>
      <c r="AB70" s="305" t="s">
        <v>371</v>
      </c>
      <c r="AC70" s="305">
        <v>170000</v>
      </c>
      <c r="AD70" s="305">
        <v>1</v>
      </c>
      <c r="AE70" s="305">
        <v>330</v>
      </c>
      <c r="AF70" s="305">
        <v>3</v>
      </c>
      <c r="AG70" s="305">
        <v>0</v>
      </c>
      <c r="AH70" s="305">
        <v>15000</v>
      </c>
      <c r="AI70" s="305">
        <v>0</v>
      </c>
    </row>
    <row r="71" spans="2:35" ht="17.25" hidden="1" customHeight="1">
      <c r="B71" s="298" t="s">
        <v>15</v>
      </c>
      <c r="C71" s="119">
        <v>1</v>
      </c>
      <c r="D71" s="302">
        <v>2458</v>
      </c>
      <c r="E71" s="302">
        <v>744</v>
      </c>
      <c r="F71" s="303">
        <v>3786</v>
      </c>
      <c r="G71" s="304">
        <v>650000</v>
      </c>
      <c r="H71" s="305">
        <v>1</v>
      </c>
      <c r="I71" s="302">
        <v>920</v>
      </c>
      <c r="J71" s="305">
        <v>3</v>
      </c>
      <c r="K71" s="305">
        <v>0</v>
      </c>
      <c r="L71" s="302">
        <v>24500</v>
      </c>
      <c r="M71" s="305">
        <v>25000</v>
      </c>
      <c r="N71" s="305">
        <v>12500</v>
      </c>
      <c r="O71" s="305">
        <v>18750</v>
      </c>
      <c r="P71" s="305">
        <v>2458</v>
      </c>
      <c r="Q71" s="305">
        <v>3786</v>
      </c>
      <c r="R71" s="305">
        <v>200000</v>
      </c>
      <c r="S71" s="305">
        <v>1</v>
      </c>
      <c r="T71" s="305">
        <v>270</v>
      </c>
      <c r="U71" s="305">
        <v>3</v>
      </c>
      <c r="V71" s="305">
        <v>0</v>
      </c>
      <c r="W71" s="305">
        <v>8500</v>
      </c>
      <c r="X71" s="305">
        <v>8500</v>
      </c>
      <c r="Y71" s="305">
        <v>4250</v>
      </c>
      <c r="Z71" s="305">
        <v>6375</v>
      </c>
      <c r="AA71" s="305" t="s">
        <v>372</v>
      </c>
      <c r="AB71" s="305" t="s">
        <v>373</v>
      </c>
      <c r="AC71" s="305">
        <v>170000</v>
      </c>
      <c r="AD71" s="305">
        <v>1</v>
      </c>
      <c r="AE71" s="305">
        <v>325</v>
      </c>
      <c r="AF71" s="305">
        <v>3</v>
      </c>
      <c r="AG71" s="305">
        <v>0</v>
      </c>
      <c r="AH71" s="305">
        <v>14000</v>
      </c>
      <c r="AI71" s="305">
        <v>0</v>
      </c>
    </row>
    <row r="72" spans="2:35" ht="17.25" hidden="1" customHeight="1">
      <c r="B72" s="298" t="s">
        <v>16</v>
      </c>
      <c r="C72" s="119">
        <v>1</v>
      </c>
      <c r="D72" s="302">
        <v>2865</v>
      </c>
      <c r="E72" s="302">
        <v>711</v>
      </c>
      <c r="F72" s="303">
        <v>4216</v>
      </c>
      <c r="G72" s="304">
        <v>650000</v>
      </c>
      <c r="H72" s="305">
        <v>1</v>
      </c>
      <c r="I72" s="302">
        <v>792</v>
      </c>
      <c r="J72" s="305">
        <v>3</v>
      </c>
      <c r="K72" s="305">
        <v>0</v>
      </c>
      <c r="L72" s="302">
        <v>27100</v>
      </c>
      <c r="M72" s="305">
        <v>21800</v>
      </c>
      <c r="N72" s="305">
        <v>10900</v>
      </c>
      <c r="O72" s="305">
        <v>16350</v>
      </c>
      <c r="P72" s="305">
        <v>2865</v>
      </c>
      <c r="Q72" s="305">
        <v>4216</v>
      </c>
      <c r="R72" s="305">
        <v>220000</v>
      </c>
      <c r="S72" s="305">
        <v>1</v>
      </c>
      <c r="T72" s="305">
        <v>271</v>
      </c>
      <c r="U72" s="305">
        <v>3</v>
      </c>
      <c r="V72" s="305">
        <v>0</v>
      </c>
      <c r="W72" s="305">
        <v>9400</v>
      </c>
      <c r="X72" s="305">
        <v>7600</v>
      </c>
      <c r="Y72" s="305">
        <v>3800</v>
      </c>
      <c r="Z72" s="305">
        <v>5700</v>
      </c>
      <c r="AA72" s="305" t="s">
        <v>374</v>
      </c>
      <c r="AB72" s="305" t="s">
        <v>375</v>
      </c>
      <c r="AC72" s="305">
        <v>170000</v>
      </c>
      <c r="AD72" s="305">
        <v>1</v>
      </c>
      <c r="AE72" s="305">
        <v>300</v>
      </c>
      <c r="AF72" s="305">
        <v>3</v>
      </c>
      <c r="AG72" s="305">
        <v>0</v>
      </c>
      <c r="AH72" s="305">
        <v>16600</v>
      </c>
      <c r="AI72" s="305">
        <v>0</v>
      </c>
    </row>
    <row r="73" spans="2:35" ht="17.25" hidden="1" customHeight="1">
      <c r="B73" s="298" t="s">
        <v>17</v>
      </c>
      <c r="C73" s="119">
        <v>1</v>
      </c>
      <c r="D73" s="302">
        <v>3230</v>
      </c>
      <c r="E73" s="302">
        <v>834</v>
      </c>
      <c r="F73" s="303">
        <v>4912</v>
      </c>
      <c r="G73" s="304">
        <v>650000</v>
      </c>
      <c r="H73" s="305">
        <v>1</v>
      </c>
      <c r="I73" s="302">
        <v>760</v>
      </c>
      <c r="J73" s="305">
        <v>3</v>
      </c>
      <c r="K73" s="305">
        <v>0</v>
      </c>
      <c r="L73" s="302">
        <v>26800</v>
      </c>
      <c r="M73" s="305">
        <v>22700</v>
      </c>
      <c r="N73" s="305">
        <v>11350</v>
      </c>
      <c r="O73" s="305">
        <v>17025</v>
      </c>
      <c r="P73" s="305">
        <v>3230</v>
      </c>
      <c r="Q73" s="305">
        <v>4912</v>
      </c>
      <c r="R73" s="305">
        <v>220000</v>
      </c>
      <c r="S73" s="305">
        <v>1</v>
      </c>
      <c r="T73" s="305">
        <v>315</v>
      </c>
      <c r="U73" s="305">
        <v>3</v>
      </c>
      <c r="V73" s="305">
        <v>0</v>
      </c>
      <c r="W73" s="305">
        <v>10900</v>
      </c>
      <c r="X73" s="305">
        <v>8000</v>
      </c>
      <c r="Y73" s="305">
        <v>4000</v>
      </c>
      <c r="Z73" s="305">
        <v>6000</v>
      </c>
      <c r="AA73" s="305" t="s">
        <v>376</v>
      </c>
      <c r="AB73" s="305" t="s">
        <v>377</v>
      </c>
      <c r="AC73" s="305">
        <v>170000</v>
      </c>
      <c r="AD73" s="305">
        <v>1</v>
      </c>
      <c r="AE73" s="305">
        <v>317</v>
      </c>
      <c r="AF73" s="305">
        <v>3</v>
      </c>
      <c r="AG73" s="305">
        <v>0</v>
      </c>
      <c r="AH73" s="305">
        <v>17800</v>
      </c>
      <c r="AI73" s="305">
        <v>0</v>
      </c>
    </row>
    <row r="74" spans="2:35" ht="17.25" hidden="1" customHeight="1">
      <c r="B74" s="298" t="s">
        <v>18</v>
      </c>
      <c r="C74" s="119">
        <v>1</v>
      </c>
      <c r="D74" s="302">
        <v>1115</v>
      </c>
      <c r="E74" s="302">
        <v>258</v>
      </c>
      <c r="F74" s="303">
        <v>1642</v>
      </c>
      <c r="G74" s="304">
        <v>650000</v>
      </c>
      <c r="H74" s="305">
        <v>1</v>
      </c>
      <c r="I74" s="302">
        <v>760</v>
      </c>
      <c r="J74" s="305">
        <v>3</v>
      </c>
      <c r="K74" s="305">
        <v>0</v>
      </c>
      <c r="L74" s="302">
        <v>27600</v>
      </c>
      <c r="M74" s="305">
        <v>20000</v>
      </c>
      <c r="N74" s="305">
        <v>10000</v>
      </c>
      <c r="O74" s="305">
        <v>15000</v>
      </c>
      <c r="P74" s="305">
        <v>1115</v>
      </c>
      <c r="Q74" s="305">
        <v>1642</v>
      </c>
      <c r="R74" s="305">
        <v>220000</v>
      </c>
      <c r="S74" s="305">
        <v>1</v>
      </c>
      <c r="T74" s="305">
        <v>327</v>
      </c>
      <c r="U74" s="305">
        <v>3</v>
      </c>
      <c r="V74" s="305">
        <v>0</v>
      </c>
      <c r="W74" s="305">
        <v>11500</v>
      </c>
      <c r="X74" s="305">
        <v>8400</v>
      </c>
      <c r="Y74" s="305">
        <v>4200</v>
      </c>
      <c r="Z74" s="305">
        <v>6300</v>
      </c>
      <c r="AA74" s="305" t="s">
        <v>378</v>
      </c>
      <c r="AB74" s="305" t="s">
        <v>379</v>
      </c>
      <c r="AC74" s="305">
        <v>170000</v>
      </c>
      <c r="AD74" s="305">
        <v>1</v>
      </c>
      <c r="AE74" s="305">
        <v>353</v>
      </c>
      <c r="AF74" s="305">
        <v>3</v>
      </c>
      <c r="AG74" s="305">
        <v>0</v>
      </c>
      <c r="AH74" s="305">
        <v>20300</v>
      </c>
      <c r="AI74" s="305">
        <v>0</v>
      </c>
    </row>
    <row r="75" spans="2:35" ht="17.25" hidden="1" customHeight="1">
      <c r="B75" s="298" t="s">
        <v>19</v>
      </c>
      <c r="C75" s="119">
        <v>1</v>
      </c>
      <c r="D75" s="302">
        <v>1118</v>
      </c>
      <c r="E75" s="302">
        <v>296</v>
      </c>
      <c r="F75" s="303">
        <v>1737</v>
      </c>
      <c r="G75" s="304">
        <v>650000</v>
      </c>
      <c r="H75" s="305">
        <v>1</v>
      </c>
      <c r="I75" s="302">
        <v>730</v>
      </c>
      <c r="J75" s="305">
        <v>3</v>
      </c>
      <c r="K75" s="305">
        <v>0</v>
      </c>
      <c r="L75" s="302">
        <v>25800</v>
      </c>
      <c r="M75" s="305">
        <v>19100</v>
      </c>
      <c r="N75" s="305">
        <v>9550</v>
      </c>
      <c r="O75" s="305">
        <v>14325</v>
      </c>
      <c r="P75" s="305">
        <v>1118</v>
      </c>
      <c r="Q75" s="305">
        <v>1737</v>
      </c>
      <c r="R75" s="305">
        <v>220000</v>
      </c>
      <c r="S75" s="305">
        <v>1</v>
      </c>
      <c r="T75" s="305">
        <v>290</v>
      </c>
      <c r="U75" s="305">
        <v>3</v>
      </c>
      <c r="V75" s="305">
        <v>0</v>
      </c>
      <c r="W75" s="305">
        <v>10100</v>
      </c>
      <c r="X75" s="305">
        <v>7500</v>
      </c>
      <c r="Y75" s="305">
        <v>3750</v>
      </c>
      <c r="Z75" s="305">
        <v>5625</v>
      </c>
      <c r="AA75" s="305" t="s">
        <v>380</v>
      </c>
      <c r="AB75" s="305" t="s">
        <v>381</v>
      </c>
      <c r="AC75" s="305">
        <v>170000</v>
      </c>
      <c r="AD75" s="305">
        <v>1</v>
      </c>
      <c r="AE75" s="305">
        <v>320</v>
      </c>
      <c r="AF75" s="305">
        <v>3</v>
      </c>
      <c r="AG75" s="305">
        <v>0</v>
      </c>
      <c r="AH75" s="305">
        <v>18700</v>
      </c>
      <c r="AI75" s="305">
        <v>0</v>
      </c>
    </row>
    <row r="76" spans="2:35" ht="17.25" hidden="1" customHeight="1">
      <c r="B76" s="298" t="s">
        <v>20</v>
      </c>
      <c r="C76" s="119">
        <v>1</v>
      </c>
      <c r="D76" s="302">
        <v>897</v>
      </c>
      <c r="E76" s="302">
        <v>226</v>
      </c>
      <c r="F76" s="303">
        <v>1403</v>
      </c>
      <c r="G76" s="304">
        <v>650000</v>
      </c>
      <c r="H76" s="305">
        <v>1</v>
      </c>
      <c r="I76" s="302">
        <v>740</v>
      </c>
      <c r="J76" s="305">
        <v>3</v>
      </c>
      <c r="K76" s="305">
        <v>0</v>
      </c>
      <c r="L76" s="302">
        <v>25000</v>
      </c>
      <c r="M76" s="305">
        <v>18000</v>
      </c>
      <c r="N76" s="305">
        <v>9000</v>
      </c>
      <c r="O76" s="305">
        <v>13500</v>
      </c>
      <c r="P76" s="305">
        <v>897</v>
      </c>
      <c r="Q76" s="305">
        <v>1403</v>
      </c>
      <c r="R76" s="305">
        <v>220000</v>
      </c>
      <c r="S76" s="305">
        <v>1</v>
      </c>
      <c r="T76" s="305">
        <v>240</v>
      </c>
      <c r="U76" s="305">
        <v>3</v>
      </c>
      <c r="V76" s="305">
        <v>0</v>
      </c>
      <c r="W76" s="305">
        <v>9000</v>
      </c>
      <c r="X76" s="305">
        <v>6000</v>
      </c>
      <c r="Y76" s="305">
        <v>3000</v>
      </c>
      <c r="Z76" s="305">
        <v>4500</v>
      </c>
      <c r="AA76" s="305" t="s">
        <v>382</v>
      </c>
      <c r="AB76" s="305" t="s">
        <v>383</v>
      </c>
      <c r="AC76" s="305">
        <v>170000</v>
      </c>
      <c r="AD76" s="305">
        <v>1</v>
      </c>
      <c r="AE76" s="305">
        <v>260</v>
      </c>
      <c r="AF76" s="305">
        <v>3</v>
      </c>
      <c r="AG76" s="305">
        <v>0</v>
      </c>
      <c r="AH76" s="305">
        <v>15000</v>
      </c>
      <c r="AI76" s="305">
        <v>0</v>
      </c>
    </row>
    <row r="77" spans="2:35" ht="17.25" hidden="1" customHeight="1">
      <c r="B77" s="298" t="s">
        <v>21</v>
      </c>
      <c r="C77" s="119">
        <v>1</v>
      </c>
      <c r="D77" s="302">
        <v>3877</v>
      </c>
      <c r="E77" s="302">
        <v>899</v>
      </c>
      <c r="F77" s="303">
        <v>6191</v>
      </c>
      <c r="G77" s="304">
        <v>650000</v>
      </c>
      <c r="H77" s="305">
        <v>1</v>
      </c>
      <c r="I77" s="302">
        <v>760</v>
      </c>
      <c r="J77" s="305">
        <v>3</v>
      </c>
      <c r="K77" s="305">
        <v>0</v>
      </c>
      <c r="L77" s="302">
        <v>26000</v>
      </c>
      <c r="M77" s="305">
        <v>19000</v>
      </c>
      <c r="N77" s="305">
        <v>9500</v>
      </c>
      <c r="O77" s="305">
        <v>14250</v>
      </c>
      <c r="P77" s="305">
        <v>3877</v>
      </c>
      <c r="Q77" s="305">
        <v>6191</v>
      </c>
      <c r="R77" s="305">
        <v>220000</v>
      </c>
      <c r="S77" s="305">
        <v>1</v>
      </c>
      <c r="T77" s="305">
        <v>250</v>
      </c>
      <c r="U77" s="305">
        <v>3</v>
      </c>
      <c r="V77" s="305">
        <v>0</v>
      </c>
      <c r="W77" s="305">
        <v>9000</v>
      </c>
      <c r="X77" s="305">
        <v>6000</v>
      </c>
      <c r="Y77" s="305">
        <v>3000</v>
      </c>
      <c r="Z77" s="305">
        <v>4500</v>
      </c>
      <c r="AA77" s="305" t="s">
        <v>384</v>
      </c>
      <c r="AB77" s="305" t="s">
        <v>385</v>
      </c>
      <c r="AC77" s="305">
        <v>170000</v>
      </c>
      <c r="AD77" s="305">
        <v>1</v>
      </c>
      <c r="AE77" s="305">
        <v>290</v>
      </c>
      <c r="AF77" s="305">
        <v>3</v>
      </c>
      <c r="AG77" s="305">
        <v>0</v>
      </c>
      <c r="AH77" s="305">
        <v>15000</v>
      </c>
      <c r="AI77" s="305">
        <v>0</v>
      </c>
    </row>
    <row r="78" spans="2:35" ht="17.25" hidden="1" customHeight="1">
      <c r="B78" s="298" t="s">
        <v>22</v>
      </c>
      <c r="C78" s="119">
        <v>1</v>
      </c>
      <c r="D78" s="302">
        <v>245</v>
      </c>
      <c r="E78" s="302">
        <v>53</v>
      </c>
      <c r="F78" s="303">
        <v>355</v>
      </c>
      <c r="G78" s="304">
        <v>650000</v>
      </c>
      <c r="H78" s="305">
        <v>1</v>
      </c>
      <c r="I78" s="302">
        <v>750</v>
      </c>
      <c r="J78" s="305">
        <v>2</v>
      </c>
      <c r="K78" s="305">
        <v>2500</v>
      </c>
      <c r="L78" s="302">
        <v>25400</v>
      </c>
      <c r="M78" s="305">
        <v>25200</v>
      </c>
      <c r="N78" s="305">
        <v>12600</v>
      </c>
      <c r="O78" s="305">
        <v>18900</v>
      </c>
      <c r="P78" s="305">
        <v>245</v>
      </c>
      <c r="Q78" s="305">
        <v>355</v>
      </c>
      <c r="R78" s="305">
        <v>220000</v>
      </c>
      <c r="S78" s="305">
        <v>1</v>
      </c>
      <c r="T78" s="305">
        <v>220</v>
      </c>
      <c r="U78" s="305">
        <v>2</v>
      </c>
      <c r="V78" s="305">
        <v>1000</v>
      </c>
      <c r="W78" s="305">
        <v>8900</v>
      </c>
      <c r="X78" s="305">
        <v>7300</v>
      </c>
      <c r="Y78" s="305">
        <v>3650</v>
      </c>
      <c r="Z78" s="305">
        <v>5475</v>
      </c>
      <c r="AA78" s="305" t="s">
        <v>386</v>
      </c>
      <c r="AB78" s="305" t="s">
        <v>387</v>
      </c>
      <c r="AC78" s="305">
        <v>170000</v>
      </c>
      <c r="AD78" s="305">
        <v>1</v>
      </c>
      <c r="AE78" s="305">
        <v>260</v>
      </c>
      <c r="AF78" s="305">
        <v>2</v>
      </c>
      <c r="AG78" s="305">
        <v>400</v>
      </c>
      <c r="AH78" s="305">
        <v>13900</v>
      </c>
      <c r="AI78" s="305">
        <v>0</v>
      </c>
    </row>
    <row r="79" spans="2:35" ht="17.25" hidden="1" customHeight="1">
      <c r="B79" s="298" t="s">
        <v>23</v>
      </c>
      <c r="C79" s="119">
        <v>1</v>
      </c>
      <c r="D79" s="302">
        <v>242</v>
      </c>
      <c r="E79" s="302">
        <v>54</v>
      </c>
      <c r="F79" s="303">
        <v>343</v>
      </c>
      <c r="G79" s="304">
        <v>650000</v>
      </c>
      <c r="H79" s="305">
        <v>1</v>
      </c>
      <c r="I79" s="302">
        <v>650</v>
      </c>
      <c r="J79" s="305">
        <v>3</v>
      </c>
      <c r="K79" s="305">
        <v>0</v>
      </c>
      <c r="L79" s="302">
        <v>23000</v>
      </c>
      <c r="M79" s="305">
        <v>17000</v>
      </c>
      <c r="N79" s="305">
        <v>8500</v>
      </c>
      <c r="O79" s="305">
        <v>12750</v>
      </c>
      <c r="P79" s="305">
        <v>242</v>
      </c>
      <c r="Q79" s="305">
        <v>343</v>
      </c>
      <c r="R79" s="305">
        <v>220000</v>
      </c>
      <c r="S79" s="305">
        <v>1</v>
      </c>
      <c r="T79" s="305">
        <v>250</v>
      </c>
      <c r="U79" s="305">
        <v>3</v>
      </c>
      <c r="V79" s="305">
        <v>0</v>
      </c>
      <c r="W79" s="305">
        <v>7000</v>
      </c>
      <c r="X79" s="305">
        <v>6000</v>
      </c>
      <c r="Y79" s="305">
        <v>3000</v>
      </c>
      <c r="Z79" s="305">
        <v>4500</v>
      </c>
      <c r="AA79" s="305" t="s">
        <v>388</v>
      </c>
      <c r="AB79" s="305" t="s">
        <v>389</v>
      </c>
      <c r="AC79" s="305">
        <v>170000</v>
      </c>
      <c r="AD79" s="305">
        <v>1</v>
      </c>
      <c r="AE79" s="305">
        <v>250</v>
      </c>
      <c r="AF79" s="305">
        <v>3</v>
      </c>
      <c r="AG79" s="305">
        <v>0</v>
      </c>
      <c r="AH79" s="305">
        <v>13000</v>
      </c>
      <c r="AI79" s="305">
        <v>0</v>
      </c>
    </row>
    <row r="80" spans="2:35" ht="17.25" hidden="1" customHeight="1">
      <c r="B80" s="298" t="s">
        <v>24</v>
      </c>
      <c r="C80" s="119">
        <v>1</v>
      </c>
      <c r="D80" s="302">
        <v>936</v>
      </c>
      <c r="E80" s="302">
        <v>206</v>
      </c>
      <c r="F80" s="303">
        <v>1444</v>
      </c>
      <c r="G80" s="304">
        <v>650000</v>
      </c>
      <c r="H80" s="305">
        <v>1</v>
      </c>
      <c r="I80" s="302">
        <v>718</v>
      </c>
      <c r="J80" s="305">
        <v>3</v>
      </c>
      <c r="K80" s="305">
        <v>0</v>
      </c>
      <c r="L80" s="302">
        <v>26500</v>
      </c>
      <c r="M80" s="305">
        <v>18000</v>
      </c>
      <c r="N80" s="305">
        <v>9000</v>
      </c>
      <c r="O80" s="305">
        <v>13500</v>
      </c>
      <c r="P80" s="305">
        <v>936</v>
      </c>
      <c r="Q80" s="305">
        <v>1444</v>
      </c>
      <c r="R80" s="305">
        <v>220000</v>
      </c>
      <c r="S80" s="305">
        <v>1</v>
      </c>
      <c r="T80" s="305">
        <v>286</v>
      </c>
      <c r="U80" s="305">
        <v>3</v>
      </c>
      <c r="V80" s="305">
        <v>0</v>
      </c>
      <c r="W80" s="305">
        <v>10000</v>
      </c>
      <c r="X80" s="305">
        <v>7000</v>
      </c>
      <c r="Y80" s="305">
        <v>3500</v>
      </c>
      <c r="Z80" s="305">
        <v>5250</v>
      </c>
      <c r="AA80" s="305" t="s">
        <v>390</v>
      </c>
      <c r="AB80" s="305" t="s">
        <v>391</v>
      </c>
      <c r="AC80" s="305">
        <v>170000</v>
      </c>
      <c r="AD80" s="305">
        <v>1</v>
      </c>
      <c r="AE80" s="305">
        <v>287</v>
      </c>
      <c r="AF80" s="305">
        <v>3</v>
      </c>
      <c r="AG80" s="305">
        <v>0</v>
      </c>
      <c r="AH80" s="305">
        <v>16400</v>
      </c>
      <c r="AI80" s="305">
        <v>0</v>
      </c>
    </row>
    <row r="81" spans="2:35" ht="17.25" hidden="1" customHeight="1">
      <c r="B81" s="298" t="s">
        <v>25</v>
      </c>
      <c r="C81" s="119">
        <v>1</v>
      </c>
      <c r="D81" s="302">
        <v>818</v>
      </c>
      <c r="E81" s="302">
        <v>210</v>
      </c>
      <c r="F81" s="303">
        <v>1306</v>
      </c>
      <c r="G81" s="304">
        <v>650000</v>
      </c>
      <c r="H81" s="305">
        <v>1</v>
      </c>
      <c r="I81" s="302">
        <v>782</v>
      </c>
      <c r="J81" s="305">
        <v>3</v>
      </c>
      <c r="K81" s="305">
        <v>0</v>
      </c>
      <c r="L81" s="302">
        <v>31000</v>
      </c>
      <c r="M81" s="305">
        <v>23800</v>
      </c>
      <c r="N81" s="305">
        <v>11900</v>
      </c>
      <c r="O81" s="305">
        <v>17850</v>
      </c>
      <c r="P81" s="305">
        <v>818</v>
      </c>
      <c r="Q81" s="305">
        <v>1306</v>
      </c>
      <c r="R81" s="305">
        <v>220000</v>
      </c>
      <c r="S81" s="305">
        <v>1</v>
      </c>
      <c r="T81" s="305">
        <v>250</v>
      </c>
      <c r="U81" s="305">
        <v>3</v>
      </c>
      <c r="V81" s="305">
        <v>0</v>
      </c>
      <c r="W81" s="305">
        <v>10200</v>
      </c>
      <c r="X81" s="305">
        <v>7800</v>
      </c>
      <c r="Y81" s="305">
        <v>3900</v>
      </c>
      <c r="Z81" s="305">
        <v>5850</v>
      </c>
      <c r="AA81" s="305" t="s">
        <v>392</v>
      </c>
      <c r="AB81" s="305" t="s">
        <v>393</v>
      </c>
      <c r="AC81" s="305">
        <v>170000</v>
      </c>
      <c r="AD81" s="305">
        <v>1</v>
      </c>
      <c r="AE81" s="305">
        <v>300</v>
      </c>
      <c r="AF81" s="305">
        <v>3</v>
      </c>
      <c r="AG81" s="305">
        <v>0</v>
      </c>
      <c r="AH81" s="305">
        <v>20400</v>
      </c>
      <c r="AI81" s="305">
        <v>0</v>
      </c>
    </row>
    <row r="82" spans="2:35" ht="17.25" hidden="1" customHeight="1">
      <c r="B82" s="298" t="s">
        <v>26</v>
      </c>
      <c r="C82" s="119">
        <v>1</v>
      </c>
      <c r="D82" s="302">
        <v>2932</v>
      </c>
      <c r="E82" s="302">
        <v>703</v>
      </c>
      <c r="F82" s="303">
        <v>4459</v>
      </c>
      <c r="G82" s="304">
        <v>650000</v>
      </c>
      <c r="H82" s="305">
        <v>1</v>
      </c>
      <c r="I82" s="302">
        <v>790</v>
      </c>
      <c r="J82" s="305">
        <v>3</v>
      </c>
      <c r="K82" s="305">
        <v>0</v>
      </c>
      <c r="L82" s="302">
        <v>27300</v>
      </c>
      <c r="M82" s="305">
        <v>19200</v>
      </c>
      <c r="N82" s="305">
        <v>9600</v>
      </c>
      <c r="O82" s="305">
        <v>14400</v>
      </c>
      <c r="P82" s="305">
        <v>2932</v>
      </c>
      <c r="Q82" s="305">
        <v>4459</v>
      </c>
      <c r="R82" s="305">
        <v>220000</v>
      </c>
      <c r="S82" s="305">
        <v>1</v>
      </c>
      <c r="T82" s="305">
        <v>262</v>
      </c>
      <c r="U82" s="305">
        <v>3</v>
      </c>
      <c r="V82" s="305">
        <v>0</v>
      </c>
      <c r="W82" s="305">
        <v>8700</v>
      </c>
      <c r="X82" s="305">
        <v>8200</v>
      </c>
      <c r="Y82" s="305">
        <v>4100</v>
      </c>
      <c r="Z82" s="305">
        <v>6150</v>
      </c>
      <c r="AA82" s="305" t="s">
        <v>394</v>
      </c>
      <c r="AB82" s="305" t="s">
        <v>395</v>
      </c>
      <c r="AC82" s="305">
        <v>170000</v>
      </c>
      <c r="AD82" s="305">
        <v>1</v>
      </c>
      <c r="AE82" s="305">
        <v>262</v>
      </c>
      <c r="AF82" s="305">
        <v>3</v>
      </c>
      <c r="AG82" s="305">
        <v>0</v>
      </c>
      <c r="AH82" s="305">
        <v>15100</v>
      </c>
      <c r="AI82" s="305">
        <v>0</v>
      </c>
    </row>
    <row r="83" spans="2:35" ht="17.25" hidden="1" customHeight="1">
      <c r="B83" s="298" t="s">
        <v>27</v>
      </c>
      <c r="C83" s="119">
        <v>1</v>
      </c>
      <c r="D83" s="302">
        <v>2708</v>
      </c>
      <c r="E83" s="302">
        <v>690</v>
      </c>
      <c r="F83" s="303">
        <v>4076</v>
      </c>
      <c r="G83" s="304">
        <v>650000</v>
      </c>
      <c r="H83" s="305">
        <v>1</v>
      </c>
      <c r="I83" s="302">
        <v>700</v>
      </c>
      <c r="J83" s="305">
        <v>3</v>
      </c>
      <c r="K83" s="305">
        <v>0</v>
      </c>
      <c r="L83" s="302">
        <v>26900</v>
      </c>
      <c r="M83" s="305">
        <v>21000</v>
      </c>
      <c r="N83" s="305">
        <v>10500</v>
      </c>
      <c r="O83" s="305">
        <v>15750</v>
      </c>
      <c r="P83" s="305">
        <v>2708</v>
      </c>
      <c r="Q83" s="305">
        <v>4076</v>
      </c>
      <c r="R83" s="305">
        <v>220000</v>
      </c>
      <c r="S83" s="305">
        <v>1</v>
      </c>
      <c r="T83" s="305">
        <v>320</v>
      </c>
      <c r="U83" s="305">
        <v>3</v>
      </c>
      <c r="V83" s="305">
        <v>0</v>
      </c>
      <c r="W83" s="305">
        <v>10900</v>
      </c>
      <c r="X83" s="305">
        <v>8000</v>
      </c>
      <c r="Y83" s="305">
        <v>4000</v>
      </c>
      <c r="Z83" s="305">
        <v>6000</v>
      </c>
      <c r="AA83" s="305" t="s">
        <v>396</v>
      </c>
      <c r="AB83" s="305" t="s">
        <v>397</v>
      </c>
      <c r="AC83" s="305">
        <v>170000</v>
      </c>
      <c r="AD83" s="305">
        <v>1</v>
      </c>
      <c r="AE83" s="305">
        <v>330</v>
      </c>
      <c r="AF83" s="305">
        <v>3</v>
      </c>
      <c r="AG83" s="305">
        <v>0</v>
      </c>
      <c r="AH83" s="305">
        <v>18800</v>
      </c>
      <c r="AI83" s="305">
        <v>0</v>
      </c>
    </row>
    <row r="84" spans="2:35" ht="17.25" hidden="1" customHeight="1">
      <c r="B84" s="298" t="s">
        <v>28</v>
      </c>
      <c r="C84" s="119">
        <v>1</v>
      </c>
      <c r="D84" s="302">
        <v>3921</v>
      </c>
      <c r="E84" s="302">
        <v>980</v>
      </c>
      <c r="F84" s="303">
        <v>6375</v>
      </c>
      <c r="G84" s="304">
        <v>650000</v>
      </c>
      <c r="H84" s="305">
        <v>1</v>
      </c>
      <c r="I84" s="302">
        <v>750</v>
      </c>
      <c r="J84" s="305">
        <v>3</v>
      </c>
      <c r="K84" s="305">
        <v>0</v>
      </c>
      <c r="L84" s="302">
        <v>27100</v>
      </c>
      <c r="M84" s="305">
        <v>21000</v>
      </c>
      <c r="N84" s="305">
        <v>10500</v>
      </c>
      <c r="O84" s="305">
        <v>15750</v>
      </c>
      <c r="P84" s="305">
        <v>3921</v>
      </c>
      <c r="Q84" s="305">
        <v>6375</v>
      </c>
      <c r="R84" s="305">
        <v>220000</v>
      </c>
      <c r="S84" s="305">
        <v>1</v>
      </c>
      <c r="T84" s="305">
        <v>310</v>
      </c>
      <c r="U84" s="305">
        <v>3</v>
      </c>
      <c r="V84" s="305">
        <v>0</v>
      </c>
      <c r="W84" s="305">
        <v>11200</v>
      </c>
      <c r="X84" s="305">
        <v>8300</v>
      </c>
      <c r="Y84" s="305">
        <v>4150</v>
      </c>
      <c r="Z84" s="305">
        <v>6225</v>
      </c>
      <c r="AA84" s="305" t="s">
        <v>398</v>
      </c>
      <c r="AB84" s="305" t="s">
        <v>399</v>
      </c>
      <c r="AC84" s="305">
        <v>170000</v>
      </c>
      <c r="AD84" s="305">
        <v>1</v>
      </c>
      <c r="AE84" s="305">
        <v>330</v>
      </c>
      <c r="AF84" s="305">
        <v>3</v>
      </c>
      <c r="AG84" s="305">
        <v>0</v>
      </c>
      <c r="AH84" s="305">
        <v>18700</v>
      </c>
      <c r="AI84" s="305">
        <v>0</v>
      </c>
    </row>
    <row r="85" spans="2:35" ht="17.25" hidden="1" customHeight="1">
      <c r="B85" s="298" t="s">
        <v>29</v>
      </c>
      <c r="C85" s="119">
        <v>1</v>
      </c>
      <c r="D85" s="302">
        <v>2265</v>
      </c>
      <c r="E85" s="302">
        <v>681</v>
      </c>
      <c r="F85" s="303">
        <v>3407</v>
      </c>
      <c r="G85" s="304">
        <v>650000</v>
      </c>
      <c r="H85" s="305">
        <v>1</v>
      </c>
      <c r="I85" s="302">
        <v>744</v>
      </c>
      <c r="J85" s="305">
        <v>3</v>
      </c>
      <c r="K85" s="305">
        <v>0</v>
      </c>
      <c r="L85" s="302">
        <v>26100</v>
      </c>
      <c r="M85" s="305">
        <v>21800</v>
      </c>
      <c r="N85" s="305">
        <v>10900</v>
      </c>
      <c r="O85" s="305">
        <v>16350</v>
      </c>
      <c r="P85" s="305">
        <v>2265</v>
      </c>
      <c r="Q85" s="305">
        <v>3407</v>
      </c>
      <c r="R85" s="305">
        <v>200000</v>
      </c>
      <c r="S85" s="305">
        <v>1</v>
      </c>
      <c r="T85" s="305">
        <v>262</v>
      </c>
      <c r="U85" s="305">
        <v>3</v>
      </c>
      <c r="V85" s="305">
        <v>0</v>
      </c>
      <c r="W85" s="305">
        <v>9800</v>
      </c>
      <c r="X85" s="305">
        <v>7800</v>
      </c>
      <c r="Y85" s="305">
        <v>3900</v>
      </c>
      <c r="Z85" s="305">
        <v>5850</v>
      </c>
      <c r="AA85" s="305" t="s">
        <v>400</v>
      </c>
      <c r="AB85" s="305" t="s">
        <v>401</v>
      </c>
      <c r="AC85" s="305">
        <v>170000</v>
      </c>
      <c r="AD85" s="305">
        <v>1</v>
      </c>
      <c r="AE85" s="305">
        <v>280</v>
      </c>
      <c r="AF85" s="305">
        <v>3</v>
      </c>
      <c r="AG85" s="305">
        <v>0</v>
      </c>
      <c r="AH85" s="305">
        <v>16300</v>
      </c>
      <c r="AI85" s="305">
        <v>0</v>
      </c>
    </row>
    <row r="86" spans="2:35" ht="17.25" hidden="1" customHeight="1">
      <c r="B86" s="298" t="s">
        <v>30</v>
      </c>
      <c r="C86" s="119">
        <v>1</v>
      </c>
      <c r="D86" s="302">
        <v>1078</v>
      </c>
      <c r="E86" s="302">
        <v>255</v>
      </c>
      <c r="F86" s="303">
        <v>1656</v>
      </c>
      <c r="G86" s="304">
        <v>650000</v>
      </c>
      <c r="H86" s="305">
        <v>1</v>
      </c>
      <c r="I86" s="302">
        <v>782</v>
      </c>
      <c r="J86" s="305">
        <v>3</v>
      </c>
      <c r="K86" s="305">
        <v>0</v>
      </c>
      <c r="L86" s="302">
        <v>26700</v>
      </c>
      <c r="M86" s="305">
        <v>21800</v>
      </c>
      <c r="N86" s="305">
        <v>10900</v>
      </c>
      <c r="O86" s="305">
        <v>16350</v>
      </c>
      <c r="P86" s="305">
        <v>1078</v>
      </c>
      <c r="Q86" s="305">
        <v>1656</v>
      </c>
      <c r="R86" s="305">
        <v>220000</v>
      </c>
      <c r="S86" s="305">
        <v>1</v>
      </c>
      <c r="T86" s="305">
        <v>333</v>
      </c>
      <c r="U86" s="305">
        <v>3</v>
      </c>
      <c r="V86" s="305">
        <v>0</v>
      </c>
      <c r="W86" s="305">
        <v>11300</v>
      </c>
      <c r="X86" s="305">
        <v>8400</v>
      </c>
      <c r="Y86" s="305">
        <v>4200</v>
      </c>
      <c r="Z86" s="305">
        <v>6300</v>
      </c>
      <c r="AA86" s="305" t="s">
        <v>402</v>
      </c>
      <c r="AB86" s="305" t="s">
        <v>403</v>
      </c>
      <c r="AC86" s="305">
        <v>170000</v>
      </c>
      <c r="AD86" s="305">
        <v>1</v>
      </c>
      <c r="AE86" s="305">
        <v>345</v>
      </c>
      <c r="AF86" s="305">
        <v>3</v>
      </c>
      <c r="AG86" s="305">
        <v>0</v>
      </c>
      <c r="AH86" s="305">
        <v>19500</v>
      </c>
      <c r="AI86" s="305">
        <v>0</v>
      </c>
    </row>
    <row r="87" spans="2:35" ht="17.25" hidden="1" customHeight="1">
      <c r="B87" s="298" t="s">
        <v>31</v>
      </c>
      <c r="C87" s="119">
        <v>1</v>
      </c>
      <c r="D87" s="302">
        <v>2373</v>
      </c>
      <c r="E87" s="302">
        <v>552</v>
      </c>
      <c r="F87" s="303">
        <v>3721</v>
      </c>
      <c r="G87" s="304">
        <v>650000</v>
      </c>
      <c r="H87" s="305">
        <v>1</v>
      </c>
      <c r="I87" s="302">
        <v>760</v>
      </c>
      <c r="J87" s="305">
        <v>3</v>
      </c>
      <c r="K87" s="305">
        <v>0</v>
      </c>
      <c r="L87" s="302">
        <v>27600</v>
      </c>
      <c r="M87" s="305">
        <v>20000</v>
      </c>
      <c r="N87" s="305">
        <v>10000</v>
      </c>
      <c r="O87" s="305">
        <v>15000</v>
      </c>
      <c r="P87" s="305">
        <v>2373</v>
      </c>
      <c r="Q87" s="305">
        <v>3721</v>
      </c>
      <c r="R87" s="305">
        <v>220000</v>
      </c>
      <c r="S87" s="305">
        <v>1</v>
      </c>
      <c r="T87" s="305">
        <v>327</v>
      </c>
      <c r="U87" s="305">
        <v>3</v>
      </c>
      <c r="V87" s="305">
        <v>0</v>
      </c>
      <c r="W87" s="305">
        <v>11500</v>
      </c>
      <c r="X87" s="305">
        <v>8400</v>
      </c>
      <c r="Y87" s="305">
        <v>4200</v>
      </c>
      <c r="Z87" s="305">
        <v>6300</v>
      </c>
      <c r="AA87" s="305" t="s">
        <v>404</v>
      </c>
      <c r="AB87" s="305" t="s">
        <v>405</v>
      </c>
      <c r="AC87" s="305">
        <v>170000</v>
      </c>
      <c r="AD87" s="305">
        <v>1</v>
      </c>
      <c r="AE87" s="305">
        <v>353</v>
      </c>
      <c r="AF87" s="305">
        <v>3</v>
      </c>
      <c r="AG87" s="305">
        <v>0</v>
      </c>
      <c r="AH87" s="305">
        <v>20300</v>
      </c>
      <c r="AI87" s="305">
        <v>0</v>
      </c>
    </row>
    <row r="88" spans="2:35" ht="17.25" hidden="1" customHeight="1">
      <c r="B88" s="298" t="s">
        <v>32</v>
      </c>
      <c r="C88" s="119">
        <v>1</v>
      </c>
      <c r="D88" s="302">
        <v>745</v>
      </c>
      <c r="E88" s="302">
        <v>175</v>
      </c>
      <c r="F88" s="303">
        <v>1179</v>
      </c>
      <c r="G88" s="304">
        <v>650000</v>
      </c>
      <c r="H88" s="305">
        <v>1</v>
      </c>
      <c r="I88" s="302">
        <v>750</v>
      </c>
      <c r="J88" s="305">
        <v>3</v>
      </c>
      <c r="K88" s="305">
        <v>0</v>
      </c>
      <c r="L88" s="302">
        <v>26400</v>
      </c>
      <c r="M88" s="305">
        <v>19500</v>
      </c>
      <c r="N88" s="305">
        <v>9750</v>
      </c>
      <c r="O88" s="305">
        <v>14625</v>
      </c>
      <c r="P88" s="305">
        <v>745</v>
      </c>
      <c r="Q88" s="305">
        <v>1179</v>
      </c>
      <c r="R88" s="305">
        <v>220000</v>
      </c>
      <c r="S88" s="305">
        <v>1</v>
      </c>
      <c r="T88" s="305">
        <v>280</v>
      </c>
      <c r="U88" s="305">
        <v>3</v>
      </c>
      <c r="V88" s="305">
        <v>0</v>
      </c>
      <c r="W88" s="305">
        <v>9600</v>
      </c>
      <c r="X88" s="305">
        <v>7200</v>
      </c>
      <c r="Y88" s="305">
        <v>3600</v>
      </c>
      <c r="Z88" s="305">
        <v>5400</v>
      </c>
      <c r="AA88" s="305" t="s">
        <v>406</v>
      </c>
      <c r="AB88" s="305" t="s">
        <v>407</v>
      </c>
      <c r="AC88" s="305">
        <v>170000</v>
      </c>
      <c r="AD88" s="305">
        <v>1</v>
      </c>
      <c r="AE88" s="305">
        <v>310</v>
      </c>
      <c r="AF88" s="305">
        <v>3</v>
      </c>
      <c r="AG88" s="305">
        <v>0</v>
      </c>
      <c r="AH88" s="305">
        <v>16800</v>
      </c>
      <c r="AI88" s="305">
        <v>0</v>
      </c>
    </row>
    <row r="89" spans="2:35" ht="17.25" hidden="1" customHeight="1">
      <c r="B89" s="298" t="s">
        <v>33</v>
      </c>
      <c r="C89" s="119">
        <v>1</v>
      </c>
      <c r="D89" s="302">
        <v>113</v>
      </c>
      <c r="E89" s="302">
        <v>27</v>
      </c>
      <c r="F89" s="303">
        <v>164</v>
      </c>
      <c r="G89" s="304">
        <v>650000</v>
      </c>
      <c r="H89" s="305">
        <v>1</v>
      </c>
      <c r="I89" s="302">
        <v>770</v>
      </c>
      <c r="J89" s="305">
        <v>3</v>
      </c>
      <c r="K89" s="305">
        <v>0</v>
      </c>
      <c r="L89" s="302">
        <v>25400</v>
      </c>
      <c r="M89" s="305">
        <v>23400</v>
      </c>
      <c r="N89" s="305">
        <v>11700</v>
      </c>
      <c r="O89" s="305">
        <v>17550</v>
      </c>
      <c r="P89" s="305">
        <v>113</v>
      </c>
      <c r="Q89" s="305">
        <v>164</v>
      </c>
      <c r="R89" s="305">
        <v>220000</v>
      </c>
      <c r="S89" s="305">
        <v>1</v>
      </c>
      <c r="T89" s="305">
        <v>270</v>
      </c>
      <c r="U89" s="305">
        <v>3</v>
      </c>
      <c r="V89" s="305">
        <v>0</v>
      </c>
      <c r="W89" s="305">
        <v>7800</v>
      </c>
      <c r="X89" s="305">
        <v>8000</v>
      </c>
      <c r="Y89" s="305">
        <v>4000</v>
      </c>
      <c r="Z89" s="305">
        <v>6000</v>
      </c>
      <c r="AA89" s="305" t="s">
        <v>408</v>
      </c>
      <c r="AB89" s="305" t="s">
        <v>409</v>
      </c>
      <c r="AC89" s="305">
        <v>170000</v>
      </c>
      <c r="AD89" s="305">
        <v>1</v>
      </c>
      <c r="AE89" s="305">
        <v>260</v>
      </c>
      <c r="AF89" s="305">
        <v>3</v>
      </c>
      <c r="AG89" s="305">
        <v>0</v>
      </c>
      <c r="AH89" s="305">
        <v>19000</v>
      </c>
      <c r="AI89" s="305">
        <v>0</v>
      </c>
    </row>
    <row r="90" spans="2:35" ht="17.25" hidden="1" customHeight="1">
      <c r="B90" s="298" t="s">
        <v>34</v>
      </c>
      <c r="C90" s="119">
        <v>1</v>
      </c>
      <c r="D90" s="302">
        <v>254</v>
      </c>
      <c r="E90" s="302">
        <v>51</v>
      </c>
      <c r="F90" s="303">
        <v>435</v>
      </c>
      <c r="G90" s="304">
        <v>650000</v>
      </c>
      <c r="H90" s="305">
        <v>1</v>
      </c>
      <c r="I90" s="302">
        <v>830</v>
      </c>
      <c r="J90" s="305">
        <v>3</v>
      </c>
      <c r="K90" s="305">
        <v>0</v>
      </c>
      <c r="L90" s="302">
        <v>27000</v>
      </c>
      <c r="M90" s="305">
        <v>24000</v>
      </c>
      <c r="N90" s="305">
        <v>12000</v>
      </c>
      <c r="O90" s="305">
        <v>18000</v>
      </c>
      <c r="P90" s="305">
        <v>254</v>
      </c>
      <c r="Q90" s="305">
        <v>435</v>
      </c>
      <c r="R90" s="305">
        <v>220000</v>
      </c>
      <c r="S90" s="305">
        <v>1</v>
      </c>
      <c r="T90" s="305">
        <v>200</v>
      </c>
      <c r="U90" s="305">
        <v>3</v>
      </c>
      <c r="V90" s="305">
        <v>0</v>
      </c>
      <c r="W90" s="305">
        <v>7800</v>
      </c>
      <c r="X90" s="305">
        <v>7900</v>
      </c>
      <c r="Y90" s="305">
        <v>3950</v>
      </c>
      <c r="Z90" s="305">
        <v>5925</v>
      </c>
      <c r="AA90" s="305" t="s">
        <v>411</v>
      </c>
      <c r="AB90" s="305" t="s">
        <v>412</v>
      </c>
      <c r="AC90" s="305">
        <v>170000</v>
      </c>
      <c r="AD90" s="305">
        <v>1</v>
      </c>
      <c r="AE90" s="305">
        <v>180</v>
      </c>
      <c r="AF90" s="305">
        <v>3</v>
      </c>
      <c r="AG90" s="305">
        <v>0</v>
      </c>
      <c r="AH90" s="305">
        <v>10200</v>
      </c>
      <c r="AI90" s="305">
        <v>0</v>
      </c>
    </row>
    <row r="91" spans="2:35" ht="17.25" hidden="1" customHeight="1">
      <c r="B91" s="298" t="s">
        <v>35</v>
      </c>
      <c r="C91" s="119">
        <v>1</v>
      </c>
      <c r="D91" s="302">
        <v>43</v>
      </c>
      <c r="E91" s="302">
        <v>8</v>
      </c>
      <c r="F91" s="303">
        <v>65</v>
      </c>
      <c r="G91" s="304">
        <v>650000</v>
      </c>
      <c r="H91" s="305">
        <v>1</v>
      </c>
      <c r="I91" s="302">
        <v>748</v>
      </c>
      <c r="J91" s="305">
        <v>3</v>
      </c>
      <c r="K91" s="305">
        <v>0</v>
      </c>
      <c r="L91" s="302">
        <v>26300</v>
      </c>
      <c r="M91" s="305">
        <v>19700</v>
      </c>
      <c r="N91" s="305">
        <v>9850</v>
      </c>
      <c r="O91" s="305">
        <v>14775</v>
      </c>
      <c r="P91" s="305">
        <v>43</v>
      </c>
      <c r="Q91" s="305">
        <v>65</v>
      </c>
      <c r="R91" s="305">
        <v>220000</v>
      </c>
      <c r="S91" s="305">
        <v>1</v>
      </c>
      <c r="T91" s="305">
        <v>290</v>
      </c>
      <c r="U91" s="305">
        <v>3</v>
      </c>
      <c r="V91" s="305">
        <v>0</v>
      </c>
      <c r="W91" s="305">
        <v>11000</v>
      </c>
      <c r="X91" s="305">
        <v>8000</v>
      </c>
      <c r="Y91" s="305">
        <v>4000</v>
      </c>
      <c r="Z91" s="305">
        <v>6000</v>
      </c>
      <c r="AA91" s="305" t="s">
        <v>413</v>
      </c>
      <c r="AB91" s="305" t="s">
        <v>414</v>
      </c>
      <c r="AC91" s="305">
        <v>170000</v>
      </c>
      <c r="AD91" s="305">
        <v>1</v>
      </c>
      <c r="AE91" s="305">
        <v>310</v>
      </c>
      <c r="AF91" s="305">
        <v>3</v>
      </c>
      <c r="AG91" s="305">
        <v>0</v>
      </c>
      <c r="AH91" s="305">
        <v>18000</v>
      </c>
      <c r="AI91" s="305">
        <v>0</v>
      </c>
    </row>
    <row r="92" spans="2:35" ht="17.25" hidden="1" customHeight="1">
      <c r="B92" s="298" t="s">
        <v>36</v>
      </c>
      <c r="C92" s="119">
        <v>1</v>
      </c>
      <c r="D92" s="302">
        <v>523</v>
      </c>
      <c r="E92" s="302">
        <v>98</v>
      </c>
      <c r="F92" s="303">
        <v>755</v>
      </c>
      <c r="G92" s="304">
        <v>650000</v>
      </c>
      <c r="H92" s="305">
        <v>1</v>
      </c>
      <c r="I92" s="302">
        <v>740</v>
      </c>
      <c r="J92" s="305">
        <v>3</v>
      </c>
      <c r="K92" s="305">
        <v>0</v>
      </c>
      <c r="L92" s="302">
        <v>25800</v>
      </c>
      <c r="M92" s="305">
        <v>19200</v>
      </c>
      <c r="N92" s="305">
        <v>9600</v>
      </c>
      <c r="O92" s="305">
        <v>14400</v>
      </c>
      <c r="P92" s="305">
        <v>523</v>
      </c>
      <c r="Q92" s="305">
        <v>755</v>
      </c>
      <c r="R92" s="305">
        <v>220000</v>
      </c>
      <c r="S92" s="305">
        <v>1</v>
      </c>
      <c r="T92" s="305">
        <v>290</v>
      </c>
      <c r="U92" s="305">
        <v>3</v>
      </c>
      <c r="V92" s="305">
        <v>0</v>
      </c>
      <c r="W92" s="305">
        <v>9800</v>
      </c>
      <c r="X92" s="305">
        <v>7300</v>
      </c>
      <c r="Y92" s="305">
        <v>3650</v>
      </c>
      <c r="Z92" s="305">
        <v>5475</v>
      </c>
      <c r="AA92" s="305" t="s">
        <v>415</v>
      </c>
      <c r="AB92" s="305" t="s">
        <v>416</v>
      </c>
      <c r="AC92" s="305">
        <v>170000</v>
      </c>
      <c r="AD92" s="305">
        <v>1</v>
      </c>
      <c r="AE92" s="305">
        <v>310</v>
      </c>
      <c r="AF92" s="305">
        <v>3</v>
      </c>
      <c r="AG92" s="305">
        <v>0</v>
      </c>
      <c r="AH92" s="305">
        <v>17700</v>
      </c>
      <c r="AI92" s="305">
        <v>0</v>
      </c>
    </row>
    <row r="93" spans="2:35" ht="17.25" hidden="1" customHeight="1">
      <c r="B93" s="298" t="s">
        <v>37</v>
      </c>
      <c r="C93" s="119">
        <v>1</v>
      </c>
      <c r="D93" s="302">
        <v>130</v>
      </c>
      <c r="E93" s="302">
        <v>17</v>
      </c>
      <c r="F93" s="303">
        <v>179</v>
      </c>
      <c r="G93" s="304">
        <v>650000</v>
      </c>
      <c r="H93" s="305">
        <v>1</v>
      </c>
      <c r="I93" s="302">
        <v>670</v>
      </c>
      <c r="J93" s="305">
        <v>3</v>
      </c>
      <c r="K93" s="305">
        <v>0</v>
      </c>
      <c r="L93" s="302">
        <v>22600</v>
      </c>
      <c r="M93" s="305">
        <v>19300</v>
      </c>
      <c r="N93" s="305">
        <v>9650</v>
      </c>
      <c r="O93" s="305">
        <v>14475</v>
      </c>
      <c r="P93" s="305">
        <v>130</v>
      </c>
      <c r="Q93" s="305">
        <v>179</v>
      </c>
      <c r="R93" s="305">
        <v>220000</v>
      </c>
      <c r="S93" s="305">
        <v>1</v>
      </c>
      <c r="T93" s="305">
        <v>289</v>
      </c>
      <c r="U93" s="305">
        <v>3</v>
      </c>
      <c r="V93" s="305">
        <v>0</v>
      </c>
      <c r="W93" s="305">
        <v>10200</v>
      </c>
      <c r="X93" s="305">
        <v>7600</v>
      </c>
      <c r="Y93" s="305">
        <v>3800</v>
      </c>
      <c r="Z93" s="305">
        <v>5700</v>
      </c>
      <c r="AA93" s="305" t="s">
        <v>410</v>
      </c>
      <c r="AB93" s="305" t="s">
        <v>417</v>
      </c>
      <c r="AC93" s="305">
        <v>170000</v>
      </c>
      <c r="AD93" s="305">
        <v>1</v>
      </c>
      <c r="AE93" s="305">
        <v>279</v>
      </c>
      <c r="AF93" s="305">
        <v>3</v>
      </c>
      <c r="AG93" s="305">
        <v>0</v>
      </c>
      <c r="AH93" s="305">
        <v>17000</v>
      </c>
      <c r="AI93" s="305">
        <v>0</v>
      </c>
    </row>
    <row r="94" spans="2:35" ht="17.25" hidden="1" customHeight="1">
      <c r="B94" s="298" t="s">
        <v>38</v>
      </c>
      <c r="C94" s="119">
        <v>1</v>
      </c>
      <c r="D94" s="302">
        <v>57</v>
      </c>
      <c r="E94" s="302">
        <v>10</v>
      </c>
      <c r="F94" s="303">
        <v>78</v>
      </c>
      <c r="G94" s="304">
        <v>650000</v>
      </c>
      <c r="H94" s="305">
        <v>1</v>
      </c>
      <c r="I94" s="302">
        <v>770</v>
      </c>
      <c r="J94" s="305">
        <v>3</v>
      </c>
      <c r="K94" s="305">
        <v>0</v>
      </c>
      <c r="L94" s="302">
        <v>27600</v>
      </c>
      <c r="M94" s="305">
        <v>20000</v>
      </c>
      <c r="N94" s="305">
        <v>10000</v>
      </c>
      <c r="O94" s="305">
        <v>15000</v>
      </c>
      <c r="P94" s="305">
        <v>57</v>
      </c>
      <c r="Q94" s="305">
        <v>78</v>
      </c>
      <c r="R94" s="305">
        <v>220000</v>
      </c>
      <c r="S94" s="305">
        <v>1</v>
      </c>
      <c r="T94" s="305">
        <v>327</v>
      </c>
      <c r="U94" s="305">
        <v>3</v>
      </c>
      <c r="V94" s="305">
        <v>0</v>
      </c>
      <c r="W94" s="305">
        <v>11500</v>
      </c>
      <c r="X94" s="305">
        <v>8400</v>
      </c>
      <c r="Y94" s="305">
        <v>4200</v>
      </c>
      <c r="Z94" s="305">
        <v>6300</v>
      </c>
      <c r="AA94" s="305" t="s">
        <v>418</v>
      </c>
      <c r="AB94" s="305" t="s">
        <v>419</v>
      </c>
      <c r="AC94" s="305">
        <v>170000</v>
      </c>
      <c r="AD94" s="305">
        <v>1</v>
      </c>
      <c r="AE94" s="305">
        <v>353</v>
      </c>
      <c r="AF94" s="305">
        <v>3</v>
      </c>
      <c r="AG94" s="305">
        <v>0</v>
      </c>
      <c r="AH94" s="305">
        <v>20300</v>
      </c>
      <c r="AI94" s="305">
        <v>0</v>
      </c>
    </row>
    <row r="95" spans="2:35" ht="17.25" hidden="1" customHeight="1">
      <c r="B95" s="298" t="s">
        <v>39</v>
      </c>
      <c r="C95" s="119">
        <v>1</v>
      </c>
      <c r="D95" s="302">
        <v>219</v>
      </c>
      <c r="E95" s="302">
        <v>56</v>
      </c>
      <c r="F95" s="303">
        <v>317</v>
      </c>
      <c r="G95" s="304">
        <v>650000</v>
      </c>
      <c r="H95" s="305">
        <v>1</v>
      </c>
      <c r="I95" s="302">
        <v>750</v>
      </c>
      <c r="J95" s="305">
        <v>3</v>
      </c>
      <c r="K95" s="305">
        <v>0</v>
      </c>
      <c r="L95" s="302">
        <v>25000</v>
      </c>
      <c r="M95" s="305">
        <v>22000</v>
      </c>
      <c r="N95" s="305">
        <v>11000</v>
      </c>
      <c r="O95" s="305">
        <v>16500</v>
      </c>
      <c r="P95" s="305">
        <v>219</v>
      </c>
      <c r="Q95" s="305">
        <v>317</v>
      </c>
      <c r="R95" s="305">
        <v>220000</v>
      </c>
      <c r="S95" s="305">
        <v>1</v>
      </c>
      <c r="T95" s="305">
        <v>320</v>
      </c>
      <c r="U95" s="305">
        <v>3</v>
      </c>
      <c r="V95" s="305">
        <v>0</v>
      </c>
      <c r="W95" s="305">
        <v>10000</v>
      </c>
      <c r="X95" s="305">
        <v>7000</v>
      </c>
      <c r="Y95" s="305">
        <v>3500</v>
      </c>
      <c r="Z95" s="305">
        <v>5250</v>
      </c>
      <c r="AA95" s="305" t="s">
        <v>420</v>
      </c>
      <c r="AB95" s="305" t="s">
        <v>421</v>
      </c>
      <c r="AC95" s="305">
        <v>170000</v>
      </c>
      <c r="AD95" s="305">
        <v>1</v>
      </c>
      <c r="AE95" s="305">
        <v>300</v>
      </c>
      <c r="AF95" s="305">
        <v>3</v>
      </c>
      <c r="AG95" s="305">
        <v>0</v>
      </c>
      <c r="AH95" s="305">
        <v>17000</v>
      </c>
      <c r="AI95" s="305">
        <v>0</v>
      </c>
    </row>
    <row r="96" spans="2:35" ht="17.25" hidden="1" customHeight="1">
      <c r="B96" s="298" t="s">
        <v>40</v>
      </c>
      <c r="C96" s="119">
        <v>1</v>
      </c>
      <c r="D96" s="302">
        <v>283</v>
      </c>
      <c r="E96" s="302">
        <v>73</v>
      </c>
      <c r="F96" s="303">
        <v>389</v>
      </c>
      <c r="G96" s="304">
        <v>650000</v>
      </c>
      <c r="H96" s="305">
        <v>1</v>
      </c>
      <c r="I96" s="302">
        <v>740</v>
      </c>
      <c r="J96" s="305">
        <v>3</v>
      </c>
      <c r="K96" s="305">
        <v>0</v>
      </c>
      <c r="L96" s="302">
        <v>25550</v>
      </c>
      <c r="M96" s="305">
        <v>19925</v>
      </c>
      <c r="N96" s="305">
        <v>9962</v>
      </c>
      <c r="O96" s="305">
        <v>14943</v>
      </c>
      <c r="P96" s="305">
        <v>283</v>
      </c>
      <c r="Q96" s="305">
        <v>389</v>
      </c>
      <c r="R96" s="305">
        <v>220000</v>
      </c>
      <c r="S96" s="305">
        <v>1</v>
      </c>
      <c r="T96" s="305">
        <v>320</v>
      </c>
      <c r="U96" s="305">
        <v>3</v>
      </c>
      <c r="V96" s="305">
        <v>0</v>
      </c>
      <c r="W96" s="305">
        <v>10950</v>
      </c>
      <c r="X96" s="305">
        <v>8300</v>
      </c>
      <c r="Y96" s="305">
        <v>4150</v>
      </c>
      <c r="Z96" s="305">
        <v>6225</v>
      </c>
      <c r="AA96" s="305" t="s">
        <v>421</v>
      </c>
      <c r="AB96" s="305" t="s">
        <v>422</v>
      </c>
      <c r="AC96" s="305">
        <v>170000</v>
      </c>
      <c r="AD96" s="305">
        <v>1</v>
      </c>
      <c r="AE96" s="305">
        <v>330</v>
      </c>
      <c r="AF96" s="305">
        <v>3</v>
      </c>
      <c r="AG96" s="305">
        <v>0</v>
      </c>
      <c r="AH96" s="305">
        <v>19100</v>
      </c>
      <c r="AI96" s="305">
        <v>0</v>
      </c>
    </row>
  </sheetData>
  <mergeCells count="34">
    <mergeCell ref="AH5:AH6"/>
    <mergeCell ref="AI5:AI6"/>
    <mergeCell ref="W5:W6"/>
    <mergeCell ref="X5:Z5"/>
    <mergeCell ref="AA5:AA6"/>
    <mergeCell ref="AB5:AB6"/>
    <mergeCell ref="AE5:AE6"/>
    <mergeCell ref="AG5:AG6"/>
    <mergeCell ref="L5:L6"/>
    <mergeCell ref="M5:O5"/>
    <mergeCell ref="P5:P6"/>
    <mergeCell ref="Q5:Q6"/>
    <mergeCell ref="T5:T6"/>
    <mergeCell ref="V5:V6"/>
    <mergeCell ref="R4:R6"/>
    <mergeCell ref="S4:Z4"/>
    <mergeCell ref="AA4:AB4"/>
    <mergeCell ref="AC4:AC6"/>
    <mergeCell ref="AD4:AI4"/>
    <mergeCell ref="D5:D6"/>
    <mergeCell ref="E5:E6"/>
    <mergeCell ref="F5:F6"/>
    <mergeCell ref="I5:I6"/>
    <mergeCell ref="K5:K6"/>
    <mergeCell ref="B3:B6"/>
    <mergeCell ref="C3:C6"/>
    <mergeCell ref="D3:O3"/>
    <mergeCell ref="P3:Z3"/>
    <mergeCell ref="AA3:AI3"/>
    <mergeCell ref="AJ3:AJ6"/>
    <mergeCell ref="D4:F4"/>
    <mergeCell ref="G4:G6"/>
    <mergeCell ref="H4:O4"/>
    <mergeCell ref="P4:Q4"/>
  </mergeCells>
  <phoneticPr fontId="2"/>
  <printOptions horizontalCentered="1"/>
  <pageMargins left="0.59055118110236227" right="0.59055118110236227" top="0.59055118110236227" bottom="0.59055118110236227" header="0.19685039370078741" footer="0.19685039370078741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65499-34F3-4E61-B48C-F7A832D85242}">
  <sheetPr>
    <tabColor rgb="FFFF0000"/>
  </sheetPr>
  <dimension ref="B1:AT133"/>
  <sheetViews>
    <sheetView tabSelected="1" view="pageBreakPreview" topLeftCell="A23" zoomScale="85" zoomScaleNormal="85" zoomScaleSheetLayoutView="85" workbookViewId="0">
      <selection activeCell="A49" sqref="A49:XFD91"/>
    </sheetView>
  </sheetViews>
  <sheetFormatPr defaultColWidth="9" defaultRowHeight="17.25" customHeight="1"/>
  <cols>
    <col min="1" max="1" width="1.109375" style="56" customWidth="1"/>
    <col min="2" max="2" width="11.6640625" style="114" customWidth="1"/>
    <col min="3" max="6" width="15.6640625" style="56" customWidth="1"/>
    <col min="7" max="7" width="12.44140625" style="56" bestFit="1" customWidth="1"/>
    <col min="8" max="16" width="15.6640625" style="56" customWidth="1"/>
    <col min="17" max="18" width="11.6640625" style="114" customWidth="1"/>
    <col min="19" max="22" width="15.6640625" style="56" customWidth="1"/>
    <col min="23" max="23" width="12.44140625" style="56" bestFit="1" customWidth="1"/>
    <col min="24" max="24" width="15.6640625" style="56" customWidth="1"/>
    <col min="25" max="25" width="9" style="56" customWidth="1"/>
    <col min="26" max="32" width="15.6640625" style="56" customWidth="1"/>
    <col min="33" max="34" width="11.6640625" style="114" customWidth="1"/>
    <col min="35" max="38" width="15.6640625" style="56" customWidth="1"/>
    <col min="39" max="39" width="12.44140625" style="56" bestFit="1" customWidth="1"/>
    <col min="40" max="45" width="15.6640625" style="56" customWidth="1"/>
    <col min="46" max="46" width="11.6640625" style="114" customWidth="1"/>
    <col min="47" max="16384" width="9" style="56"/>
  </cols>
  <sheetData>
    <row r="1" spans="2:46" s="66" customFormat="1" ht="17.25" customHeight="1">
      <c r="B1" s="65" t="s">
        <v>423</v>
      </c>
      <c r="C1" s="280"/>
      <c r="D1" s="48"/>
      <c r="E1" s="48"/>
      <c r="F1" s="280" t="s">
        <v>164</v>
      </c>
      <c r="G1" s="280"/>
      <c r="H1" s="48"/>
      <c r="I1" s="48"/>
      <c r="J1" s="48"/>
      <c r="K1" s="48"/>
      <c r="L1" s="48"/>
      <c r="M1" s="48"/>
      <c r="N1" s="48"/>
      <c r="O1" s="48"/>
      <c r="P1" s="48"/>
      <c r="Q1" s="67"/>
      <c r="R1" s="65" t="str">
        <f>B1</f>
        <v>令和５年度　国民健康保険税（料）の実績等</v>
      </c>
      <c r="S1" s="280"/>
      <c r="T1" s="48"/>
      <c r="U1" s="48"/>
      <c r="V1" s="280" t="s">
        <v>98</v>
      </c>
      <c r="W1" s="280"/>
      <c r="X1" s="48"/>
      <c r="Y1" s="48"/>
      <c r="Z1" s="48"/>
      <c r="AA1" s="48"/>
      <c r="AB1" s="48"/>
      <c r="AC1" s="48"/>
      <c r="AD1" s="48"/>
      <c r="AE1" s="48"/>
      <c r="AF1" s="48"/>
      <c r="AG1" s="67"/>
      <c r="AH1" s="65" t="str">
        <f>B1</f>
        <v>令和５年度　国民健康保険税（料）の実績等</v>
      </c>
      <c r="AI1" s="280"/>
      <c r="AJ1" s="48"/>
      <c r="AK1" s="48"/>
      <c r="AL1" s="280" t="s">
        <v>96</v>
      </c>
      <c r="AN1" s="48"/>
      <c r="AO1" s="48"/>
      <c r="AP1" s="48"/>
      <c r="AQ1" s="48"/>
      <c r="AR1" s="48"/>
      <c r="AS1" s="48"/>
      <c r="AT1" s="67"/>
    </row>
    <row r="2" spans="2:46" s="66" customFormat="1" ht="17.25" customHeight="1" thickBot="1">
      <c r="B2" s="68"/>
      <c r="C2" s="49"/>
      <c r="D2" s="49"/>
      <c r="E2" s="49"/>
      <c r="F2" s="49"/>
      <c r="G2" s="49"/>
      <c r="H2" s="49"/>
      <c r="I2" s="49"/>
      <c r="J2" s="49"/>
      <c r="K2" s="49"/>
      <c r="L2" s="50"/>
      <c r="M2" s="50"/>
      <c r="N2" s="49"/>
      <c r="O2" s="49"/>
      <c r="P2" s="50"/>
      <c r="Q2" s="69"/>
      <c r="R2" s="68"/>
      <c r="S2" s="49"/>
      <c r="T2" s="49"/>
      <c r="U2" s="49"/>
      <c r="V2" s="49"/>
      <c r="W2" s="49"/>
      <c r="X2" s="49"/>
      <c r="Y2" s="49"/>
      <c r="Z2" s="49"/>
      <c r="AA2" s="49"/>
      <c r="AB2" s="50"/>
      <c r="AC2" s="50"/>
      <c r="AD2" s="49"/>
      <c r="AE2" s="49"/>
      <c r="AF2" s="50"/>
      <c r="AG2" s="69"/>
      <c r="AH2" s="68"/>
      <c r="AI2" s="49"/>
      <c r="AJ2" s="49"/>
      <c r="AK2" s="49"/>
      <c r="AL2" s="49"/>
      <c r="AM2" s="49"/>
      <c r="AN2" s="49"/>
      <c r="AO2" s="49"/>
      <c r="AP2" s="49"/>
      <c r="AQ2" s="49"/>
      <c r="AR2" s="50"/>
      <c r="AS2" s="50"/>
      <c r="AT2" s="69"/>
    </row>
    <row r="3" spans="2:46" s="77" customFormat="1" ht="17.25" customHeight="1">
      <c r="B3" s="521" t="s">
        <v>2</v>
      </c>
      <c r="C3" s="523" t="s">
        <v>85</v>
      </c>
      <c r="D3" s="523"/>
      <c r="E3" s="523"/>
      <c r="F3" s="523"/>
      <c r="G3" s="523"/>
      <c r="H3" s="515" t="s">
        <v>91</v>
      </c>
      <c r="I3" s="515" t="s">
        <v>92</v>
      </c>
      <c r="J3" s="505" t="s">
        <v>172</v>
      </c>
      <c r="K3" s="505"/>
      <c r="L3" s="505"/>
      <c r="M3" s="505"/>
      <c r="N3" s="509" t="s">
        <v>170</v>
      </c>
      <c r="O3" s="509"/>
      <c r="P3" s="509"/>
      <c r="Q3" s="517" t="s">
        <v>2</v>
      </c>
      <c r="R3" s="519" t="s">
        <v>2</v>
      </c>
      <c r="S3" s="512" t="s">
        <v>85</v>
      </c>
      <c r="T3" s="513"/>
      <c r="U3" s="513"/>
      <c r="V3" s="513"/>
      <c r="W3" s="514"/>
      <c r="X3" s="515" t="s">
        <v>91</v>
      </c>
      <c r="Y3" s="515" t="s">
        <v>92</v>
      </c>
      <c r="Z3" s="505" t="s">
        <v>172</v>
      </c>
      <c r="AA3" s="505"/>
      <c r="AB3" s="505"/>
      <c r="AC3" s="505"/>
      <c r="AD3" s="509" t="s">
        <v>170</v>
      </c>
      <c r="AE3" s="509"/>
      <c r="AF3" s="509"/>
      <c r="AG3" s="506" t="s">
        <v>2</v>
      </c>
      <c r="AH3" s="510" t="s">
        <v>2</v>
      </c>
      <c r="AI3" s="512" t="s">
        <v>85</v>
      </c>
      <c r="AJ3" s="513"/>
      <c r="AK3" s="513"/>
      <c r="AL3" s="513"/>
      <c r="AM3" s="514"/>
      <c r="AN3" s="515" t="s">
        <v>91</v>
      </c>
      <c r="AO3" s="515" t="s">
        <v>92</v>
      </c>
      <c r="AP3" s="505" t="s">
        <v>172</v>
      </c>
      <c r="AQ3" s="505"/>
      <c r="AR3" s="505"/>
      <c r="AS3" s="505"/>
      <c r="AT3" s="506" t="s">
        <v>2</v>
      </c>
    </row>
    <row r="4" spans="2:46" s="77" customFormat="1" ht="17.25" customHeight="1" thickBot="1">
      <c r="B4" s="522"/>
      <c r="C4" s="52" t="s">
        <v>86</v>
      </c>
      <c r="D4" s="52" t="s">
        <v>87</v>
      </c>
      <c r="E4" s="52" t="s">
        <v>88</v>
      </c>
      <c r="F4" s="52" t="s">
        <v>89</v>
      </c>
      <c r="G4" s="51" t="s">
        <v>90</v>
      </c>
      <c r="H4" s="516"/>
      <c r="I4" s="516"/>
      <c r="J4" s="51" t="s">
        <v>60</v>
      </c>
      <c r="K4" s="52" t="s">
        <v>93</v>
      </c>
      <c r="L4" s="51" t="s">
        <v>94</v>
      </c>
      <c r="M4" s="51" t="s">
        <v>95</v>
      </c>
      <c r="N4" s="51" t="s">
        <v>60</v>
      </c>
      <c r="O4" s="52" t="s">
        <v>171</v>
      </c>
      <c r="P4" s="51" t="s">
        <v>94</v>
      </c>
      <c r="Q4" s="518"/>
      <c r="R4" s="520"/>
      <c r="S4" s="306" t="s">
        <v>86</v>
      </c>
      <c r="T4" s="52" t="s">
        <v>87</v>
      </c>
      <c r="U4" s="52" t="s">
        <v>88</v>
      </c>
      <c r="V4" s="52" t="s">
        <v>89</v>
      </c>
      <c r="W4" s="51" t="s">
        <v>90</v>
      </c>
      <c r="X4" s="516"/>
      <c r="Y4" s="516"/>
      <c r="Z4" s="51" t="s">
        <v>60</v>
      </c>
      <c r="AA4" s="52" t="s">
        <v>93</v>
      </c>
      <c r="AB4" s="51" t="s">
        <v>94</v>
      </c>
      <c r="AC4" s="307" t="s">
        <v>95</v>
      </c>
      <c r="AD4" s="51" t="s">
        <v>60</v>
      </c>
      <c r="AE4" s="52" t="s">
        <v>171</v>
      </c>
      <c r="AF4" s="51" t="s">
        <v>94</v>
      </c>
      <c r="AG4" s="507"/>
      <c r="AH4" s="511"/>
      <c r="AI4" s="306" t="s">
        <v>86</v>
      </c>
      <c r="AJ4" s="52" t="s">
        <v>87</v>
      </c>
      <c r="AK4" s="52" t="s">
        <v>88</v>
      </c>
      <c r="AL4" s="52" t="s">
        <v>89</v>
      </c>
      <c r="AM4" s="51" t="s">
        <v>90</v>
      </c>
      <c r="AN4" s="516"/>
      <c r="AO4" s="516"/>
      <c r="AP4" s="51" t="s">
        <v>60</v>
      </c>
      <c r="AQ4" s="52" t="s">
        <v>93</v>
      </c>
      <c r="AR4" s="51" t="s">
        <v>94</v>
      </c>
      <c r="AS4" s="307" t="s">
        <v>95</v>
      </c>
      <c r="AT4" s="507"/>
    </row>
    <row r="5" spans="2:46" s="289" customFormat="1" ht="9.6">
      <c r="B5" s="308"/>
      <c r="C5" s="309" t="s">
        <v>78</v>
      </c>
      <c r="D5" s="285" t="s">
        <v>78</v>
      </c>
      <c r="E5" s="285" t="s">
        <v>78</v>
      </c>
      <c r="F5" s="286" t="s">
        <v>78</v>
      </c>
      <c r="G5" s="286" t="s">
        <v>78</v>
      </c>
      <c r="H5" s="287" t="s">
        <v>73</v>
      </c>
      <c r="I5" s="287" t="s">
        <v>78</v>
      </c>
      <c r="J5" s="285" t="s">
        <v>73</v>
      </c>
      <c r="K5" s="287" t="s">
        <v>74</v>
      </c>
      <c r="L5" s="287" t="s">
        <v>78</v>
      </c>
      <c r="M5" s="310" t="s">
        <v>78</v>
      </c>
      <c r="N5" s="53" t="s">
        <v>73</v>
      </c>
      <c r="O5" s="54" t="s">
        <v>74</v>
      </c>
      <c r="P5" s="55" t="s">
        <v>78</v>
      </c>
      <c r="Q5" s="311"/>
      <c r="R5" s="308"/>
      <c r="S5" s="309" t="s">
        <v>78</v>
      </c>
      <c r="T5" s="285" t="s">
        <v>78</v>
      </c>
      <c r="U5" s="285" t="s">
        <v>78</v>
      </c>
      <c r="V5" s="286" t="s">
        <v>78</v>
      </c>
      <c r="W5" s="286" t="s">
        <v>78</v>
      </c>
      <c r="X5" s="287" t="s">
        <v>73</v>
      </c>
      <c r="Y5" s="287" t="s">
        <v>78</v>
      </c>
      <c r="Z5" s="285" t="s">
        <v>73</v>
      </c>
      <c r="AA5" s="287" t="s">
        <v>74</v>
      </c>
      <c r="AB5" s="287" t="s">
        <v>78</v>
      </c>
      <c r="AC5" s="310" t="s">
        <v>78</v>
      </c>
      <c r="AD5" s="53" t="s">
        <v>73</v>
      </c>
      <c r="AE5" s="54" t="s">
        <v>74</v>
      </c>
      <c r="AF5" s="55" t="s">
        <v>78</v>
      </c>
      <c r="AG5" s="311"/>
      <c r="AH5" s="308"/>
      <c r="AI5" s="309" t="s">
        <v>78</v>
      </c>
      <c r="AJ5" s="285" t="s">
        <v>78</v>
      </c>
      <c r="AK5" s="285" t="s">
        <v>78</v>
      </c>
      <c r="AL5" s="286" t="s">
        <v>78</v>
      </c>
      <c r="AM5" s="286" t="s">
        <v>78</v>
      </c>
      <c r="AN5" s="287" t="s">
        <v>73</v>
      </c>
      <c r="AO5" s="287" t="s">
        <v>78</v>
      </c>
      <c r="AP5" s="285" t="s">
        <v>73</v>
      </c>
      <c r="AQ5" s="287" t="s">
        <v>74</v>
      </c>
      <c r="AR5" s="287" t="s">
        <v>78</v>
      </c>
      <c r="AS5" s="310" t="s">
        <v>78</v>
      </c>
      <c r="AT5" s="311"/>
    </row>
    <row r="6" spans="2:46" s="77" customFormat="1" ht="17.25" customHeight="1">
      <c r="B6" s="312" t="s">
        <v>3</v>
      </c>
      <c r="C6" s="15">
        <f t="shared" ref="C6:P21" si="0">C53</f>
        <v>2685981</v>
      </c>
      <c r="D6" s="15">
        <f t="shared" si="0"/>
        <v>0</v>
      </c>
      <c r="E6" s="15">
        <f t="shared" si="0"/>
        <v>1200728</v>
      </c>
      <c r="F6" s="15">
        <f t="shared" si="0"/>
        <v>581932</v>
      </c>
      <c r="G6" s="15">
        <f t="shared" si="0"/>
        <v>4468641</v>
      </c>
      <c r="H6" s="15">
        <f t="shared" si="0"/>
        <v>683</v>
      </c>
      <c r="I6" s="15">
        <f t="shared" si="0"/>
        <v>528485</v>
      </c>
      <c r="J6" s="13">
        <f t="shared" si="0"/>
        <v>25234</v>
      </c>
      <c r="K6" s="13">
        <f t="shared" si="0"/>
        <v>37032</v>
      </c>
      <c r="L6" s="12">
        <f t="shared" si="0"/>
        <v>529790</v>
      </c>
      <c r="M6" s="16">
        <f t="shared" si="0"/>
        <v>276305</v>
      </c>
      <c r="N6" s="15">
        <f t="shared" si="0"/>
        <v>982</v>
      </c>
      <c r="O6" s="13">
        <f t="shared" si="0"/>
        <v>1287</v>
      </c>
      <c r="P6" s="46">
        <f t="shared" si="0"/>
        <v>11155</v>
      </c>
      <c r="Q6" s="313" t="s">
        <v>3</v>
      </c>
      <c r="R6" s="312" t="s">
        <v>3</v>
      </c>
      <c r="S6" s="15">
        <f>S53</f>
        <v>1003285</v>
      </c>
      <c r="T6" s="13">
        <f t="shared" ref="T6:AF6" si="1">T53</f>
        <v>0</v>
      </c>
      <c r="U6" s="13">
        <f t="shared" si="1"/>
        <v>444714</v>
      </c>
      <c r="V6" s="13">
        <f t="shared" si="1"/>
        <v>218224</v>
      </c>
      <c r="W6" s="314">
        <f t="shared" si="1"/>
        <v>1666223</v>
      </c>
      <c r="X6" s="13">
        <f t="shared" si="1"/>
        <v>1005</v>
      </c>
      <c r="Y6" s="13">
        <f t="shared" si="1"/>
        <v>249099</v>
      </c>
      <c r="Z6" s="13">
        <f t="shared" si="1"/>
        <v>25234</v>
      </c>
      <c r="AA6" s="13">
        <f t="shared" si="1"/>
        <v>37032</v>
      </c>
      <c r="AB6" s="12">
        <f t="shared" si="1"/>
        <v>196219</v>
      </c>
      <c r="AC6" s="16">
        <f t="shared" si="1"/>
        <v>103614</v>
      </c>
      <c r="AD6" s="15">
        <f t="shared" si="1"/>
        <v>982</v>
      </c>
      <c r="AE6" s="13">
        <f t="shared" si="1"/>
        <v>1287</v>
      </c>
      <c r="AF6" s="46">
        <f t="shared" si="1"/>
        <v>4132</v>
      </c>
      <c r="AG6" s="313" t="s">
        <v>3</v>
      </c>
      <c r="AH6" s="312" t="s">
        <v>3</v>
      </c>
      <c r="AI6" s="15">
        <f>AI53</f>
        <v>338007</v>
      </c>
      <c r="AJ6" s="13">
        <f t="shared" ref="AJ6:AS6" si="2">AJ53</f>
        <v>0</v>
      </c>
      <c r="AK6" s="13">
        <f t="shared" si="2"/>
        <v>265557</v>
      </c>
      <c r="AL6" s="13">
        <f t="shared" si="2"/>
        <v>0</v>
      </c>
      <c r="AM6" s="314">
        <f t="shared" si="2"/>
        <v>603564</v>
      </c>
      <c r="AN6" s="13">
        <f t="shared" si="2"/>
        <v>627</v>
      </c>
      <c r="AO6" s="13">
        <f t="shared" si="2"/>
        <v>143706</v>
      </c>
      <c r="AP6" s="13">
        <f t="shared" si="2"/>
        <v>10531</v>
      </c>
      <c r="AQ6" s="13">
        <f t="shared" si="2"/>
        <v>12062</v>
      </c>
      <c r="AR6" s="12">
        <f t="shared" si="2"/>
        <v>129677</v>
      </c>
      <c r="AS6" s="16">
        <f t="shared" si="2"/>
        <v>0</v>
      </c>
      <c r="AT6" s="313" t="s">
        <v>3</v>
      </c>
    </row>
    <row r="7" spans="2:46" s="77" customFormat="1" ht="17.25" customHeight="1">
      <c r="B7" s="315" t="s">
        <v>4</v>
      </c>
      <c r="C7" s="17">
        <f t="shared" si="0"/>
        <v>698284</v>
      </c>
      <c r="D7" s="17">
        <f t="shared" si="0"/>
        <v>0</v>
      </c>
      <c r="E7" s="17">
        <f t="shared" si="0"/>
        <v>417196</v>
      </c>
      <c r="F7" s="17">
        <f t="shared" si="0"/>
        <v>257800</v>
      </c>
      <c r="G7" s="17">
        <f t="shared" si="0"/>
        <v>1373280</v>
      </c>
      <c r="H7" s="17">
        <f t="shared" si="0"/>
        <v>110</v>
      </c>
      <c r="I7" s="17">
        <f t="shared" si="0"/>
        <v>53900</v>
      </c>
      <c r="J7" s="14">
        <f t="shared" si="0"/>
        <v>6039</v>
      </c>
      <c r="K7" s="14">
        <f t="shared" si="0"/>
        <v>9201</v>
      </c>
      <c r="L7" s="14">
        <f t="shared" si="0"/>
        <v>129667</v>
      </c>
      <c r="M7" s="18">
        <f t="shared" si="0"/>
        <v>80705</v>
      </c>
      <c r="N7" s="17">
        <f t="shared" si="0"/>
        <v>255</v>
      </c>
      <c r="O7" s="14">
        <f t="shared" si="0"/>
        <v>342</v>
      </c>
      <c r="P7" s="18">
        <f t="shared" si="0"/>
        <v>2494</v>
      </c>
      <c r="Q7" s="316" t="s">
        <v>4</v>
      </c>
      <c r="R7" s="315" t="s">
        <v>4</v>
      </c>
      <c r="S7" s="17">
        <f t="shared" ref="S7:AF22" si="3">S54</f>
        <v>155173</v>
      </c>
      <c r="T7" s="14">
        <f t="shared" si="3"/>
        <v>0</v>
      </c>
      <c r="U7" s="14">
        <f t="shared" si="3"/>
        <v>128368</v>
      </c>
      <c r="V7" s="14">
        <f t="shared" si="3"/>
        <v>72184</v>
      </c>
      <c r="W7" s="14">
        <f t="shared" si="3"/>
        <v>355725</v>
      </c>
      <c r="X7" s="14">
        <f t="shared" si="3"/>
        <v>71</v>
      </c>
      <c r="Y7" s="14">
        <f t="shared" si="3"/>
        <v>7726</v>
      </c>
      <c r="Z7" s="14">
        <f t="shared" si="3"/>
        <v>6039</v>
      </c>
      <c r="AA7" s="14">
        <f t="shared" si="3"/>
        <v>9201</v>
      </c>
      <c r="AB7" s="14">
        <f t="shared" si="3"/>
        <v>39897</v>
      </c>
      <c r="AC7" s="18">
        <f t="shared" si="3"/>
        <v>22597</v>
      </c>
      <c r="AD7" s="17">
        <f t="shared" si="3"/>
        <v>255</v>
      </c>
      <c r="AE7" s="14">
        <f t="shared" si="3"/>
        <v>342</v>
      </c>
      <c r="AF7" s="18">
        <f t="shared" si="3"/>
        <v>767</v>
      </c>
      <c r="AG7" s="316" t="s">
        <v>4</v>
      </c>
      <c r="AH7" s="315" t="s">
        <v>4</v>
      </c>
      <c r="AI7" s="17">
        <f t="shared" ref="AI7:AS22" si="4">AI54</f>
        <v>68479</v>
      </c>
      <c r="AJ7" s="14">
        <f t="shared" si="4"/>
        <v>0</v>
      </c>
      <c r="AK7" s="14">
        <f t="shared" si="4"/>
        <v>52440</v>
      </c>
      <c r="AL7" s="14">
        <f t="shared" si="4"/>
        <v>35522</v>
      </c>
      <c r="AM7" s="14">
        <f t="shared" si="4"/>
        <v>156441</v>
      </c>
      <c r="AN7" s="14">
        <f t="shared" si="4"/>
        <v>44</v>
      </c>
      <c r="AO7" s="14">
        <f t="shared" si="4"/>
        <v>4407</v>
      </c>
      <c r="AP7" s="14">
        <f t="shared" si="4"/>
        <v>2787</v>
      </c>
      <c r="AQ7" s="14">
        <f t="shared" si="4"/>
        <v>3239</v>
      </c>
      <c r="AR7" s="14">
        <f t="shared" si="4"/>
        <v>17074</v>
      </c>
      <c r="AS7" s="18">
        <f t="shared" si="4"/>
        <v>11818</v>
      </c>
      <c r="AT7" s="316" t="s">
        <v>4</v>
      </c>
    </row>
    <row r="8" spans="2:46" s="77" customFormat="1" ht="17.25" customHeight="1">
      <c r="B8" s="315" t="s">
        <v>5</v>
      </c>
      <c r="C8" s="17">
        <f t="shared" si="0"/>
        <v>642266</v>
      </c>
      <c r="D8" s="17">
        <f t="shared" si="0"/>
        <v>0</v>
      </c>
      <c r="E8" s="17">
        <f t="shared" si="0"/>
        <v>298882</v>
      </c>
      <c r="F8" s="17">
        <f t="shared" si="0"/>
        <v>134919</v>
      </c>
      <c r="G8" s="17">
        <f t="shared" si="0"/>
        <v>1076067</v>
      </c>
      <c r="H8" s="17">
        <f t="shared" si="0"/>
        <v>138</v>
      </c>
      <c r="I8" s="17">
        <f t="shared" si="0"/>
        <v>91947</v>
      </c>
      <c r="J8" s="14">
        <f t="shared" si="0"/>
        <v>6712</v>
      </c>
      <c r="K8" s="14">
        <f t="shared" si="0"/>
        <v>10211</v>
      </c>
      <c r="L8" s="14">
        <f t="shared" si="0"/>
        <v>144850</v>
      </c>
      <c r="M8" s="18">
        <f t="shared" si="0"/>
        <v>68705</v>
      </c>
      <c r="N8" s="17">
        <f t="shared" si="0"/>
        <v>245</v>
      </c>
      <c r="O8" s="14">
        <f t="shared" si="0"/>
        <v>332</v>
      </c>
      <c r="P8" s="18">
        <f t="shared" si="0"/>
        <v>2758</v>
      </c>
      <c r="Q8" s="316" t="s">
        <v>5</v>
      </c>
      <c r="R8" s="315" t="s">
        <v>5</v>
      </c>
      <c r="S8" s="17">
        <f t="shared" si="3"/>
        <v>215928</v>
      </c>
      <c r="T8" s="14">
        <f t="shared" si="3"/>
        <v>0</v>
      </c>
      <c r="U8" s="14">
        <f t="shared" si="3"/>
        <v>101092</v>
      </c>
      <c r="V8" s="14">
        <f t="shared" si="3"/>
        <v>56666</v>
      </c>
      <c r="W8" s="14">
        <f t="shared" si="3"/>
        <v>373686</v>
      </c>
      <c r="X8" s="14">
        <f t="shared" si="3"/>
        <v>172</v>
      </c>
      <c r="Y8" s="14">
        <f t="shared" si="3"/>
        <v>35003</v>
      </c>
      <c r="Z8" s="14">
        <f t="shared" si="3"/>
        <v>6712</v>
      </c>
      <c r="AA8" s="14">
        <f t="shared" si="3"/>
        <v>10211</v>
      </c>
      <c r="AB8" s="14">
        <f t="shared" si="3"/>
        <v>48992</v>
      </c>
      <c r="AC8" s="18">
        <f t="shared" si="3"/>
        <v>28855</v>
      </c>
      <c r="AD8" s="17">
        <f t="shared" si="3"/>
        <v>245</v>
      </c>
      <c r="AE8" s="14">
        <f t="shared" si="3"/>
        <v>332</v>
      </c>
      <c r="AF8" s="18">
        <f t="shared" si="3"/>
        <v>932</v>
      </c>
      <c r="AG8" s="316" t="s">
        <v>5</v>
      </c>
      <c r="AH8" s="315" t="s">
        <v>5</v>
      </c>
      <c r="AI8" s="17">
        <f t="shared" si="4"/>
        <v>78432</v>
      </c>
      <c r="AJ8" s="14">
        <f t="shared" si="4"/>
        <v>0</v>
      </c>
      <c r="AK8" s="14">
        <f t="shared" si="4"/>
        <v>58086</v>
      </c>
      <c r="AL8" s="14">
        <f t="shared" si="4"/>
        <v>0</v>
      </c>
      <c r="AM8" s="14">
        <f t="shared" si="4"/>
        <v>136518</v>
      </c>
      <c r="AN8" s="14">
        <f t="shared" si="4"/>
        <v>124</v>
      </c>
      <c r="AO8" s="14">
        <f t="shared" si="4"/>
        <v>22937</v>
      </c>
      <c r="AP8" s="14">
        <f t="shared" si="4"/>
        <v>2852</v>
      </c>
      <c r="AQ8" s="14">
        <f t="shared" si="4"/>
        <v>3289</v>
      </c>
      <c r="AR8" s="14">
        <f t="shared" si="4"/>
        <v>31254</v>
      </c>
      <c r="AS8" s="18">
        <f t="shared" si="4"/>
        <v>0</v>
      </c>
      <c r="AT8" s="316" t="s">
        <v>5</v>
      </c>
    </row>
    <row r="9" spans="2:46" s="77" customFormat="1" ht="17.25" customHeight="1">
      <c r="B9" s="315" t="s">
        <v>6</v>
      </c>
      <c r="C9" s="17">
        <f t="shared" si="0"/>
        <v>429888</v>
      </c>
      <c r="D9" s="17">
        <f t="shared" si="0"/>
        <v>0</v>
      </c>
      <c r="E9" s="17">
        <f t="shared" si="0"/>
        <v>213757</v>
      </c>
      <c r="F9" s="17">
        <f t="shared" si="0"/>
        <v>99072</v>
      </c>
      <c r="G9" s="17">
        <f t="shared" si="0"/>
        <v>742717</v>
      </c>
      <c r="H9" s="17">
        <f t="shared" si="0"/>
        <v>76</v>
      </c>
      <c r="I9" s="17">
        <f t="shared" si="0"/>
        <v>43607</v>
      </c>
      <c r="J9" s="14">
        <f t="shared" si="0"/>
        <v>5222</v>
      </c>
      <c r="K9" s="14">
        <f t="shared" si="0"/>
        <v>8307</v>
      </c>
      <c r="L9" s="14">
        <f t="shared" si="0"/>
        <v>117266</v>
      </c>
      <c r="M9" s="18">
        <f t="shared" si="0"/>
        <v>56774</v>
      </c>
      <c r="N9" s="17">
        <f t="shared" si="0"/>
        <v>283</v>
      </c>
      <c r="O9" s="14">
        <f t="shared" si="0"/>
        <v>398</v>
      </c>
      <c r="P9" s="18">
        <f t="shared" si="0"/>
        <v>2937</v>
      </c>
      <c r="Q9" s="316" t="s">
        <v>6</v>
      </c>
      <c r="R9" s="315" t="s">
        <v>6</v>
      </c>
      <c r="S9" s="17">
        <f t="shared" si="3"/>
        <v>176316</v>
      </c>
      <c r="T9" s="14">
        <f t="shared" si="3"/>
        <v>0</v>
      </c>
      <c r="U9" s="14">
        <f t="shared" si="3"/>
        <v>72872</v>
      </c>
      <c r="V9" s="14">
        <f t="shared" si="3"/>
        <v>41610</v>
      </c>
      <c r="W9" s="14">
        <f t="shared" si="3"/>
        <v>290798</v>
      </c>
      <c r="X9" s="14">
        <f t="shared" si="3"/>
        <v>139</v>
      </c>
      <c r="Y9" s="14">
        <f t="shared" si="3"/>
        <v>26610</v>
      </c>
      <c r="Z9" s="14">
        <f t="shared" si="3"/>
        <v>5222</v>
      </c>
      <c r="AA9" s="14">
        <f t="shared" si="3"/>
        <v>8307</v>
      </c>
      <c r="AB9" s="14">
        <f t="shared" si="3"/>
        <v>39977</v>
      </c>
      <c r="AC9" s="18">
        <f t="shared" si="3"/>
        <v>23845</v>
      </c>
      <c r="AD9" s="17">
        <f t="shared" si="3"/>
        <v>283</v>
      </c>
      <c r="AE9" s="14">
        <f t="shared" si="3"/>
        <v>398</v>
      </c>
      <c r="AF9" s="18">
        <f t="shared" si="3"/>
        <v>1002</v>
      </c>
      <c r="AG9" s="316" t="s">
        <v>6</v>
      </c>
      <c r="AH9" s="315" t="s">
        <v>6</v>
      </c>
      <c r="AI9" s="17">
        <f t="shared" si="4"/>
        <v>61259</v>
      </c>
      <c r="AJ9" s="14">
        <f t="shared" si="4"/>
        <v>0</v>
      </c>
      <c r="AK9" s="14">
        <f t="shared" si="4"/>
        <v>46168</v>
      </c>
      <c r="AL9" s="14">
        <f t="shared" si="4"/>
        <v>0</v>
      </c>
      <c r="AM9" s="14">
        <f t="shared" si="4"/>
        <v>107427</v>
      </c>
      <c r="AN9" s="14">
        <f t="shared" si="4"/>
        <v>86</v>
      </c>
      <c r="AO9" s="14">
        <f t="shared" si="4"/>
        <v>7602</v>
      </c>
      <c r="AP9" s="14">
        <f t="shared" si="4"/>
        <v>2194</v>
      </c>
      <c r="AQ9" s="14">
        <f t="shared" si="4"/>
        <v>2626</v>
      </c>
      <c r="AR9" s="14">
        <f t="shared" si="4"/>
        <v>25500</v>
      </c>
      <c r="AS9" s="18">
        <f t="shared" si="4"/>
        <v>0</v>
      </c>
      <c r="AT9" s="316" t="s">
        <v>6</v>
      </c>
    </row>
    <row r="10" spans="2:46" s="77" customFormat="1" ht="17.25" customHeight="1">
      <c r="B10" s="315" t="s">
        <v>7</v>
      </c>
      <c r="C10" s="17">
        <f t="shared" si="0"/>
        <v>904021</v>
      </c>
      <c r="D10" s="17">
        <f t="shared" si="0"/>
        <v>0</v>
      </c>
      <c r="E10" s="17">
        <f t="shared" si="0"/>
        <v>365694</v>
      </c>
      <c r="F10" s="17">
        <f t="shared" si="0"/>
        <v>198804</v>
      </c>
      <c r="G10" s="17">
        <f t="shared" si="0"/>
        <v>1468519</v>
      </c>
      <c r="H10" s="17">
        <f t="shared" si="0"/>
        <v>179</v>
      </c>
      <c r="I10" s="17">
        <f t="shared" si="0"/>
        <v>131910</v>
      </c>
      <c r="J10" s="14">
        <f t="shared" si="0"/>
        <v>9467</v>
      </c>
      <c r="K10" s="14">
        <f t="shared" si="0"/>
        <v>14381</v>
      </c>
      <c r="L10" s="14">
        <f t="shared" si="0"/>
        <v>184081</v>
      </c>
      <c r="M10" s="18">
        <f t="shared" si="0"/>
        <v>104765</v>
      </c>
      <c r="N10" s="17">
        <f t="shared" si="0"/>
        <v>422</v>
      </c>
      <c r="O10" s="14">
        <f t="shared" si="0"/>
        <v>557</v>
      </c>
      <c r="P10" s="18">
        <f t="shared" si="0"/>
        <v>3978</v>
      </c>
      <c r="Q10" s="316" t="s">
        <v>7</v>
      </c>
      <c r="R10" s="315" t="s">
        <v>7</v>
      </c>
      <c r="S10" s="17">
        <f t="shared" si="3"/>
        <v>325954</v>
      </c>
      <c r="T10" s="14">
        <f t="shared" si="3"/>
        <v>0</v>
      </c>
      <c r="U10" s="14">
        <f t="shared" si="3"/>
        <v>148422</v>
      </c>
      <c r="V10" s="14">
        <f t="shared" si="3"/>
        <v>69772</v>
      </c>
      <c r="W10" s="14">
        <f t="shared" si="3"/>
        <v>544148</v>
      </c>
      <c r="X10" s="14">
        <f t="shared" si="3"/>
        <v>252</v>
      </c>
      <c r="Y10" s="14">
        <f t="shared" si="3"/>
        <v>57719</v>
      </c>
      <c r="Z10" s="14">
        <f t="shared" si="3"/>
        <v>9467</v>
      </c>
      <c r="AA10" s="14">
        <f t="shared" si="3"/>
        <v>14381</v>
      </c>
      <c r="AB10" s="14">
        <f t="shared" si="3"/>
        <v>74710</v>
      </c>
      <c r="AC10" s="18">
        <f t="shared" si="3"/>
        <v>36767</v>
      </c>
      <c r="AD10" s="17">
        <f t="shared" si="3"/>
        <v>422</v>
      </c>
      <c r="AE10" s="14">
        <f t="shared" si="3"/>
        <v>557</v>
      </c>
      <c r="AF10" s="18">
        <f t="shared" si="3"/>
        <v>1614</v>
      </c>
      <c r="AG10" s="316" t="s">
        <v>7</v>
      </c>
      <c r="AH10" s="315" t="s">
        <v>7</v>
      </c>
      <c r="AI10" s="17">
        <f t="shared" si="4"/>
        <v>117722</v>
      </c>
      <c r="AJ10" s="14">
        <f t="shared" si="4"/>
        <v>0</v>
      </c>
      <c r="AK10" s="14">
        <f t="shared" si="4"/>
        <v>85886</v>
      </c>
      <c r="AL10" s="14">
        <f t="shared" si="4"/>
        <v>0</v>
      </c>
      <c r="AM10" s="14">
        <f t="shared" si="4"/>
        <v>203608</v>
      </c>
      <c r="AN10" s="14">
        <f t="shared" si="4"/>
        <v>172</v>
      </c>
      <c r="AO10" s="14">
        <f t="shared" si="4"/>
        <v>34299</v>
      </c>
      <c r="AP10" s="14">
        <f t="shared" si="4"/>
        <v>4136</v>
      </c>
      <c r="AQ10" s="14">
        <f t="shared" si="4"/>
        <v>4761</v>
      </c>
      <c r="AR10" s="14">
        <f t="shared" si="4"/>
        <v>46859</v>
      </c>
      <c r="AS10" s="18">
        <f t="shared" si="4"/>
        <v>0</v>
      </c>
      <c r="AT10" s="316" t="s">
        <v>7</v>
      </c>
    </row>
    <row r="11" spans="2:46" s="77" customFormat="1" ht="17.25" customHeight="1">
      <c r="B11" s="315" t="s">
        <v>8</v>
      </c>
      <c r="C11" s="17">
        <f t="shared" si="0"/>
        <v>441527</v>
      </c>
      <c r="D11" s="17">
        <f t="shared" si="0"/>
        <v>0</v>
      </c>
      <c r="E11" s="17">
        <f t="shared" si="0"/>
        <v>208087</v>
      </c>
      <c r="F11" s="17">
        <f t="shared" si="0"/>
        <v>98515</v>
      </c>
      <c r="G11" s="17">
        <f t="shared" si="0"/>
        <v>748129</v>
      </c>
      <c r="H11" s="17">
        <f t="shared" si="0"/>
        <v>81</v>
      </c>
      <c r="I11" s="17">
        <f t="shared" si="0"/>
        <v>36272</v>
      </c>
      <c r="J11" s="14">
        <f t="shared" si="0"/>
        <v>4725</v>
      </c>
      <c r="K11" s="14">
        <f t="shared" si="0"/>
        <v>7466</v>
      </c>
      <c r="L11" s="14">
        <f t="shared" si="0"/>
        <v>100959</v>
      </c>
      <c r="M11" s="18">
        <f t="shared" si="0"/>
        <v>50545</v>
      </c>
      <c r="N11" s="17">
        <f t="shared" si="0"/>
        <v>249</v>
      </c>
      <c r="O11" s="14">
        <f t="shared" si="0"/>
        <v>351</v>
      </c>
      <c r="P11" s="18">
        <f t="shared" si="0"/>
        <v>2905</v>
      </c>
      <c r="Q11" s="316" t="s">
        <v>8</v>
      </c>
      <c r="R11" s="315" t="s">
        <v>8</v>
      </c>
      <c r="S11" s="17">
        <f t="shared" si="3"/>
        <v>158470</v>
      </c>
      <c r="T11" s="14">
        <f t="shared" si="3"/>
        <v>0</v>
      </c>
      <c r="U11" s="14">
        <f t="shared" si="3"/>
        <v>78958</v>
      </c>
      <c r="V11" s="14">
        <f t="shared" si="3"/>
        <v>41376</v>
      </c>
      <c r="W11" s="14">
        <f t="shared" si="3"/>
        <v>278804</v>
      </c>
      <c r="X11" s="14">
        <f t="shared" si="3"/>
        <v>94</v>
      </c>
      <c r="Y11" s="14">
        <f t="shared" si="3"/>
        <v>14690</v>
      </c>
      <c r="Z11" s="14">
        <f t="shared" si="3"/>
        <v>4725</v>
      </c>
      <c r="AA11" s="14">
        <f t="shared" si="3"/>
        <v>7466</v>
      </c>
      <c r="AB11" s="14">
        <f t="shared" si="3"/>
        <v>38307</v>
      </c>
      <c r="AC11" s="18">
        <f t="shared" si="3"/>
        <v>21229</v>
      </c>
      <c r="AD11" s="17">
        <f t="shared" si="3"/>
        <v>249</v>
      </c>
      <c r="AE11" s="14">
        <f t="shared" si="3"/>
        <v>351</v>
      </c>
      <c r="AF11" s="18">
        <f t="shared" si="3"/>
        <v>1102</v>
      </c>
      <c r="AG11" s="316" t="s">
        <v>8</v>
      </c>
      <c r="AH11" s="315" t="s">
        <v>8</v>
      </c>
      <c r="AI11" s="17">
        <f t="shared" si="4"/>
        <v>55586</v>
      </c>
      <c r="AJ11" s="14">
        <f t="shared" si="4"/>
        <v>0</v>
      </c>
      <c r="AK11" s="14">
        <f t="shared" si="4"/>
        <v>46800</v>
      </c>
      <c r="AL11" s="14">
        <f t="shared" si="4"/>
        <v>0</v>
      </c>
      <c r="AM11" s="14">
        <f t="shared" si="4"/>
        <v>102386</v>
      </c>
      <c r="AN11" s="14">
        <f t="shared" si="4"/>
        <v>79</v>
      </c>
      <c r="AO11" s="14">
        <f t="shared" si="4"/>
        <v>9401</v>
      </c>
      <c r="AP11" s="14">
        <f t="shared" si="4"/>
        <v>2094</v>
      </c>
      <c r="AQ11" s="14">
        <f t="shared" si="4"/>
        <v>2425</v>
      </c>
      <c r="AR11" s="14">
        <f t="shared" si="4"/>
        <v>24193</v>
      </c>
      <c r="AS11" s="18">
        <f t="shared" si="4"/>
        <v>0</v>
      </c>
      <c r="AT11" s="316" t="s">
        <v>8</v>
      </c>
    </row>
    <row r="12" spans="2:46" s="77" customFormat="1" ht="17.25" customHeight="1">
      <c r="B12" s="315" t="s">
        <v>9</v>
      </c>
      <c r="C12" s="17">
        <f t="shared" si="0"/>
        <v>270315</v>
      </c>
      <c r="D12" s="17">
        <f t="shared" si="0"/>
        <v>0</v>
      </c>
      <c r="E12" s="17">
        <f t="shared" si="0"/>
        <v>120143</v>
      </c>
      <c r="F12" s="17">
        <f t="shared" si="0"/>
        <v>53574</v>
      </c>
      <c r="G12" s="17">
        <f t="shared" si="0"/>
        <v>444032</v>
      </c>
      <c r="H12" s="17">
        <f t="shared" si="0"/>
        <v>71</v>
      </c>
      <c r="I12" s="17">
        <f t="shared" si="0"/>
        <v>35456</v>
      </c>
      <c r="J12" s="14">
        <f t="shared" si="0"/>
        <v>2876</v>
      </c>
      <c r="K12" s="14">
        <f t="shared" si="0"/>
        <v>4455</v>
      </c>
      <c r="L12" s="14">
        <f t="shared" si="0"/>
        <v>61137</v>
      </c>
      <c r="M12" s="18">
        <f t="shared" si="0"/>
        <v>30416</v>
      </c>
      <c r="N12" s="17">
        <f t="shared" si="0"/>
        <v>108</v>
      </c>
      <c r="O12" s="14">
        <f t="shared" si="0"/>
        <v>146</v>
      </c>
      <c r="P12" s="18">
        <f t="shared" si="0"/>
        <v>1296</v>
      </c>
      <c r="Q12" s="316" t="s">
        <v>9</v>
      </c>
      <c r="R12" s="315" t="s">
        <v>9</v>
      </c>
      <c r="S12" s="17">
        <f t="shared" si="3"/>
        <v>105131</v>
      </c>
      <c r="T12" s="14">
        <f t="shared" si="3"/>
        <v>0</v>
      </c>
      <c r="U12" s="14">
        <f t="shared" si="3"/>
        <v>51826</v>
      </c>
      <c r="V12" s="14">
        <f t="shared" si="3"/>
        <v>21430</v>
      </c>
      <c r="W12" s="14">
        <f t="shared" si="3"/>
        <v>178387</v>
      </c>
      <c r="X12" s="14">
        <f t="shared" si="3"/>
        <v>97</v>
      </c>
      <c r="Y12" s="14">
        <f t="shared" si="3"/>
        <v>17971</v>
      </c>
      <c r="Z12" s="14">
        <f t="shared" si="3"/>
        <v>2876</v>
      </c>
      <c r="AA12" s="14">
        <f t="shared" si="3"/>
        <v>4455</v>
      </c>
      <c r="AB12" s="14">
        <f t="shared" si="3"/>
        <v>26373</v>
      </c>
      <c r="AC12" s="18">
        <f t="shared" si="3"/>
        <v>12167</v>
      </c>
      <c r="AD12" s="17">
        <f t="shared" si="3"/>
        <v>108</v>
      </c>
      <c r="AE12" s="14">
        <f t="shared" si="3"/>
        <v>146</v>
      </c>
      <c r="AF12" s="18">
        <f t="shared" si="3"/>
        <v>559</v>
      </c>
      <c r="AG12" s="316" t="s">
        <v>9</v>
      </c>
      <c r="AH12" s="315" t="s">
        <v>9</v>
      </c>
      <c r="AI12" s="17">
        <f t="shared" si="4"/>
        <v>42033</v>
      </c>
      <c r="AJ12" s="14">
        <f t="shared" si="4"/>
        <v>0</v>
      </c>
      <c r="AK12" s="14">
        <f t="shared" si="4"/>
        <v>28917</v>
      </c>
      <c r="AL12" s="14">
        <f t="shared" si="4"/>
        <v>0</v>
      </c>
      <c r="AM12" s="14">
        <f t="shared" si="4"/>
        <v>70950</v>
      </c>
      <c r="AN12" s="14">
        <f t="shared" si="4"/>
        <v>86</v>
      </c>
      <c r="AO12" s="14">
        <f t="shared" si="4"/>
        <v>15402</v>
      </c>
      <c r="AP12" s="14">
        <f t="shared" si="4"/>
        <v>1242</v>
      </c>
      <c r="AQ12" s="14">
        <f>AQ59</f>
        <v>1470</v>
      </c>
      <c r="AR12" s="14">
        <f t="shared" si="4"/>
        <v>14823</v>
      </c>
      <c r="AS12" s="18">
        <f t="shared" si="4"/>
        <v>0</v>
      </c>
      <c r="AT12" s="316" t="s">
        <v>9</v>
      </c>
    </row>
    <row r="13" spans="2:46" s="77" customFormat="1" ht="17.25" customHeight="1">
      <c r="B13" s="315" t="s">
        <v>10</v>
      </c>
      <c r="C13" s="17">
        <f t="shared" si="0"/>
        <v>172809</v>
      </c>
      <c r="D13" s="17">
        <f t="shared" si="0"/>
        <v>0</v>
      </c>
      <c r="E13" s="17">
        <f t="shared" si="0"/>
        <v>96088</v>
      </c>
      <c r="F13" s="17">
        <f t="shared" si="0"/>
        <v>43517</v>
      </c>
      <c r="G13" s="17">
        <f t="shared" si="0"/>
        <v>312414</v>
      </c>
      <c r="H13" s="17">
        <f t="shared" si="0"/>
        <v>30</v>
      </c>
      <c r="I13" s="17">
        <f t="shared" si="0"/>
        <v>12339</v>
      </c>
      <c r="J13" s="14">
        <f t="shared" si="0"/>
        <v>2545</v>
      </c>
      <c r="K13" s="14">
        <f t="shared" si="0"/>
        <v>3886</v>
      </c>
      <c r="L13" s="14">
        <f t="shared" si="0"/>
        <v>58617</v>
      </c>
      <c r="M13" s="18">
        <f t="shared" si="0"/>
        <v>27515</v>
      </c>
      <c r="N13" s="17">
        <f t="shared" si="0"/>
        <v>93</v>
      </c>
      <c r="O13" s="14">
        <f t="shared" si="0"/>
        <v>128</v>
      </c>
      <c r="P13" s="18">
        <f t="shared" si="0"/>
        <v>904</v>
      </c>
      <c r="Q13" s="316" t="s">
        <v>10</v>
      </c>
      <c r="R13" s="315" t="s">
        <v>10</v>
      </c>
      <c r="S13" s="17">
        <f t="shared" si="3"/>
        <v>71089</v>
      </c>
      <c r="T13" s="14">
        <f t="shared" si="3"/>
        <v>0</v>
      </c>
      <c r="U13" s="14">
        <f t="shared" si="3"/>
        <v>40037</v>
      </c>
      <c r="V13" s="14">
        <f t="shared" si="3"/>
        <v>18277</v>
      </c>
      <c r="W13" s="14">
        <f t="shared" si="3"/>
        <v>129403</v>
      </c>
      <c r="X13" s="14">
        <f t="shared" si="3"/>
        <v>53</v>
      </c>
      <c r="Y13" s="14">
        <f t="shared" si="3"/>
        <v>8156</v>
      </c>
      <c r="Z13" s="14">
        <f t="shared" si="3"/>
        <v>2545</v>
      </c>
      <c r="AA13" s="14">
        <f t="shared" si="3"/>
        <v>3886</v>
      </c>
      <c r="AB13" s="14">
        <f t="shared" si="3"/>
        <v>24423</v>
      </c>
      <c r="AC13" s="18">
        <f t="shared" si="3"/>
        <v>11556</v>
      </c>
      <c r="AD13" s="17">
        <f t="shared" si="3"/>
        <v>93</v>
      </c>
      <c r="AE13" s="14">
        <f t="shared" si="3"/>
        <v>128</v>
      </c>
      <c r="AF13" s="18">
        <f t="shared" si="3"/>
        <v>377</v>
      </c>
      <c r="AG13" s="316" t="s">
        <v>10</v>
      </c>
      <c r="AH13" s="315" t="s">
        <v>10</v>
      </c>
      <c r="AI13" s="17">
        <f t="shared" si="4"/>
        <v>25598</v>
      </c>
      <c r="AJ13" s="14">
        <f t="shared" si="4"/>
        <v>0</v>
      </c>
      <c r="AK13" s="14">
        <f t="shared" si="4"/>
        <v>22949</v>
      </c>
      <c r="AL13" s="14">
        <f t="shared" si="4"/>
        <v>0</v>
      </c>
      <c r="AM13" s="14">
        <f t="shared" si="4"/>
        <v>48547</v>
      </c>
      <c r="AN13" s="14">
        <f t="shared" si="4"/>
        <v>41</v>
      </c>
      <c r="AO13" s="14">
        <f t="shared" si="4"/>
        <v>5898</v>
      </c>
      <c r="AP13" s="14">
        <f t="shared" si="4"/>
        <v>1117</v>
      </c>
      <c r="AQ13" s="14">
        <f t="shared" si="4"/>
        <v>1302</v>
      </c>
      <c r="AR13" s="14">
        <f t="shared" si="4"/>
        <v>15032</v>
      </c>
      <c r="AS13" s="18">
        <f t="shared" si="4"/>
        <v>0</v>
      </c>
      <c r="AT13" s="316" t="s">
        <v>10</v>
      </c>
    </row>
    <row r="14" spans="2:46" s="77" customFormat="1" ht="17.25" customHeight="1">
      <c r="B14" s="315" t="s">
        <v>11</v>
      </c>
      <c r="C14" s="17">
        <f t="shared" si="0"/>
        <v>857017</v>
      </c>
      <c r="D14" s="17">
        <f t="shared" si="0"/>
        <v>0</v>
      </c>
      <c r="E14" s="17">
        <f t="shared" si="0"/>
        <v>357588</v>
      </c>
      <c r="F14" s="17">
        <f t="shared" si="0"/>
        <v>207649</v>
      </c>
      <c r="G14" s="17">
        <f t="shared" si="0"/>
        <v>1422254</v>
      </c>
      <c r="H14" s="17">
        <f t="shared" si="0"/>
        <v>236</v>
      </c>
      <c r="I14" s="17">
        <f t="shared" si="0"/>
        <v>245393</v>
      </c>
      <c r="J14" s="14">
        <f t="shared" si="0"/>
        <v>6955</v>
      </c>
      <c r="K14" s="14">
        <f t="shared" si="0"/>
        <v>10219</v>
      </c>
      <c r="L14" s="14">
        <f t="shared" si="0"/>
        <v>144945</v>
      </c>
      <c r="M14" s="18">
        <f t="shared" si="0"/>
        <v>90863</v>
      </c>
      <c r="N14" s="17">
        <f t="shared" si="0"/>
        <v>304</v>
      </c>
      <c r="O14" s="14">
        <f t="shared" si="0"/>
        <v>413</v>
      </c>
      <c r="P14" s="18">
        <f t="shared" si="0"/>
        <v>3473</v>
      </c>
      <c r="Q14" s="316" t="s">
        <v>11</v>
      </c>
      <c r="R14" s="315" t="s">
        <v>11</v>
      </c>
      <c r="S14" s="17">
        <f t="shared" si="3"/>
        <v>329301</v>
      </c>
      <c r="T14" s="14">
        <f t="shared" si="3"/>
        <v>0</v>
      </c>
      <c r="U14" s="14">
        <f t="shared" si="3"/>
        <v>137120</v>
      </c>
      <c r="V14" s="14">
        <f t="shared" si="3"/>
        <v>69498</v>
      </c>
      <c r="W14" s="14">
        <f t="shared" si="3"/>
        <v>535919</v>
      </c>
      <c r="X14" s="14">
        <f t="shared" si="3"/>
        <v>374</v>
      </c>
      <c r="Y14" s="14">
        <f t="shared" si="3"/>
        <v>117619</v>
      </c>
      <c r="Z14" s="14">
        <f t="shared" si="3"/>
        <v>6955</v>
      </c>
      <c r="AA14" s="14">
        <f t="shared" si="3"/>
        <v>10219</v>
      </c>
      <c r="AB14" s="14">
        <f t="shared" si="3"/>
        <v>55579</v>
      </c>
      <c r="AC14" s="18">
        <f t="shared" si="3"/>
        <v>30410</v>
      </c>
      <c r="AD14" s="17">
        <f t="shared" si="3"/>
        <v>304</v>
      </c>
      <c r="AE14" s="14">
        <f t="shared" si="3"/>
        <v>413</v>
      </c>
      <c r="AF14" s="18">
        <f t="shared" si="3"/>
        <v>1330</v>
      </c>
      <c r="AG14" s="316" t="s">
        <v>11</v>
      </c>
      <c r="AH14" s="315" t="s">
        <v>11</v>
      </c>
      <c r="AI14" s="17">
        <f t="shared" si="4"/>
        <v>111439</v>
      </c>
      <c r="AJ14" s="14">
        <f t="shared" si="4"/>
        <v>0</v>
      </c>
      <c r="AK14" s="14">
        <f t="shared" si="4"/>
        <v>73360</v>
      </c>
      <c r="AL14" s="14">
        <f t="shared" si="4"/>
        <v>0</v>
      </c>
      <c r="AM14" s="14">
        <f t="shared" si="4"/>
        <v>184799</v>
      </c>
      <c r="AN14" s="14">
        <f t="shared" si="4"/>
        <v>223</v>
      </c>
      <c r="AO14" s="14">
        <f t="shared" si="4"/>
        <v>54676</v>
      </c>
      <c r="AP14" s="14">
        <f t="shared" si="4"/>
        <v>2850</v>
      </c>
      <c r="AQ14" s="14">
        <f t="shared" si="4"/>
        <v>3264</v>
      </c>
      <c r="AR14" s="14">
        <f t="shared" si="4"/>
        <v>33291</v>
      </c>
      <c r="AS14" s="18">
        <f t="shared" si="4"/>
        <v>0</v>
      </c>
      <c r="AT14" s="316" t="s">
        <v>11</v>
      </c>
    </row>
    <row r="15" spans="2:46" s="77" customFormat="1" ht="17.25" customHeight="1">
      <c r="B15" s="315" t="s">
        <v>12</v>
      </c>
      <c r="C15" s="17">
        <f t="shared" si="0"/>
        <v>538563</v>
      </c>
      <c r="D15" s="17">
        <f t="shared" si="0"/>
        <v>0</v>
      </c>
      <c r="E15" s="17">
        <f t="shared" si="0"/>
        <v>236479</v>
      </c>
      <c r="F15" s="17">
        <f t="shared" si="0"/>
        <v>102522</v>
      </c>
      <c r="G15" s="17">
        <f t="shared" si="0"/>
        <v>877564</v>
      </c>
      <c r="H15" s="17">
        <f t="shared" si="0"/>
        <v>130</v>
      </c>
      <c r="I15" s="17">
        <f t="shared" si="0"/>
        <v>120176</v>
      </c>
      <c r="J15" s="14">
        <f t="shared" si="0"/>
        <v>4774</v>
      </c>
      <c r="K15" s="14">
        <f t="shared" si="0"/>
        <v>7576</v>
      </c>
      <c r="L15" s="14">
        <f t="shared" si="0"/>
        <v>106487</v>
      </c>
      <c r="M15" s="18">
        <f t="shared" si="0"/>
        <v>47813</v>
      </c>
      <c r="N15" s="17">
        <f t="shared" si="0"/>
        <v>241</v>
      </c>
      <c r="O15" s="14">
        <f t="shared" si="0"/>
        <v>333</v>
      </c>
      <c r="P15" s="18">
        <f t="shared" si="0"/>
        <v>2675</v>
      </c>
      <c r="Q15" s="316" t="s">
        <v>12</v>
      </c>
      <c r="R15" s="315" t="s">
        <v>12</v>
      </c>
      <c r="S15" s="17">
        <f t="shared" si="3"/>
        <v>195060</v>
      </c>
      <c r="T15" s="14">
        <f t="shared" si="3"/>
        <v>0</v>
      </c>
      <c r="U15" s="14">
        <f t="shared" si="3"/>
        <v>87356</v>
      </c>
      <c r="V15" s="14">
        <f t="shared" si="3"/>
        <v>37854</v>
      </c>
      <c r="W15" s="14">
        <f t="shared" si="3"/>
        <v>320270</v>
      </c>
      <c r="X15" s="14">
        <f t="shared" si="3"/>
        <v>180</v>
      </c>
      <c r="Y15" s="14">
        <f t="shared" si="3"/>
        <v>51715</v>
      </c>
      <c r="Z15" s="14">
        <f t="shared" si="3"/>
        <v>4774</v>
      </c>
      <c r="AA15" s="14">
        <f t="shared" si="3"/>
        <v>7576</v>
      </c>
      <c r="AB15" s="14">
        <f t="shared" si="3"/>
        <v>39337</v>
      </c>
      <c r="AC15" s="18">
        <f t="shared" si="3"/>
        <v>17654</v>
      </c>
      <c r="AD15" s="17">
        <f t="shared" si="3"/>
        <v>241</v>
      </c>
      <c r="AE15" s="14">
        <f t="shared" si="3"/>
        <v>333</v>
      </c>
      <c r="AF15" s="18">
        <f t="shared" si="3"/>
        <v>988</v>
      </c>
      <c r="AG15" s="316" t="s">
        <v>12</v>
      </c>
      <c r="AH15" s="315" t="s">
        <v>12</v>
      </c>
      <c r="AI15" s="17">
        <f t="shared" si="4"/>
        <v>81731</v>
      </c>
      <c r="AJ15" s="14">
        <f t="shared" si="4"/>
        <v>0</v>
      </c>
      <c r="AK15" s="14">
        <f t="shared" si="4"/>
        <v>50206</v>
      </c>
      <c r="AL15" s="14">
        <f t="shared" si="4"/>
        <v>0</v>
      </c>
      <c r="AM15" s="14">
        <f t="shared" si="4"/>
        <v>131937</v>
      </c>
      <c r="AN15" s="14">
        <f t="shared" si="4"/>
        <v>152</v>
      </c>
      <c r="AO15" s="14">
        <f t="shared" si="4"/>
        <v>39351</v>
      </c>
      <c r="AP15" s="14">
        <f t="shared" si="4"/>
        <v>2131</v>
      </c>
      <c r="AQ15" s="14">
        <f t="shared" si="4"/>
        <v>2539</v>
      </c>
      <c r="AR15" s="14">
        <f t="shared" si="4"/>
        <v>24024</v>
      </c>
      <c r="AS15" s="18">
        <f t="shared" si="4"/>
        <v>0</v>
      </c>
      <c r="AT15" s="316" t="s">
        <v>12</v>
      </c>
    </row>
    <row r="16" spans="2:46" s="77" customFormat="1" ht="17.25" customHeight="1">
      <c r="B16" s="315" t="s">
        <v>200</v>
      </c>
      <c r="C16" s="17">
        <f t="shared" si="0"/>
        <v>267390</v>
      </c>
      <c r="D16" s="17">
        <f t="shared" si="0"/>
        <v>0</v>
      </c>
      <c r="E16" s="17">
        <f t="shared" si="0"/>
        <v>126260</v>
      </c>
      <c r="F16" s="17">
        <f t="shared" si="0"/>
        <v>55518</v>
      </c>
      <c r="G16" s="17">
        <f t="shared" si="0"/>
        <v>449168</v>
      </c>
      <c r="H16" s="17">
        <f t="shared" si="0"/>
        <v>49</v>
      </c>
      <c r="I16" s="17">
        <f t="shared" si="0"/>
        <v>43892</v>
      </c>
      <c r="J16" s="14">
        <f t="shared" si="0"/>
        <v>2721</v>
      </c>
      <c r="K16" s="14">
        <f t="shared" si="0"/>
        <v>4586</v>
      </c>
      <c r="L16" s="14">
        <f t="shared" si="0"/>
        <v>60504</v>
      </c>
      <c r="M16" s="18">
        <f t="shared" si="0"/>
        <v>27470</v>
      </c>
      <c r="N16" s="17">
        <f t="shared" si="0"/>
        <v>150</v>
      </c>
      <c r="O16" s="14">
        <f t="shared" si="0"/>
        <v>207</v>
      </c>
      <c r="P16" s="18">
        <f t="shared" si="0"/>
        <v>1625</v>
      </c>
      <c r="Q16" s="316" t="str">
        <f>B16</f>
        <v>城市</v>
      </c>
      <c r="R16" s="315" t="str">
        <f>B16</f>
        <v>城市</v>
      </c>
      <c r="S16" s="17">
        <f t="shared" si="3"/>
        <v>102640</v>
      </c>
      <c r="T16" s="14">
        <f t="shared" si="3"/>
        <v>0</v>
      </c>
      <c r="U16" s="14">
        <f t="shared" si="3"/>
        <v>50406</v>
      </c>
      <c r="V16" s="14">
        <f t="shared" si="3"/>
        <v>22097</v>
      </c>
      <c r="W16" s="14">
        <f t="shared" si="3"/>
        <v>175143</v>
      </c>
      <c r="X16" s="14">
        <f t="shared" si="3"/>
        <v>63</v>
      </c>
      <c r="Y16" s="14">
        <f t="shared" si="3"/>
        <v>19187</v>
      </c>
      <c r="Z16" s="14">
        <f t="shared" si="3"/>
        <v>2721</v>
      </c>
      <c r="AA16" s="14">
        <f t="shared" si="3"/>
        <v>4586</v>
      </c>
      <c r="AB16" s="14">
        <f t="shared" si="3"/>
        <v>24155</v>
      </c>
      <c r="AC16" s="18">
        <f t="shared" si="3"/>
        <v>10933</v>
      </c>
      <c r="AD16" s="17">
        <f t="shared" si="3"/>
        <v>150</v>
      </c>
      <c r="AE16" s="14">
        <f t="shared" si="3"/>
        <v>207</v>
      </c>
      <c r="AF16" s="18">
        <f t="shared" si="3"/>
        <v>649</v>
      </c>
      <c r="AG16" s="316" t="str">
        <f>B16</f>
        <v>城市</v>
      </c>
      <c r="AH16" s="315" t="str">
        <f>B16</f>
        <v>城市</v>
      </c>
      <c r="AI16" s="17">
        <f t="shared" si="4"/>
        <v>43947</v>
      </c>
      <c r="AJ16" s="14">
        <f t="shared" si="4"/>
        <v>0</v>
      </c>
      <c r="AK16" s="14">
        <f t="shared" si="4"/>
        <v>28356</v>
      </c>
      <c r="AL16" s="14">
        <f t="shared" si="4"/>
        <v>0</v>
      </c>
      <c r="AM16" s="14">
        <f t="shared" si="4"/>
        <v>72303</v>
      </c>
      <c r="AN16" s="14">
        <f t="shared" si="4"/>
        <v>55</v>
      </c>
      <c r="AO16" s="14">
        <f t="shared" si="4"/>
        <v>9645</v>
      </c>
      <c r="AP16" s="14">
        <f t="shared" si="4"/>
        <v>1197</v>
      </c>
      <c r="AQ16" s="14">
        <f t="shared" si="4"/>
        <v>1421</v>
      </c>
      <c r="AR16" s="14">
        <f t="shared" si="4"/>
        <v>13932</v>
      </c>
      <c r="AS16" s="18">
        <f t="shared" si="4"/>
        <v>0</v>
      </c>
      <c r="AT16" s="316" t="str">
        <f>B16</f>
        <v>城市</v>
      </c>
    </row>
    <row r="17" spans="2:46" s="77" customFormat="1" ht="17.25" customHeight="1">
      <c r="B17" s="315" t="s">
        <v>13</v>
      </c>
      <c r="C17" s="17">
        <f t="shared" si="0"/>
        <v>264277</v>
      </c>
      <c r="D17" s="17">
        <f t="shared" si="0"/>
        <v>0</v>
      </c>
      <c r="E17" s="17">
        <f t="shared" si="0"/>
        <v>126128</v>
      </c>
      <c r="F17" s="17">
        <f t="shared" si="0"/>
        <v>59086</v>
      </c>
      <c r="G17" s="17">
        <f t="shared" si="0"/>
        <v>449491</v>
      </c>
      <c r="H17" s="17">
        <f t="shared" si="0"/>
        <v>40</v>
      </c>
      <c r="I17" s="17">
        <f t="shared" si="0"/>
        <v>28116</v>
      </c>
      <c r="J17" s="14">
        <f t="shared" si="0"/>
        <v>2880</v>
      </c>
      <c r="K17" s="14">
        <f t="shared" si="0"/>
        <v>4600</v>
      </c>
      <c r="L17" s="14">
        <f t="shared" si="0"/>
        <v>67588</v>
      </c>
      <c r="M17" s="18">
        <f t="shared" si="0"/>
        <v>33554</v>
      </c>
      <c r="N17" s="17">
        <f t="shared" si="0"/>
        <v>102</v>
      </c>
      <c r="O17" s="14">
        <f t="shared" si="0"/>
        <v>154</v>
      </c>
      <c r="P17" s="18">
        <f t="shared" si="0"/>
        <v>1179</v>
      </c>
      <c r="Q17" s="316" t="s">
        <v>13</v>
      </c>
      <c r="R17" s="315" t="s">
        <v>13</v>
      </c>
      <c r="S17" s="17">
        <f t="shared" si="3"/>
        <v>77013</v>
      </c>
      <c r="T17" s="14">
        <f t="shared" si="3"/>
        <v>0</v>
      </c>
      <c r="U17" s="14">
        <f t="shared" si="3"/>
        <v>40833</v>
      </c>
      <c r="V17" s="14">
        <f t="shared" si="3"/>
        <v>18992</v>
      </c>
      <c r="W17" s="14">
        <f t="shared" si="3"/>
        <v>136838</v>
      </c>
      <c r="X17" s="14">
        <f t="shared" si="3"/>
        <v>35</v>
      </c>
      <c r="Y17" s="14">
        <f t="shared" si="3"/>
        <v>7875</v>
      </c>
      <c r="Z17" s="14">
        <f t="shared" si="3"/>
        <v>2880</v>
      </c>
      <c r="AA17" s="14">
        <f t="shared" si="3"/>
        <v>4600</v>
      </c>
      <c r="AB17" s="14">
        <f t="shared" si="3"/>
        <v>21881</v>
      </c>
      <c r="AC17" s="18">
        <f t="shared" si="3"/>
        <v>10786</v>
      </c>
      <c r="AD17" s="17">
        <f t="shared" si="3"/>
        <v>102</v>
      </c>
      <c r="AE17" s="14">
        <f t="shared" si="3"/>
        <v>154</v>
      </c>
      <c r="AF17" s="18">
        <f t="shared" si="3"/>
        <v>382</v>
      </c>
      <c r="AG17" s="316" t="s">
        <v>13</v>
      </c>
      <c r="AH17" s="315" t="s">
        <v>13</v>
      </c>
      <c r="AI17" s="17">
        <f t="shared" si="4"/>
        <v>24123</v>
      </c>
      <c r="AJ17" s="14">
        <f t="shared" si="4"/>
        <v>0</v>
      </c>
      <c r="AK17" s="14">
        <f t="shared" si="4"/>
        <v>19094</v>
      </c>
      <c r="AL17" s="14">
        <f t="shared" si="4"/>
        <v>0</v>
      </c>
      <c r="AM17" s="14">
        <f t="shared" si="4"/>
        <v>43217</v>
      </c>
      <c r="AN17" s="14">
        <f t="shared" si="4"/>
        <v>23</v>
      </c>
      <c r="AO17" s="14">
        <f t="shared" si="4"/>
        <v>3144</v>
      </c>
      <c r="AP17" s="14">
        <f t="shared" si="4"/>
        <v>1134</v>
      </c>
      <c r="AQ17" s="14">
        <f t="shared" si="4"/>
        <v>1344</v>
      </c>
      <c r="AR17" s="14">
        <f t="shared" si="4"/>
        <v>11411</v>
      </c>
      <c r="AS17" s="18">
        <f t="shared" si="4"/>
        <v>0</v>
      </c>
      <c r="AT17" s="316" t="s">
        <v>13</v>
      </c>
    </row>
    <row r="18" spans="2:46" s="77" customFormat="1" ht="17.25" customHeight="1">
      <c r="B18" s="315" t="s">
        <v>14</v>
      </c>
      <c r="C18" s="17">
        <f t="shared" si="0"/>
        <v>31607</v>
      </c>
      <c r="D18" s="17">
        <f t="shared" si="0"/>
        <v>0</v>
      </c>
      <c r="E18" s="17">
        <f t="shared" si="0"/>
        <v>15053</v>
      </c>
      <c r="F18" s="17">
        <f t="shared" si="0"/>
        <v>6401</v>
      </c>
      <c r="G18" s="17">
        <f t="shared" si="0"/>
        <v>53061</v>
      </c>
      <c r="H18" s="17">
        <f t="shared" si="0"/>
        <v>5</v>
      </c>
      <c r="I18" s="17">
        <f t="shared" si="0"/>
        <v>1102</v>
      </c>
      <c r="J18" s="14">
        <f t="shared" si="0"/>
        <v>275</v>
      </c>
      <c r="K18" s="14">
        <f t="shared" si="0"/>
        <v>471</v>
      </c>
      <c r="L18" s="14">
        <f t="shared" si="0"/>
        <v>5876</v>
      </c>
      <c r="M18" s="18">
        <f t="shared" si="0"/>
        <v>2636</v>
      </c>
      <c r="N18" s="17">
        <f t="shared" si="0"/>
        <v>8</v>
      </c>
      <c r="O18" s="14">
        <f t="shared" si="0"/>
        <v>11</v>
      </c>
      <c r="P18" s="18">
        <f t="shared" si="0"/>
        <v>97</v>
      </c>
      <c r="Q18" s="316" t="s">
        <v>14</v>
      </c>
      <c r="R18" s="315" t="s">
        <v>14</v>
      </c>
      <c r="S18" s="17">
        <f t="shared" si="3"/>
        <v>12078</v>
      </c>
      <c r="T18" s="14">
        <f t="shared" si="3"/>
        <v>0</v>
      </c>
      <c r="U18" s="14">
        <f t="shared" si="3"/>
        <v>5442</v>
      </c>
      <c r="V18" s="14">
        <f t="shared" si="3"/>
        <v>2327</v>
      </c>
      <c r="W18" s="14">
        <f t="shared" si="3"/>
        <v>19847</v>
      </c>
      <c r="X18" s="14">
        <f t="shared" si="3"/>
        <v>6</v>
      </c>
      <c r="Y18" s="14">
        <f t="shared" si="3"/>
        <v>569</v>
      </c>
      <c r="Z18" s="14">
        <f t="shared" si="3"/>
        <v>275</v>
      </c>
      <c r="AA18" s="14">
        <f t="shared" si="3"/>
        <v>471</v>
      </c>
      <c r="AB18" s="14">
        <f t="shared" si="3"/>
        <v>2124</v>
      </c>
      <c r="AC18" s="18">
        <f t="shared" si="3"/>
        <v>959</v>
      </c>
      <c r="AD18" s="17">
        <f t="shared" si="3"/>
        <v>8</v>
      </c>
      <c r="AE18" s="14">
        <f t="shared" si="3"/>
        <v>11</v>
      </c>
      <c r="AF18" s="18">
        <f t="shared" si="3"/>
        <v>35</v>
      </c>
      <c r="AG18" s="316" t="s">
        <v>14</v>
      </c>
      <c r="AH18" s="315" t="s">
        <v>14</v>
      </c>
      <c r="AI18" s="17">
        <f t="shared" si="4"/>
        <v>3300</v>
      </c>
      <c r="AJ18" s="14">
        <f t="shared" si="4"/>
        <v>0</v>
      </c>
      <c r="AK18" s="14">
        <f t="shared" si="4"/>
        <v>2159</v>
      </c>
      <c r="AL18" s="14">
        <f t="shared" si="4"/>
        <v>0</v>
      </c>
      <c r="AM18" s="14">
        <f t="shared" si="4"/>
        <v>5459</v>
      </c>
      <c r="AN18" s="14">
        <f t="shared" si="4"/>
        <v>5</v>
      </c>
      <c r="AO18" s="14">
        <f t="shared" si="4"/>
        <v>678</v>
      </c>
      <c r="AP18" s="14">
        <f t="shared" si="4"/>
        <v>98</v>
      </c>
      <c r="AQ18" s="14">
        <f t="shared" si="4"/>
        <v>115</v>
      </c>
      <c r="AR18" s="14">
        <f t="shared" si="4"/>
        <v>887</v>
      </c>
      <c r="AS18" s="18">
        <f t="shared" si="4"/>
        <v>0</v>
      </c>
      <c r="AT18" s="316" t="s">
        <v>14</v>
      </c>
    </row>
    <row r="19" spans="2:46" s="77" customFormat="1" ht="17.25" customHeight="1">
      <c r="B19" s="315" t="s">
        <v>15</v>
      </c>
      <c r="C19" s="17">
        <f t="shared" si="0"/>
        <v>240338</v>
      </c>
      <c r="D19" s="17">
        <f t="shared" si="0"/>
        <v>0</v>
      </c>
      <c r="E19" s="17">
        <f t="shared" si="0"/>
        <v>84417</v>
      </c>
      <c r="F19" s="17">
        <f t="shared" si="0"/>
        <v>49199</v>
      </c>
      <c r="G19" s="17">
        <f t="shared" si="0"/>
        <v>373954</v>
      </c>
      <c r="H19" s="17">
        <f t="shared" si="0"/>
        <v>67</v>
      </c>
      <c r="I19" s="17">
        <f t="shared" si="0"/>
        <v>42296</v>
      </c>
      <c r="J19" s="14">
        <f t="shared" si="0"/>
        <v>1573</v>
      </c>
      <c r="K19" s="14">
        <f t="shared" si="0"/>
        <v>2458</v>
      </c>
      <c r="L19" s="14">
        <f t="shared" si="0"/>
        <v>30157</v>
      </c>
      <c r="M19" s="18">
        <f t="shared" si="0"/>
        <v>26418</v>
      </c>
      <c r="N19" s="17">
        <f t="shared" si="0"/>
        <v>72</v>
      </c>
      <c r="O19" s="14">
        <f t="shared" si="0"/>
        <v>101</v>
      </c>
      <c r="P19" s="18">
        <f t="shared" si="0"/>
        <v>1619</v>
      </c>
      <c r="Q19" s="316" t="s">
        <v>15</v>
      </c>
      <c r="R19" s="315" t="s">
        <v>15</v>
      </c>
      <c r="S19" s="17">
        <f t="shared" si="3"/>
        <v>70803</v>
      </c>
      <c r="T19" s="14">
        <f t="shared" si="3"/>
        <v>0</v>
      </c>
      <c r="U19" s="14">
        <f t="shared" si="3"/>
        <v>29288</v>
      </c>
      <c r="V19" s="14">
        <f t="shared" si="3"/>
        <v>16728</v>
      </c>
      <c r="W19" s="14">
        <f t="shared" si="3"/>
        <v>116819</v>
      </c>
      <c r="X19" s="14">
        <f t="shared" si="3"/>
        <v>63</v>
      </c>
      <c r="Y19" s="14">
        <f t="shared" si="3"/>
        <v>12143</v>
      </c>
      <c r="Z19" s="14">
        <f t="shared" si="3"/>
        <v>1573</v>
      </c>
      <c r="AA19" s="14">
        <f t="shared" si="3"/>
        <v>2458</v>
      </c>
      <c r="AB19" s="14">
        <f t="shared" si="3"/>
        <v>10462</v>
      </c>
      <c r="AC19" s="18">
        <f t="shared" si="3"/>
        <v>6990</v>
      </c>
      <c r="AD19" s="17">
        <f t="shared" si="3"/>
        <v>72</v>
      </c>
      <c r="AE19" s="14">
        <f t="shared" si="3"/>
        <v>101</v>
      </c>
      <c r="AF19" s="18">
        <f t="shared" si="3"/>
        <v>562</v>
      </c>
      <c r="AG19" s="316" t="s">
        <v>15</v>
      </c>
      <c r="AH19" s="315" t="s">
        <v>15</v>
      </c>
      <c r="AI19" s="17">
        <f t="shared" si="4"/>
        <v>28304</v>
      </c>
      <c r="AJ19" s="14">
        <f t="shared" si="4"/>
        <v>0</v>
      </c>
      <c r="AK19" s="14">
        <f t="shared" si="4"/>
        <v>15012</v>
      </c>
      <c r="AL19" s="14">
        <f t="shared" si="4"/>
        <v>0</v>
      </c>
      <c r="AM19" s="14">
        <f t="shared" si="4"/>
        <v>43316</v>
      </c>
      <c r="AN19" s="14">
        <f t="shared" si="4"/>
        <v>51</v>
      </c>
      <c r="AO19" s="14">
        <f t="shared" si="4"/>
        <v>5927</v>
      </c>
      <c r="AP19" s="14">
        <f t="shared" si="4"/>
        <v>663</v>
      </c>
      <c r="AQ19" s="14">
        <f t="shared" si="4"/>
        <v>786</v>
      </c>
      <c r="AR19" s="14">
        <f t="shared" si="4"/>
        <v>6075</v>
      </c>
      <c r="AS19" s="18">
        <f t="shared" si="4"/>
        <v>0</v>
      </c>
      <c r="AT19" s="316" t="s">
        <v>15</v>
      </c>
    </row>
    <row r="20" spans="2:46" s="77" customFormat="1" ht="17.25" customHeight="1">
      <c r="B20" s="315" t="s">
        <v>16</v>
      </c>
      <c r="C20" s="17">
        <f t="shared" si="0"/>
        <v>168808</v>
      </c>
      <c r="D20" s="17">
        <f t="shared" si="0"/>
        <v>0</v>
      </c>
      <c r="E20" s="17">
        <f t="shared" si="0"/>
        <v>76889</v>
      </c>
      <c r="F20" s="17">
        <f t="shared" si="0"/>
        <v>38765</v>
      </c>
      <c r="G20" s="17">
        <f t="shared" si="0"/>
        <v>284462</v>
      </c>
      <c r="H20" s="17">
        <f t="shared" si="0"/>
        <v>27</v>
      </c>
      <c r="I20" s="17">
        <f t="shared" si="0"/>
        <v>15863</v>
      </c>
      <c r="J20" s="14">
        <f t="shared" si="0"/>
        <v>1729</v>
      </c>
      <c r="K20" s="14">
        <f t="shared" si="0"/>
        <v>2548</v>
      </c>
      <c r="L20" s="14">
        <f t="shared" si="0"/>
        <v>36355</v>
      </c>
      <c r="M20" s="18">
        <f t="shared" si="0"/>
        <v>19659</v>
      </c>
      <c r="N20" s="17">
        <f t="shared" si="0"/>
        <v>74</v>
      </c>
      <c r="O20" s="14">
        <f t="shared" si="0"/>
        <v>111</v>
      </c>
      <c r="P20" s="18">
        <f t="shared" si="0"/>
        <v>873</v>
      </c>
      <c r="Q20" s="316" t="s">
        <v>16</v>
      </c>
      <c r="R20" s="315" t="s">
        <v>16</v>
      </c>
      <c r="S20" s="17">
        <f t="shared" si="3"/>
        <v>58417</v>
      </c>
      <c r="T20" s="14">
        <f t="shared" si="3"/>
        <v>0</v>
      </c>
      <c r="U20" s="14">
        <f t="shared" si="3"/>
        <v>26670</v>
      </c>
      <c r="V20" s="14">
        <f t="shared" si="3"/>
        <v>13515</v>
      </c>
      <c r="W20" s="14">
        <f t="shared" si="3"/>
        <v>98602</v>
      </c>
      <c r="X20" s="14">
        <f t="shared" si="3"/>
        <v>29</v>
      </c>
      <c r="Y20" s="14">
        <f t="shared" si="3"/>
        <v>5662</v>
      </c>
      <c r="Z20" s="14">
        <f t="shared" si="3"/>
        <v>1729</v>
      </c>
      <c r="AA20" s="14">
        <f t="shared" si="3"/>
        <v>2548</v>
      </c>
      <c r="AB20" s="14">
        <f t="shared" si="3"/>
        <v>12610</v>
      </c>
      <c r="AC20" s="18">
        <f t="shared" si="3"/>
        <v>6853</v>
      </c>
      <c r="AD20" s="17">
        <f t="shared" si="3"/>
        <v>74</v>
      </c>
      <c r="AE20" s="14">
        <f t="shared" si="3"/>
        <v>111</v>
      </c>
      <c r="AF20" s="18">
        <f t="shared" si="3"/>
        <v>303</v>
      </c>
      <c r="AG20" s="316" t="s">
        <v>16</v>
      </c>
      <c r="AH20" s="315" t="s">
        <v>16</v>
      </c>
      <c r="AI20" s="17">
        <f t="shared" si="4"/>
        <v>21353</v>
      </c>
      <c r="AJ20" s="14">
        <f t="shared" si="4"/>
        <v>0</v>
      </c>
      <c r="AK20" s="14">
        <f t="shared" si="4"/>
        <v>14381</v>
      </c>
      <c r="AL20" s="14">
        <f t="shared" si="4"/>
        <v>0</v>
      </c>
      <c r="AM20" s="14">
        <f t="shared" si="4"/>
        <v>35734</v>
      </c>
      <c r="AN20" s="14">
        <f t="shared" si="4"/>
        <v>31</v>
      </c>
      <c r="AO20" s="14">
        <f t="shared" si="4"/>
        <v>4285</v>
      </c>
      <c r="AP20" s="14">
        <f t="shared" si="4"/>
        <v>673</v>
      </c>
      <c r="AQ20" s="14">
        <f t="shared" si="4"/>
        <v>781</v>
      </c>
      <c r="AR20" s="14">
        <f t="shared" si="4"/>
        <v>7194</v>
      </c>
      <c r="AS20" s="18">
        <f t="shared" si="4"/>
        <v>0</v>
      </c>
      <c r="AT20" s="316" t="s">
        <v>16</v>
      </c>
    </row>
    <row r="21" spans="2:46" s="77" customFormat="1" ht="17.25" customHeight="1">
      <c r="B21" s="315" t="s">
        <v>17</v>
      </c>
      <c r="C21" s="17">
        <f t="shared" si="0"/>
        <v>195304</v>
      </c>
      <c r="D21" s="17">
        <f t="shared" si="0"/>
        <v>0</v>
      </c>
      <c r="E21" s="17">
        <f t="shared" si="0"/>
        <v>90791</v>
      </c>
      <c r="F21" s="17">
        <f t="shared" si="0"/>
        <v>47183</v>
      </c>
      <c r="G21" s="17">
        <f t="shared" si="0"/>
        <v>333278</v>
      </c>
      <c r="H21" s="17">
        <f t="shared" si="0"/>
        <v>31</v>
      </c>
      <c r="I21" s="17">
        <f t="shared" si="0"/>
        <v>27151</v>
      </c>
      <c r="J21" s="14">
        <f t="shared" si="0"/>
        <v>1901</v>
      </c>
      <c r="K21" s="14">
        <f t="shared" si="0"/>
        <v>2910</v>
      </c>
      <c r="L21" s="14">
        <f t="shared" si="0"/>
        <v>39496</v>
      </c>
      <c r="M21" s="18">
        <f t="shared" si="0"/>
        <v>21624</v>
      </c>
      <c r="N21" s="17">
        <f t="shared" si="0"/>
        <v>87</v>
      </c>
      <c r="O21" s="14">
        <f t="shared" si="0"/>
        <v>124</v>
      </c>
      <c r="P21" s="18">
        <f t="shared" si="0"/>
        <v>997</v>
      </c>
      <c r="Q21" s="316" t="s">
        <v>17</v>
      </c>
      <c r="R21" s="315" t="s">
        <v>17</v>
      </c>
      <c r="S21" s="17">
        <f t="shared" si="3"/>
        <v>78779</v>
      </c>
      <c r="T21" s="14">
        <f t="shared" si="3"/>
        <v>0</v>
      </c>
      <c r="U21" s="14">
        <f t="shared" si="3"/>
        <v>36926</v>
      </c>
      <c r="V21" s="14">
        <f t="shared" si="3"/>
        <v>16628</v>
      </c>
      <c r="W21" s="14">
        <f t="shared" si="3"/>
        <v>132333</v>
      </c>
      <c r="X21" s="14">
        <f t="shared" si="3"/>
        <v>53</v>
      </c>
      <c r="Y21" s="14">
        <f t="shared" si="3"/>
        <v>13180</v>
      </c>
      <c r="Z21" s="14">
        <f t="shared" si="3"/>
        <v>1901</v>
      </c>
      <c r="AA21" s="14">
        <f t="shared" si="3"/>
        <v>2910</v>
      </c>
      <c r="AB21" s="14">
        <f t="shared" si="3"/>
        <v>16063</v>
      </c>
      <c r="AC21" s="18">
        <f t="shared" si="3"/>
        <v>7619</v>
      </c>
      <c r="AD21" s="17">
        <f t="shared" si="3"/>
        <v>87</v>
      </c>
      <c r="AE21" s="14">
        <f t="shared" si="3"/>
        <v>124</v>
      </c>
      <c r="AF21" s="18">
        <f t="shared" si="3"/>
        <v>405</v>
      </c>
      <c r="AG21" s="316" t="s">
        <v>17</v>
      </c>
      <c r="AH21" s="315" t="s">
        <v>17</v>
      </c>
      <c r="AI21" s="17">
        <f t="shared" si="4"/>
        <v>26414</v>
      </c>
      <c r="AJ21" s="14">
        <f t="shared" si="4"/>
        <v>0</v>
      </c>
      <c r="AK21" s="14">
        <f t="shared" si="4"/>
        <v>18495</v>
      </c>
      <c r="AL21" s="14">
        <f t="shared" si="4"/>
        <v>0</v>
      </c>
      <c r="AM21" s="14">
        <f t="shared" si="4"/>
        <v>44909</v>
      </c>
      <c r="AN21" s="14">
        <f t="shared" si="4"/>
        <v>28</v>
      </c>
      <c r="AO21" s="14">
        <f t="shared" si="4"/>
        <v>5101</v>
      </c>
      <c r="AP21" s="14">
        <f t="shared" si="4"/>
        <v>800</v>
      </c>
      <c r="AQ21" s="14">
        <f t="shared" si="4"/>
        <v>930</v>
      </c>
      <c r="AR21" s="14">
        <f t="shared" si="4"/>
        <v>9004</v>
      </c>
      <c r="AS21" s="18">
        <f t="shared" si="4"/>
        <v>0</v>
      </c>
      <c r="AT21" s="316" t="s">
        <v>17</v>
      </c>
    </row>
    <row r="22" spans="2:46" s="77" customFormat="1" ht="17.25" customHeight="1">
      <c r="B22" s="315" t="s">
        <v>18</v>
      </c>
      <c r="C22" s="17">
        <f t="shared" ref="C22:P37" si="5">C69</f>
        <v>55265</v>
      </c>
      <c r="D22" s="17">
        <f t="shared" si="5"/>
        <v>0</v>
      </c>
      <c r="E22" s="17">
        <f t="shared" si="5"/>
        <v>29811</v>
      </c>
      <c r="F22" s="17">
        <f t="shared" si="5"/>
        <v>13598</v>
      </c>
      <c r="G22" s="17">
        <f t="shared" si="5"/>
        <v>98674</v>
      </c>
      <c r="H22" s="17">
        <f t="shared" si="5"/>
        <v>5</v>
      </c>
      <c r="I22" s="17">
        <f t="shared" si="5"/>
        <v>2522</v>
      </c>
      <c r="J22" s="14">
        <f t="shared" si="5"/>
        <v>702</v>
      </c>
      <c r="K22" s="14">
        <f t="shared" si="5"/>
        <v>1038</v>
      </c>
      <c r="L22" s="14">
        <f t="shared" si="5"/>
        <v>14984</v>
      </c>
      <c r="M22" s="18">
        <f t="shared" si="5"/>
        <v>7223</v>
      </c>
      <c r="N22" s="17">
        <f t="shared" si="5"/>
        <v>18</v>
      </c>
      <c r="O22" s="14">
        <f t="shared" si="5"/>
        <v>25</v>
      </c>
      <c r="P22" s="18">
        <f t="shared" si="5"/>
        <v>218</v>
      </c>
      <c r="Q22" s="316" t="s">
        <v>18</v>
      </c>
      <c r="R22" s="315" t="s">
        <v>18</v>
      </c>
      <c r="S22" s="17">
        <f t="shared" si="3"/>
        <v>23186</v>
      </c>
      <c r="T22" s="14">
        <f t="shared" si="3"/>
        <v>0</v>
      </c>
      <c r="U22" s="14">
        <f t="shared" si="3"/>
        <v>12421</v>
      </c>
      <c r="V22" s="14">
        <f t="shared" si="3"/>
        <v>5711</v>
      </c>
      <c r="W22" s="14">
        <f t="shared" si="3"/>
        <v>41318</v>
      </c>
      <c r="X22" s="14">
        <f t="shared" si="3"/>
        <v>9</v>
      </c>
      <c r="Y22" s="14">
        <f t="shared" si="3"/>
        <v>1547</v>
      </c>
      <c r="Z22" s="14">
        <f t="shared" si="3"/>
        <v>702</v>
      </c>
      <c r="AA22" s="14">
        <f t="shared" si="3"/>
        <v>1038</v>
      </c>
      <c r="AB22" s="14">
        <f t="shared" si="3"/>
        <v>6244</v>
      </c>
      <c r="AC22" s="18">
        <f t="shared" si="3"/>
        <v>3034</v>
      </c>
      <c r="AD22" s="17">
        <f t="shared" si="3"/>
        <v>18</v>
      </c>
      <c r="AE22" s="14">
        <f t="shared" si="3"/>
        <v>25</v>
      </c>
      <c r="AF22" s="18">
        <f t="shared" si="3"/>
        <v>92</v>
      </c>
      <c r="AG22" s="316" t="s">
        <v>18</v>
      </c>
      <c r="AH22" s="315" t="s">
        <v>18</v>
      </c>
      <c r="AI22" s="17">
        <f t="shared" si="4"/>
        <v>7589</v>
      </c>
      <c r="AJ22" s="14">
        <f t="shared" si="4"/>
        <v>0</v>
      </c>
      <c r="AK22" s="14">
        <f t="shared" si="4"/>
        <v>7042</v>
      </c>
      <c r="AL22" s="14">
        <f t="shared" si="4"/>
        <v>0</v>
      </c>
      <c r="AM22" s="14">
        <f t="shared" si="4"/>
        <v>14631</v>
      </c>
      <c r="AN22" s="14">
        <f t="shared" si="4"/>
        <v>7</v>
      </c>
      <c r="AO22" s="14">
        <f t="shared" si="4"/>
        <v>508</v>
      </c>
      <c r="AP22" s="14">
        <f t="shared" si="4"/>
        <v>303</v>
      </c>
      <c r="AQ22" s="14">
        <f t="shared" si="4"/>
        <v>339</v>
      </c>
      <c r="AR22" s="14">
        <f t="shared" si="4"/>
        <v>3899</v>
      </c>
      <c r="AS22" s="18">
        <f t="shared" si="4"/>
        <v>0</v>
      </c>
      <c r="AT22" s="316" t="s">
        <v>18</v>
      </c>
    </row>
    <row r="23" spans="2:46" s="77" customFormat="1" ht="17.25" customHeight="1">
      <c r="B23" s="315" t="s">
        <v>19</v>
      </c>
      <c r="C23" s="17">
        <f t="shared" si="5"/>
        <v>60000</v>
      </c>
      <c r="D23" s="17">
        <f t="shared" si="5"/>
        <v>0</v>
      </c>
      <c r="E23" s="17">
        <f t="shared" si="5"/>
        <v>30514</v>
      </c>
      <c r="F23" s="17">
        <f t="shared" si="5"/>
        <v>13364</v>
      </c>
      <c r="G23" s="17">
        <f t="shared" si="5"/>
        <v>103878</v>
      </c>
      <c r="H23" s="17">
        <f t="shared" si="5"/>
        <v>9</v>
      </c>
      <c r="I23" s="17">
        <f t="shared" si="5"/>
        <v>6181</v>
      </c>
      <c r="J23" s="14">
        <f t="shared" si="5"/>
        <v>679</v>
      </c>
      <c r="K23" s="14">
        <f t="shared" si="5"/>
        <v>1045</v>
      </c>
      <c r="L23" s="14">
        <f t="shared" si="5"/>
        <v>13966</v>
      </c>
      <c r="M23" s="18">
        <f t="shared" si="5"/>
        <v>6538</v>
      </c>
      <c r="N23" s="17">
        <f t="shared" si="5"/>
        <v>28</v>
      </c>
      <c r="O23" s="14">
        <f t="shared" si="5"/>
        <v>37</v>
      </c>
      <c r="P23" s="18">
        <f t="shared" si="5"/>
        <v>335</v>
      </c>
      <c r="Q23" s="316" t="s">
        <v>19</v>
      </c>
      <c r="R23" s="315" t="s">
        <v>19</v>
      </c>
      <c r="S23" s="17">
        <f t="shared" ref="S23:AF38" si="6">S70</f>
        <v>23146</v>
      </c>
      <c r="T23" s="14">
        <f t="shared" si="6"/>
        <v>0</v>
      </c>
      <c r="U23" s="14">
        <f t="shared" si="6"/>
        <v>11945</v>
      </c>
      <c r="V23" s="14">
        <f t="shared" si="6"/>
        <v>5248</v>
      </c>
      <c r="W23" s="14">
        <f t="shared" si="6"/>
        <v>40339</v>
      </c>
      <c r="X23" s="14">
        <f t="shared" si="6"/>
        <v>11</v>
      </c>
      <c r="Y23" s="14">
        <f t="shared" si="6"/>
        <v>2753</v>
      </c>
      <c r="Z23" s="14">
        <f t="shared" si="6"/>
        <v>679</v>
      </c>
      <c r="AA23" s="14">
        <f t="shared" si="6"/>
        <v>1045</v>
      </c>
      <c r="AB23" s="14">
        <f t="shared" si="6"/>
        <v>5467</v>
      </c>
      <c r="AC23" s="18">
        <f t="shared" si="6"/>
        <v>2567</v>
      </c>
      <c r="AD23" s="17">
        <f t="shared" si="6"/>
        <v>28</v>
      </c>
      <c r="AE23" s="14">
        <f t="shared" si="6"/>
        <v>37</v>
      </c>
      <c r="AF23" s="18">
        <f t="shared" si="6"/>
        <v>131</v>
      </c>
      <c r="AG23" s="316" t="s">
        <v>19</v>
      </c>
      <c r="AH23" s="315" t="s">
        <v>19</v>
      </c>
      <c r="AI23" s="17">
        <f t="shared" ref="AI23:AS38" si="7">AI70</f>
        <v>9240</v>
      </c>
      <c r="AJ23" s="14">
        <f t="shared" si="7"/>
        <v>0</v>
      </c>
      <c r="AK23" s="14">
        <f t="shared" si="7"/>
        <v>6870</v>
      </c>
      <c r="AL23" s="14">
        <f t="shared" si="7"/>
        <v>0</v>
      </c>
      <c r="AM23" s="14">
        <f t="shared" si="7"/>
        <v>16110</v>
      </c>
      <c r="AN23" s="14">
        <f t="shared" si="7"/>
        <v>12</v>
      </c>
      <c r="AO23" s="14">
        <f t="shared" si="7"/>
        <v>2551</v>
      </c>
      <c r="AP23" s="14">
        <f t="shared" si="7"/>
        <v>268</v>
      </c>
      <c r="AQ23" s="14">
        <f t="shared" si="7"/>
        <v>320</v>
      </c>
      <c r="AR23" s="14">
        <f t="shared" si="7"/>
        <v>3246</v>
      </c>
      <c r="AS23" s="18">
        <f t="shared" si="7"/>
        <v>0</v>
      </c>
      <c r="AT23" s="316" t="s">
        <v>19</v>
      </c>
    </row>
    <row r="24" spans="2:46" s="77" customFormat="1" ht="17.25" customHeight="1">
      <c r="B24" s="315" t="s">
        <v>20</v>
      </c>
      <c r="C24" s="17">
        <f t="shared" si="5"/>
        <v>48766</v>
      </c>
      <c r="D24" s="17">
        <f t="shared" si="5"/>
        <v>0</v>
      </c>
      <c r="E24" s="17">
        <f t="shared" si="5"/>
        <v>22915</v>
      </c>
      <c r="F24" s="17">
        <f t="shared" si="5"/>
        <v>9849</v>
      </c>
      <c r="G24" s="17">
        <f t="shared" si="5"/>
        <v>81530</v>
      </c>
      <c r="H24" s="17">
        <f t="shared" si="5"/>
        <v>7</v>
      </c>
      <c r="I24" s="17">
        <f t="shared" si="5"/>
        <v>3515</v>
      </c>
      <c r="J24" s="14">
        <f t="shared" si="5"/>
        <v>552</v>
      </c>
      <c r="K24" s="14">
        <f t="shared" si="5"/>
        <v>875</v>
      </c>
      <c r="L24" s="14">
        <f t="shared" si="5"/>
        <v>11832</v>
      </c>
      <c r="M24" s="18">
        <f t="shared" si="5"/>
        <v>5328</v>
      </c>
      <c r="N24" s="17">
        <f t="shared" si="5"/>
        <v>28</v>
      </c>
      <c r="O24" s="14">
        <f t="shared" si="5"/>
        <v>41</v>
      </c>
      <c r="P24" s="18">
        <f t="shared" si="5"/>
        <v>277</v>
      </c>
      <c r="Q24" s="316" t="s">
        <v>20</v>
      </c>
      <c r="R24" s="315" t="s">
        <v>20</v>
      </c>
      <c r="S24" s="17">
        <f t="shared" si="6"/>
        <v>15862</v>
      </c>
      <c r="T24" s="14">
        <f t="shared" si="6"/>
        <v>0</v>
      </c>
      <c r="U24" s="14">
        <f t="shared" si="6"/>
        <v>8249</v>
      </c>
      <c r="V24" s="14">
        <f t="shared" si="6"/>
        <v>3283</v>
      </c>
      <c r="W24" s="14">
        <f t="shared" si="6"/>
        <v>27394</v>
      </c>
      <c r="X24" s="14">
        <f t="shared" si="6"/>
        <v>7</v>
      </c>
      <c r="Y24" s="14">
        <f t="shared" si="6"/>
        <v>1093</v>
      </c>
      <c r="Z24" s="14">
        <f t="shared" si="6"/>
        <v>552</v>
      </c>
      <c r="AA24" s="14">
        <f t="shared" si="6"/>
        <v>875</v>
      </c>
      <c r="AB24" s="14">
        <f t="shared" si="6"/>
        <v>4259</v>
      </c>
      <c r="AC24" s="18">
        <f t="shared" si="6"/>
        <v>1775</v>
      </c>
      <c r="AD24" s="17">
        <f t="shared" si="6"/>
        <v>28</v>
      </c>
      <c r="AE24" s="14">
        <f t="shared" si="6"/>
        <v>41</v>
      </c>
      <c r="AF24" s="18">
        <f t="shared" si="6"/>
        <v>99</v>
      </c>
      <c r="AG24" s="316" t="s">
        <v>20</v>
      </c>
      <c r="AH24" s="315" t="s">
        <v>20</v>
      </c>
      <c r="AI24" s="17">
        <f t="shared" si="7"/>
        <v>6507</v>
      </c>
      <c r="AJ24" s="14">
        <f t="shared" si="7"/>
        <v>0</v>
      </c>
      <c r="AK24" s="14">
        <f t="shared" si="7"/>
        <v>4522</v>
      </c>
      <c r="AL24" s="14">
        <f t="shared" si="7"/>
        <v>0</v>
      </c>
      <c r="AM24" s="14">
        <f t="shared" si="7"/>
        <v>11029</v>
      </c>
      <c r="AN24" s="14">
        <f t="shared" si="7"/>
        <v>6</v>
      </c>
      <c r="AO24" s="14">
        <f t="shared" si="7"/>
        <v>1054</v>
      </c>
      <c r="AP24" s="14">
        <f t="shared" si="7"/>
        <v>245</v>
      </c>
      <c r="AQ24" s="14">
        <f t="shared" si="7"/>
        <v>287</v>
      </c>
      <c r="AR24" s="14">
        <f t="shared" si="7"/>
        <v>2497</v>
      </c>
      <c r="AS24" s="18">
        <f t="shared" si="7"/>
        <v>0</v>
      </c>
      <c r="AT24" s="316" t="s">
        <v>20</v>
      </c>
    </row>
    <row r="25" spans="2:46" s="77" customFormat="1" ht="17.25" customHeight="1">
      <c r="B25" s="315" t="s">
        <v>21</v>
      </c>
      <c r="C25" s="17">
        <f t="shared" si="5"/>
        <v>288355</v>
      </c>
      <c r="D25" s="17">
        <f t="shared" si="5"/>
        <v>0</v>
      </c>
      <c r="E25" s="17">
        <f t="shared" si="5"/>
        <v>101205</v>
      </c>
      <c r="F25" s="17">
        <f t="shared" si="5"/>
        <v>47484</v>
      </c>
      <c r="G25" s="17">
        <f t="shared" si="5"/>
        <v>437044</v>
      </c>
      <c r="H25" s="17">
        <f t="shared" si="5"/>
        <v>54</v>
      </c>
      <c r="I25" s="17">
        <f t="shared" si="5"/>
        <v>52212</v>
      </c>
      <c r="J25" s="14">
        <f t="shared" si="5"/>
        <v>2706</v>
      </c>
      <c r="K25" s="14">
        <f t="shared" si="5"/>
        <v>4372</v>
      </c>
      <c r="L25" s="14">
        <f t="shared" si="5"/>
        <v>58318</v>
      </c>
      <c r="M25" s="18">
        <f t="shared" si="5"/>
        <v>26179</v>
      </c>
      <c r="N25" s="17">
        <f t="shared" si="5"/>
        <v>128</v>
      </c>
      <c r="O25" s="14">
        <f t="shared" si="5"/>
        <v>170</v>
      </c>
      <c r="P25" s="18">
        <f t="shared" si="5"/>
        <v>1444</v>
      </c>
      <c r="Q25" s="316" t="s">
        <v>21</v>
      </c>
      <c r="R25" s="315" t="s">
        <v>21</v>
      </c>
      <c r="S25" s="17">
        <f t="shared" si="6"/>
        <v>95134</v>
      </c>
      <c r="T25" s="14">
        <f t="shared" si="6"/>
        <v>0</v>
      </c>
      <c r="U25" s="14">
        <f t="shared" si="6"/>
        <v>33539</v>
      </c>
      <c r="V25" s="14">
        <f t="shared" si="6"/>
        <v>14467</v>
      </c>
      <c r="W25" s="14">
        <f t="shared" si="6"/>
        <v>143140</v>
      </c>
      <c r="X25" s="14">
        <f t="shared" si="6"/>
        <v>52</v>
      </c>
      <c r="Y25" s="14">
        <f t="shared" si="6"/>
        <v>16894</v>
      </c>
      <c r="Z25" s="14">
        <f t="shared" si="6"/>
        <v>2706</v>
      </c>
      <c r="AA25" s="14">
        <f t="shared" si="6"/>
        <v>4372</v>
      </c>
      <c r="AB25" s="14">
        <f t="shared" si="6"/>
        <v>20188</v>
      </c>
      <c r="AC25" s="18">
        <f t="shared" si="6"/>
        <v>8267</v>
      </c>
      <c r="AD25" s="17">
        <f t="shared" si="6"/>
        <v>128</v>
      </c>
      <c r="AE25" s="14">
        <f t="shared" si="6"/>
        <v>170</v>
      </c>
      <c r="AF25" s="18">
        <f t="shared" si="6"/>
        <v>499</v>
      </c>
      <c r="AG25" s="316" t="s">
        <v>21</v>
      </c>
      <c r="AH25" s="315" t="s">
        <v>21</v>
      </c>
      <c r="AI25" s="17">
        <f t="shared" si="7"/>
        <v>36189</v>
      </c>
      <c r="AJ25" s="14">
        <f t="shared" si="7"/>
        <v>0</v>
      </c>
      <c r="AK25" s="14">
        <f t="shared" si="7"/>
        <v>17248</v>
      </c>
      <c r="AL25" s="14">
        <f t="shared" si="7"/>
        <v>0</v>
      </c>
      <c r="AM25" s="14">
        <f t="shared" si="7"/>
        <v>53437</v>
      </c>
      <c r="AN25" s="14">
        <f t="shared" si="7"/>
        <v>39</v>
      </c>
      <c r="AO25" s="14">
        <f t="shared" si="7"/>
        <v>13683</v>
      </c>
      <c r="AP25" s="14">
        <f t="shared" si="7"/>
        <v>1199</v>
      </c>
      <c r="AQ25" s="14">
        <f t="shared" si="7"/>
        <v>1414</v>
      </c>
      <c r="AR25" s="14">
        <f t="shared" si="7"/>
        <v>11617</v>
      </c>
      <c r="AS25" s="18">
        <f t="shared" si="7"/>
        <v>0</v>
      </c>
      <c r="AT25" s="316" t="s">
        <v>21</v>
      </c>
    </row>
    <row r="26" spans="2:46" s="77" customFormat="1" ht="17.25" customHeight="1">
      <c r="B26" s="315" t="s">
        <v>22</v>
      </c>
      <c r="C26" s="17">
        <f t="shared" si="5"/>
        <v>12515</v>
      </c>
      <c r="D26" s="17">
        <f t="shared" si="5"/>
        <v>1942</v>
      </c>
      <c r="E26" s="17">
        <f t="shared" si="5"/>
        <v>5803</v>
      </c>
      <c r="F26" s="17">
        <f t="shared" si="5"/>
        <v>3755</v>
      </c>
      <c r="G26" s="17">
        <f t="shared" si="5"/>
        <v>24015</v>
      </c>
      <c r="H26" s="17">
        <f t="shared" si="5"/>
        <v>1</v>
      </c>
      <c r="I26" s="17">
        <f t="shared" si="5"/>
        <v>1073</v>
      </c>
      <c r="J26" s="14">
        <f t="shared" si="5"/>
        <v>155</v>
      </c>
      <c r="K26" s="14">
        <f t="shared" si="5"/>
        <v>220</v>
      </c>
      <c r="L26" s="14">
        <f t="shared" si="5"/>
        <v>3093</v>
      </c>
      <c r="M26" s="18">
        <f t="shared" si="5"/>
        <v>2086</v>
      </c>
      <c r="N26" s="17">
        <f t="shared" si="5"/>
        <v>4</v>
      </c>
      <c r="O26" s="14">
        <f t="shared" si="5"/>
        <v>6</v>
      </c>
      <c r="P26" s="18">
        <f t="shared" si="5"/>
        <v>70</v>
      </c>
      <c r="Q26" s="316" t="s">
        <v>22</v>
      </c>
      <c r="R26" s="315" t="s">
        <v>22</v>
      </c>
      <c r="S26" s="17">
        <f t="shared" si="6"/>
        <v>3696</v>
      </c>
      <c r="T26" s="14">
        <f t="shared" si="6"/>
        <v>778</v>
      </c>
      <c r="U26" s="14">
        <f t="shared" si="6"/>
        <v>2033</v>
      </c>
      <c r="V26" s="14">
        <f t="shared" si="6"/>
        <v>1088</v>
      </c>
      <c r="W26" s="14">
        <f t="shared" si="6"/>
        <v>7595</v>
      </c>
      <c r="X26" s="14">
        <f t="shared" si="6"/>
        <v>1</v>
      </c>
      <c r="Y26" s="14">
        <f t="shared" si="6"/>
        <v>291</v>
      </c>
      <c r="Z26" s="14">
        <f t="shared" si="6"/>
        <v>155</v>
      </c>
      <c r="AA26" s="14">
        <f t="shared" si="6"/>
        <v>220</v>
      </c>
      <c r="AB26" s="14">
        <f t="shared" si="6"/>
        <v>1085</v>
      </c>
      <c r="AC26" s="18">
        <f t="shared" si="6"/>
        <v>604</v>
      </c>
      <c r="AD26" s="17">
        <f t="shared" si="6"/>
        <v>4</v>
      </c>
      <c r="AE26" s="14">
        <f t="shared" si="6"/>
        <v>6</v>
      </c>
      <c r="AF26" s="18">
        <f t="shared" si="6"/>
        <v>24</v>
      </c>
      <c r="AG26" s="316" t="s">
        <v>22</v>
      </c>
      <c r="AH26" s="315" t="s">
        <v>22</v>
      </c>
      <c r="AI26" s="17">
        <f t="shared" si="7"/>
        <v>1528</v>
      </c>
      <c r="AJ26" s="14">
        <f t="shared" si="7"/>
        <v>64</v>
      </c>
      <c r="AK26" s="14">
        <f t="shared" si="7"/>
        <v>997</v>
      </c>
      <c r="AL26" s="14">
        <f t="shared" si="7"/>
        <v>0</v>
      </c>
      <c r="AM26" s="14">
        <f t="shared" si="7"/>
        <v>2589</v>
      </c>
      <c r="AN26" s="14">
        <f t="shared" si="7"/>
        <v>0</v>
      </c>
      <c r="AO26" s="14">
        <f t="shared" si="7"/>
        <v>0</v>
      </c>
      <c r="AP26" s="14">
        <f t="shared" si="7"/>
        <v>55</v>
      </c>
      <c r="AQ26" s="14">
        <f t="shared" si="7"/>
        <v>63</v>
      </c>
      <c r="AR26" s="14">
        <f t="shared" si="7"/>
        <v>519</v>
      </c>
      <c r="AS26" s="18">
        <f t="shared" si="7"/>
        <v>0</v>
      </c>
      <c r="AT26" s="316" t="s">
        <v>22</v>
      </c>
    </row>
    <row r="27" spans="2:46" s="77" customFormat="1" ht="17.25" customHeight="1">
      <c r="B27" s="315" t="s">
        <v>23</v>
      </c>
      <c r="C27" s="17">
        <f t="shared" si="5"/>
        <v>8780</v>
      </c>
      <c r="D27" s="17">
        <f t="shared" si="5"/>
        <v>0</v>
      </c>
      <c r="E27" s="17">
        <f t="shared" si="5"/>
        <v>5198</v>
      </c>
      <c r="F27" s="17">
        <f t="shared" si="5"/>
        <v>2390</v>
      </c>
      <c r="G27" s="17">
        <f t="shared" si="5"/>
        <v>16368</v>
      </c>
      <c r="H27" s="17">
        <f t="shared" si="5"/>
        <v>0</v>
      </c>
      <c r="I27" s="17">
        <f t="shared" si="5"/>
        <v>0</v>
      </c>
      <c r="J27" s="14">
        <f t="shared" si="5"/>
        <v>171</v>
      </c>
      <c r="K27" s="14">
        <f t="shared" si="5"/>
        <v>228</v>
      </c>
      <c r="L27" s="14">
        <f t="shared" si="5"/>
        <v>2690</v>
      </c>
      <c r="M27" s="18">
        <f t="shared" si="5"/>
        <v>1479</v>
      </c>
      <c r="N27" s="17">
        <f t="shared" si="5"/>
        <v>0</v>
      </c>
      <c r="O27" s="14">
        <f t="shared" si="5"/>
        <v>0</v>
      </c>
      <c r="P27" s="18">
        <f t="shared" si="5"/>
        <v>11</v>
      </c>
      <c r="Q27" s="316" t="s">
        <v>23</v>
      </c>
      <c r="R27" s="315" t="s">
        <v>23</v>
      </c>
      <c r="S27" s="17">
        <f t="shared" si="6"/>
        <v>3377</v>
      </c>
      <c r="T27" s="14">
        <f t="shared" si="6"/>
        <v>0</v>
      </c>
      <c r="U27" s="14">
        <f t="shared" si="6"/>
        <v>1582</v>
      </c>
      <c r="V27" s="14">
        <f t="shared" si="6"/>
        <v>843</v>
      </c>
      <c r="W27" s="14">
        <f t="shared" si="6"/>
        <v>5802</v>
      </c>
      <c r="X27" s="14">
        <f t="shared" si="6"/>
        <v>0</v>
      </c>
      <c r="Y27" s="14">
        <f t="shared" si="6"/>
        <v>0</v>
      </c>
      <c r="Z27" s="14">
        <f t="shared" si="6"/>
        <v>171</v>
      </c>
      <c r="AA27" s="14">
        <f t="shared" si="6"/>
        <v>228</v>
      </c>
      <c r="AB27" s="14">
        <f t="shared" si="6"/>
        <v>818</v>
      </c>
      <c r="AC27" s="18">
        <f t="shared" si="6"/>
        <v>521</v>
      </c>
      <c r="AD27" s="17">
        <f t="shared" si="6"/>
        <v>0</v>
      </c>
      <c r="AE27" s="14">
        <f t="shared" si="6"/>
        <v>0</v>
      </c>
      <c r="AF27" s="18">
        <f t="shared" si="6"/>
        <v>3</v>
      </c>
      <c r="AG27" s="316" t="s">
        <v>23</v>
      </c>
      <c r="AH27" s="315" t="s">
        <v>23</v>
      </c>
      <c r="AI27" s="17">
        <f t="shared" si="7"/>
        <v>1161</v>
      </c>
      <c r="AJ27" s="14">
        <f t="shared" si="7"/>
        <v>0</v>
      </c>
      <c r="AK27" s="14">
        <f t="shared" si="7"/>
        <v>787</v>
      </c>
      <c r="AL27" s="14">
        <f t="shared" si="7"/>
        <v>0</v>
      </c>
      <c r="AM27" s="14">
        <f t="shared" si="7"/>
        <v>1948</v>
      </c>
      <c r="AN27" s="14">
        <f t="shared" si="7"/>
        <v>0</v>
      </c>
      <c r="AO27" s="14">
        <f t="shared" si="7"/>
        <v>0</v>
      </c>
      <c r="AP27" s="14">
        <f t="shared" si="7"/>
        <v>49</v>
      </c>
      <c r="AQ27" s="14">
        <f t="shared" si="7"/>
        <v>52</v>
      </c>
      <c r="AR27" s="14">
        <f t="shared" si="7"/>
        <v>369</v>
      </c>
      <c r="AS27" s="18">
        <f t="shared" si="7"/>
        <v>0</v>
      </c>
      <c r="AT27" s="316" t="s">
        <v>23</v>
      </c>
    </row>
    <row r="28" spans="2:46" s="77" customFormat="1" ht="17.25" customHeight="1">
      <c r="B28" s="315" t="s">
        <v>24</v>
      </c>
      <c r="C28" s="17">
        <f t="shared" si="5"/>
        <v>51974</v>
      </c>
      <c r="D28" s="17">
        <f t="shared" si="5"/>
        <v>0</v>
      </c>
      <c r="E28" s="17">
        <f t="shared" si="5"/>
        <v>25654</v>
      </c>
      <c r="F28" s="17">
        <f t="shared" si="5"/>
        <v>10494</v>
      </c>
      <c r="G28" s="17">
        <f t="shared" si="5"/>
        <v>88122</v>
      </c>
      <c r="H28" s="17">
        <f t="shared" si="5"/>
        <v>6</v>
      </c>
      <c r="I28" s="17">
        <f t="shared" si="5"/>
        <v>2101</v>
      </c>
      <c r="J28" s="14">
        <f t="shared" si="5"/>
        <v>577</v>
      </c>
      <c r="K28" s="14">
        <f t="shared" si="5"/>
        <v>887</v>
      </c>
      <c r="L28" s="14">
        <f t="shared" si="5"/>
        <v>12393</v>
      </c>
      <c r="M28" s="18">
        <f t="shared" si="5"/>
        <v>5458</v>
      </c>
      <c r="N28" s="17">
        <f t="shared" si="5"/>
        <v>12</v>
      </c>
      <c r="O28" s="14">
        <f t="shared" si="5"/>
        <v>18</v>
      </c>
      <c r="P28" s="18">
        <f t="shared" si="5"/>
        <v>121</v>
      </c>
      <c r="Q28" s="316" t="s">
        <v>24</v>
      </c>
      <c r="R28" s="315" t="s">
        <v>24</v>
      </c>
      <c r="S28" s="17">
        <f t="shared" si="6"/>
        <v>20242</v>
      </c>
      <c r="T28" s="14">
        <f t="shared" si="6"/>
        <v>0</v>
      </c>
      <c r="U28" s="14">
        <f t="shared" si="6"/>
        <v>9680</v>
      </c>
      <c r="V28" s="14">
        <f t="shared" si="6"/>
        <v>4081</v>
      </c>
      <c r="W28" s="14">
        <f t="shared" si="6"/>
        <v>34003</v>
      </c>
      <c r="X28" s="14">
        <f t="shared" si="6"/>
        <v>8</v>
      </c>
      <c r="Y28" s="14">
        <f t="shared" si="6"/>
        <v>1089</v>
      </c>
      <c r="Z28" s="14">
        <f t="shared" si="6"/>
        <v>577</v>
      </c>
      <c r="AA28" s="14">
        <f t="shared" si="6"/>
        <v>887</v>
      </c>
      <c r="AB28" s="14">
        <f t="shared" si="6"/>
        <v>4677</v>
      </c>
      <c r="AC28" s="18">
        <f t="shared" si="6"/>
        <v>2122</v>
      </c>
      <c r="AD28" s="17">
        <f t="shared" si="6"/>
        <v>12</v>
      </c>
      <c r="AE28" s="14">
        <f t="shared" si="6"/>
        <v>18</v>
      </c>
      <c r="AF28" s="18">
        <f t="shared" si="6"/>
        <v>46</v>
      </c>
      <c r="AG28" s="316" t="s">
        <v>24</v>
      </c>
      <c r="AH28" s="315" t="s">
        <v>24</v>
      </c>
      <c r="AI28" s="17">
        <f t="shared" si="7"/>
        <v>6243</v>
      </c>
      <c r="AJ28" s="14">
        <f t="shared" si="7"/>
        <v>0</v>
      </c>
      <c r="AK28" s="14">
        <f t="shared" si="7"/>
        <v>4856</v>
      </c>
      <c r="AL28" s="14">
        <f t="shared" si="7"/>
        <v>0</v>
      </c>
      <c r="AM28" s="14">
        <f t="shared" si="7"/>
        <v>11099</v>
      </c>
      <c r="AN28" s="14">
        <f t="shared" si="7"/>
        <v>5</v>
      </c>
      <c r="AO28" s="14">
        <f t="shared" si="7"/>
        <v>656</v>
      </c>
      <c r="AP28" s="14">
        <f t="shared" si="7"/>
        <v>216</v>
      </c>
      <c r="AQ28" s="14">
        <f t="shared" si="7"/>
        <v>260</v>
      </c>
      <c r="AR28" s="14">
        <f t="shared" si="7"/>
        <v>2325</v>
      </c>
      <c r="AS28" s="18">
        <f t="shared" si="7"/>
        <v>0</v>
      </c>
      <c r="AT28" s="316" t="s">
        <v>24</v>
      </c>
    </row>
    <row r="29" spans="2:46" s="77" customFormat="1" ht="17.25" customHeight="1">
      <c r="B29" s="315" t="s">
        <v>25</v>
      </c>
      <c r="C29" s="17">
        <f t="shared" si="5"/>
        <v>54819</v>
      </c>
      <c r="D29" s="17">
        <f t="shared" si="5"/>
        <v>0</v>
      </c>
      <c r="E29" s="17">
        <f t="shared" si="5"/>
        <v>29043</v>
      </c>
      <c r="F29" s="17">
        <f t="shared" si="5"/>
        <v>13009</v>
      </c>
      <c r="G29" s="17">
        <f t="shared" si="5"/>
        <v>96871</v>
      </c>
      <c r="H29" s="17">
        <f t="shared" si="5"/>
        <v>9</v>
      </c>
      <c r="I29" s="17">
        <f t="shared" si="5"/>
        <v>2060</v>
      </c>
      <c r="J29" s="14">
        <f t="shared" si="5"/>
        <v>445</v>
      </c>
      <c r="K29" s="14">
        <f t="shared" si="5"/>
        <v>713</v>
      </c>
      <c r="L29" s="14">
        <f t="shared" si="5"/>
        <v>11140</v>
      </c>
      <c r="M29" s="18">
        <f t="shared" si="5"/>
        <v>5310</v>
      </c>
      <c r="N29" s="17">
        <f t="shared" si="5"/>
        <v>14</v>
      </c>
      <c r="O29" s="14">
        <f t="shared" si="5"/>
        <v>20</v>
      </c>
      <c r="P29" s="18">
        <f t="shared" si="5"/>
        <v>222</v>
      </c>
      <c r="Q29" s="316" t="s">
        <v>25</v>
      </c>
      <c r="R29" s="315" t="s">
        <v>25</v>
      </c>
      <c r="S29" s="17">
        <f t="shared" si="6"/>
        <v>17627</v>
      </c>
      <c r="T29" s="14">
        <f t="shared" si="6"/>
        <v>0</v>
      </c>
      <c r="U29" s="14">
        <f t="shared" si="6"/>
        <v>9556</v>
      </c>
      <c r="V29" s="14">
        <f t="shared" si="6"/>
        <v>4263</v>
      </c>
      <c r="W29" s="14">
        <f t="shared" si="6"/>
        <v>31446</v>
      </c>
      <c r="X29" s="14">
        <f t="shared" si="6"/>
        <v>9</v>
      </c>
      <c r="Y29" s="14">
        <f t="shared" si="6"/>
        <v>557</v>
      </c>
      <c r="Z29" s="14">
        <f t="shared" si="6"/>
        <v>445</v>
      </c>
      <c r="AA29" s="14">
        <f t="shared" si="6"/>
        <v>713</v>
      </c>
      <c r="AB29" s="14">
        <f t="shared" si="6"/>
        <v>3665</v>
      </c>
      <c r="AC29" s="18">
        <f t="shared" si="6"/>
        <v>1739</v>
      </c>
      <c r="AD29" s="17">
        <f t="shared" si="6"/>
        <v>14</v>
      </c>
      <c r="AE29" s="14">
        <f t="shared" si="6"/>
        <v>20</v>
      </c>
      <c r="AF29" s="18">
        <f t="shared" si="6"/>
        <v>71</v>
      </c>
      <c r="AG29" s="316" t="s">
        <v>25</v>
      </c>
      <c r="AH29" s="315" t="s">
        <v>25</v>
      </c>
      <c r="AI29" s="17">
        <f t="shared" si="7"/>
        <v>6003</v>
      </c>
      <c r="AJ29" s="14">
        <f t="shared" si="7"/>
        <v>0</v>
      </c>
      <c r="AK29" s="14">
        <f t="shared" si="7"/>
        <v>5691</v>
      </c>
      <c r="AL29" s="14">
        <f t="shared" si="7"/>
        <v>0</v>
      </c>
      <c r="AM29" s="14">
        <f t="shared" si="7"/>
        <v>11694</v>
      </c>
      <c r="AN29" s="14">
        <f t="shared" si="7"/>
        <v>12</v>
      </c>
      <c r="AO29" s="14">
        <f t="shared" si="7"/>
        <v>1211</v>
      </c>
      <c r="AP29" s="14">
        <f t="shared" si="7"/>
        <v>177</v>
      </c>
      <c r="AQ29" s="14">
        <f t="shared" si="7"/>
        <v>221</v>
      </c>
      <c r="AR29" s="14">
        <f t="shared" si="7"/>
        <v>2345</v>
      </c>
      <c r="AS29" s="18">
        <f t="shared" si="7"/>
        <v>0</v>
      </c>
      <c r="AT29" s="316" t="s">
        <v>25</v>
      </c>
    </row>
    <row r="30" spans="2:46" s="77" customFormat="1" ht="17.25" customHeight="1">
      <c r="B30" s="315" t="s">
        <v>26</v>
      </c>
      <c r="C30" s="17">
        <f t="shared" si="5"/>
        <v>161074</v>
      </c>
      <c r="D30" s="17">
        <f t="shared" si="5"/>
        <v>0</v>
      </c>
      <c r="E30" s="17">
        <f t="shared" si="5"/>
        <v>80299</v>
      </c>
      <c r="F30" s="17">
        <f t="shared" si="5"/>
        <v>34398</v>
      </c>
      <c r="G30" s="17">
        <f t="shared" si="5"/>
        <v>275771</v>
      </c>
      <c r="H30" s="17">
        <f t="shared" si="5"/>
        <v>14</v>
      </c>
      <c r="I30" s="17">
        <f t="shared" si="5"/>
        <v>6220</v>
      </c>
      <c r="J30" s="14">
        <f t="shared" si="5"/>
        <v>1847</v>
      </c>
      <c r="K30" s="14">
        <f t="shared" si="5"/>
        <v>2820</v>
      </c>
      <c r="L30" s="14">
        <f t="shared" si="5"/>
        <v>40535</v>
      </c>
      <c r="M30" s="18">
        <f t="shared" si="5"/>
        <v>18248</v>
      </c>
      <c r="N30" s="17">
        <f t="shared" si="5"/>
        <v>75</v>
      </c>
      <c r="O30" s="14">
        <f t="shared" si="5"/>
        <v>106</v>
      </c>
      <c r="P30" s="18">
        <f t="shared" si="5"/>
        <v>919</v>
      </c>
      <c r="Q30" s="316" t="s">
        <v>26</v>
      </c>
      <c r="R30" s="315" t="s">
        <v>26</v>
      </c>
      <c r="S30" s="17">
        <f t="shared" si="6"/>
        <v>53362</v>
      </c>
      <c r="T30" s="14">
        <f t="shared" si="6"/>
        <v>0</v>
      </c>
      <c r="U30" s="14">
        <f t="shared" si="6"/>
        <v>25590</v>
      </c>
      <c r="V30" s="14">
        <f t="shared" si="6"/>
        <v>14691</v>
      </c>
      <c r="W30" s="14">
        <f t="shared" si="6"/>
        <v>93643</v>
      </c>
      <c r="X30" s="14">
        <f t="shared" si="6"/>
        <v>14</v>
      </c>
      <c r="Y30" s="14">
        <f t="shared" si="6"/>
        <v>2014</v>
      </c>
      <c r="Z30" s="14">
        <f t="shared" si="6"/>
        <v>1847</v>
      </c>
      <c r="AA30" s="14">
        <f t="shared" si="6"/>
        <v>2820</v>
      </c>
      <c r="AB30" s="14">
        <f t="shared" si="6"/>
        <v>12918</v>
      </c>
      <c r="AC30" s="18">
        <f t="shared" si="6"/>
        <v>7793</v>
      </c>
      <c r="AD30" s="17">
        <f t="shared" si="6"/>
        <v>75</v>
      </c>
      <c r="AE30" s="14">
        <f t="shared" si="6"/>
        <v>106</v>
      </c>
      <c r="AF30" s="18">
        <f t="shared" si="6"/>
        <v>293</v>
      </c>
      <c r="AG30" s="316" t="s">
        <v>26</v>
      </c>
      <c r="AH30" s="315" t="s">
        <v>26</v>
      </c>
      <c r="AI30" s="17">
        <f t="shared" si="7"/>
        <v>18496</v>
      </c>
      <c r="AJ30" s="14">
        <f t="shared" si="7"/>
        <v>0</v>
      </c>
      <c r="AK30" s="14">
        <f t="shared" si="7"/>
        <v>13637</v>
      </c>
      <c r="AL30" s="14">
        <f t="shared" si="7"/>
        <v>0</v>
      </c>
      <c r="AM30" s="14">
        <f t="shared" si="7"/>
        <v>32133</v>
      </c>
      <c r="AN30" s="14">
        <f t="shared" si="7"/>
        <v>14</v>
      </c>
      <c r="AO30" s="14">
        <f t="shared" si="7"/>
        <v>1248</v>
      </c>
      <c r="AP30" s="14">
        <f t="shared" si="7"/>
        <v>795</v>
      </c>
      <c r="AQ30" s="14">
        <f t="shared" si="7"/>
        <v>930</v>
      </c>
      <c r="AR30" s="14">
        <f t="shared" si="7"/>
        <v>8032</v>
      </c>
      <c r="AS30" s="18">
        <f t="shared" si="7"/>
        <v>0</v>
      </c>
      <c r="AT30" s="316" t="s">
        <v>26</v>
      </c>
    </row>
    <row r="31" spans="2:46" s="77" customFormat="1" ht="17.25" customHeight="1">
      <c r="B31" s="315" t="s">
        <v>27</v>
      </c>
      <c r="C31" s="17">
        <f t="shared" si="5"/>
        <v>167085</v>
      </c>
      <c r="D31" s="17">
        <f t="shared" si="5"/>
        <v>0</v>
      </c>
      <c r="E31" s="17">
        <f t="shared" si="5"/>
        <v>75991</v>
      </c>
      <c r="F31" s="17">
        <f t="shared" si="5"/>
        <v>36545</v>
      </c>
      <c r="G31" s="17">
        <f t="shared" si="5"/>
        <v>279621</v>
      </c>
      <c r="H31" s="17">
        <f t="shared" si="5"/>
        <v>30</v>
      </c>
      <c r="I31" s="17">
        <f t="shared" si="5"/>
        <v>34134</v>
      </c>
      <c r="J31" s="14">
        <f t="shared" si="5"/>
        <v>1562</v>
      </c>
      <c r="K31" s="14">
        <f t="shared" si="5"/>
        <v>2354</v>
      </c>
      <c r="L31" s="14">
        <f t="shared" si="5"/>
        <v>32920</v>
      </c>
      <c r="M31" s="18">
        <f t="shared" si="5"/>
        <v>16727</v>
      </c>
      <c r="N31" s="17">
        <f t="shared" si="5"/>
        <v>65</v>
      </c>
      <c r="O31" s="14">
        <f t="shared" si="5"/>
        <v>84</v>
      </c>
      <c r="P31" s="18">
        <f t="shared" si="5"/>
        <v>641</v>
      </c>
      <c r="Q31" s="316" t="s">
        <v>27</v>
      </c>
      <c r="R31" s="315" t="s">
        <v>27</v>
      </c>
      <c r="S31" s="17">
        <f t="shared" si="6"/>
        <v>70720</v>
      </c>
      <c r="T31" s="14">
        <f t="shared" si="6"/>
        <v>0</v>
      </c>
      <c r="U31" s="14">
        <f t="shared" si="6"/>
        <v>30792</v>
      </c>
      <c r="V31" s="14">
        <f t="shared" si="6"/>
        <v>13922</v>
      </c>
      <c r="W31" s="14">
        <f t="shared" si="6"/>
        <v>115434</v>
      </c>
      <c r="X31" s="14">
        <f t="shared" si="6"/>
        <v>56</v>
      </c>
      <c r="Y31" s="14">
        <f t="shared" si="6"/>
        <v>17485</v>
      </c>
      <c r="Z31" s="14">
        <f t="shared" si="6"/>
        <v>1562</v>
      </c>
      <c r="AA31" s="14">
        <f t="shared" si="6"/>
        <v>2354</v>
      </c>
      <c r="AB31" s="14">
        <f t="shared" si="6"/>
        <v>13339</v>
      </c>
      <c r="AC31" s="18">
        <f t="shared" si="6"/>
        <v>6372</v>
      </c>
      <c r="AD31" s="17">
        <f t="shared" si="6"/>
        <v>65</v>
      </c>
      <c r="AE31" s="14">
        <f t="shared" si="6"/>
        <v>84</v>
      </c>
      <c r="AF31" s="18">
        <f t="shared" si="6"/>
        <v>260</v>
      </c>
      <c r="AG31" s="316" t="s">
        <v>27</v>
      </c>
      <c r="AH31" s="315" t="s">
        <v>27</v>
      </c>
      <c r="AI31" s="17">
        <f t="shared" si="7"/>
        <v>20214</v>
      </c>
      <c r="AJ31" s="14">
        <f t="shared" si="7"/>
        <v>0</v>
      </c>
      <c r="AK31" s="14">
        <f t="shared" si="7"/>
        <v>14579</v>
      </c>
      <c r="AL31" s="14">
        <f t="shared" si="7"/>
        <v>0</v>
      </c>
      <c r="AM31" s="14">
        <f t="shared" si="7"/>
        <v>34793</v>
      </c>
      <c r="AN31" s="14">
        <f t="shared" si="7"/>
        <v>38</v>
      </c>
      <c r="AO31" s="14">
        <f t="shared" si="7"/>
        <v>14557</v>
      </c>
      <c r="AP31" s="14">
        <f t="shared" si="7"/>
        <v>645</v>
      </c>
      <c r="AQ31" s="14">
        <f t="shared" si="7"/>
        <v>728</v>
      </c>
      <c r="AR31" s="14">
        <f t="shared" si="7"/>
        <v>7699</v>
      </c>
      <c r="AS31" s="18">
        <f t="shared" si="7"/>
        <v>0</v>
      </c>
      <c r="AT31" s="316" t="s">
        <v>27</v>
      </c>
    </row>
    <row r="32" spans="2:46" s="77" customFormat="1" ht="17.25" customHeight="1">
      <c r="B32" s="315" t="s">
        <v>28</v>
      </c>
      <c r="C32" s="17">
        <f t="shared" si="5"/>
        <v>280893</v>
      </c>
      <c r="D32" s="17">
        <f t="shared" si="5"/>
        <v>0</v>
      </c>
      <c r="E32" s="17">
        <f t="shared" si="5"/>
        <v>123686</v>
      </c>
      <c r="F32" s="17">
        <f t="shared" si="5"/>
        <v>54869</v>
      </c>
      <c r="G32" s="17">
        <f t="shared" si="5"/>
        <v>459448</v>
      </c>
      <c r="H32" s="17">
        <f t="shared" si="5"/>
        <v>57</v>
      </c>
      <c r="I32" s="17">
        <f t="shared" si="5"/>
        <v>27875</v>
      </c>
      <c r="J32" s="14">
        <f t="shared" si="5"/>
        <v>2152</v>
      </c>
      <c r="K32" s="14">
        <f t="shared" si="5"/>
        <v>3479</v>
      </c>
      <c r="L32" s="14">
        <f t="shared" si="5"/>
        <v>47374</v>
      </c>
      <c r="M32" s="18">
        <f t="shared" si="5"/>
        <v>22489</v>
      </c>
      <c r="N32" s="17">
        <f t="shared" si="5"/>
        <v>135</v>
      </c>
      <c r="O32" s="14">
        <f t="shared" si="5"/>
        <v>181</v>
      </c>
      <c r="P32" s="18">
        <f t="shared" si="5"/>
        <v>1607</v>
      </c>
      <c r="Q32" s="316" t="s">
        <v>28</v>
      </c>
      <c r="R32" s="315" t="s">
        <v>28</v>
      </c>
      <c r="S32" s="17">
        <f t="shared" si="6"/>
        <v>111416</v>
      </c>
      <c r="T32" s="14">
        <f t="shared" si="6"/>
        <v>0</v>
      </c>
      <c r="U32" s="14">
        <f t="shared" si="6"/>
        <v>51117</v>
      </c>
      <c r="V32" s="14">
        <f t="shared" si="6"/>
        <v>21686</v>
      </c>
      <c r="W32" s="14">
        <f t="shared" si="6"/>
        <v>184219</v>
      </c>
      <c r="X32" s="14">
        <f t="shared" si="6"/>
        <v>88</v>
      </c>
      <c r="Y32" s="14">
        <f t="shared" si="6"/>
        <v>14423</v>
      </c>
      <c r="Z32" s="14">
        <f t="shared" si="6"/>
        <v>2152</v>
      </c>
      <c r="AA32" s="14">
        <f t="shared" si="6"/>
        <v>3479</v>
      </c>
      <c r="AB32" s="14">
        <f t="shared" si="6"/>
        <v>19579</v>
      </c>
      <c r="AC32" s="18">
        <f t="shared" si="6"/>
        <v>8889</v>
      </c>
      <c r="AD32" s="17">
        <f t="shared" si="6"/>
        <v>135</v>
      </c>
      <c r="AE32" s="14">
        <f t="shared" si="6"/>
        <v>181</v>
      </c>
      <c r="AF32" s="18">
        <f t="shared" si="6"/>
        <v>664</v>
      </c>
      <c r="AG32" s="316" t="s">
        <v>28</v>
      </c>
      <c r="AH32" s="315" t="s">
        <v>28</v>
      </c>
      <c r="AI32" s="17">
        <f t="shared" si="7"/>
        <v>38492</v>
      </c>
      <c r="AJ32" s="14">
        <f t="shared" si="7"/>
        <v>0</v>
      </c>
      <c r="AK32" s="14">
        <f t="shared" si="7"/>
        <v>24892</v>
      </c>
      <c r="AL32" s="14">
        <f t="shared" si="7"/>
        <v>0</v>
      </c>
      <c r="AM32" s="14">
        <f t="shared" si="7"/>
        <v>63384</v>
      </c>
      <c r="AN32" s="14">
        <f t="shared" si="7"/>
        <v>74</v>
      </c>
      <c r="AO32" s="14">
        <f t="shared" si="7"/>
        <v>9453</v>
      </c>
      <c r="AP32" s="14">
        <f t="shared" si="7"/>
        <v>913</v>
      </c>
      <c r="AQ32" s="14">
        <f t="shared" si="7"/>
        <v>1088</v>
      </c>
      <c r="AR32" s="14">
        <f t="shared" si="7"/>
        <v>11031</v>
      </c>
      <c r="AS32" s="18">
        <f t="shared" si="7"/>
        <v>0</v>
      </c>
      <c r="AT32" s="316" t="s">
        <v>28</v>
      </c>
    </row>
    <row r="33" spans="2:46" s="77" customFormat="1" ht="17.25" customHeight="1">
      <c r="B33" s="315" t="s">
        <v>29</v>
      </c>
      <c r="C33" s="17">
        <f t="shared" si="5"/>
        <v>137228</v>
      </c>
      <c r="D33" s="17">
        <f t="shared" si="5"/>
        <v>0</v>
      </c>
      <c r="E33" s="17">
        <f t="shared" si="5"/>
        <v>61170</v>
      </c>
      <c r="F33" s="17">
        <f t="shared" si="5"/>
        <v>30793</v>
      </c>
      <c r="G33" s="17">
        <f t="shared" si="5"/>
        <v>229191</v>
      </c>
      <c r="H33" s="17">
        <f t="shared" si="5"/>
        <v>30</v>
      </c>
      <c r="I33" s="17">
        <f t="shared" si="5"/>
        <v>52233</v>
      </c>
      <c r="J33" s="14">
        <f t="shared" si="5"/>
        <v>1317</v>
      </c>
      <c r="K33" s="14">
        <f t="shared" si="5"/>
        <v>1989</v>
      </c>
      <c r="L33" s="14">
        <f t="shared" si="5"/>
        <v>27139</v>
      </c>
      <c r="M33" s="18">
        <f t="shared" si="5"/>
        <v>14725</v>
      </c>
      <c r="N33" s="17">
        <f t="shared" si="5"/>
        <v>45</v>
      </c>
      <c r="O33" s="14">
        <f t="shared" si="5"/>
        <v>59</v>
      </c>
      <c r="P33" s="18">
        <f t="shared" si="5"/>
        <v>514</v>
      </c>
      <c r="Q33" s="316" t="s">
        <v>29</v>
      </c>
      <c r="R33" s="315" t="s">
        <v>29</v>
      </c>
      <c r="S33" s="17">
        <f t="shared" si="6"/>
        <v>47202</v>
      </c>
      <c r="T33" s="14">
        <f t="shared" si="6"/>
        <v>0</v>
      </c>
      <c r="U33" s="14">
        <f t="shared" si="6"/>
        <v>22968</v>
      </c>
      <c r="V33" s="14">
        <f t="shared" si="6"/>
        <v>11018</v>
      </c>
      <c r="W33" s="14">
        <f t="shared" si="6"/>
        <v>81188</v>
      </c>
      <c r="X33" s="14">
        <f t="shared" si="6"/>
        <v>39</v>
      </c>
      <c r="Y33" s="14">
        <f t="shared" si="6"/>
        <v>19441</v>
      </c>
      <c r="Z33" s="14">
        <f t="shared" si="6"/>
        <v>1317</v>
      </c>
      <c r="AA33" s="14">
        <f t="shared" si="6"/>
        <v>1989</v>
      </c>
      <c r="AB33" s="14">
        <f t="shared" si="6"/>
        <v>10190</v>
      </c>
      <c r="AC33" s="18">
        <f t="shared" si="6"/>
        <v>5269</v>
      </c>
      <c r="AD33" s="17">
        <f t="shared" si="6"/>
        <v>45</v>
      </c>
      <c r="AE33" s="14">
        <f t="shared" si="6"/>
        <v>59</v>
      </c>
      <c r="AF33" s="18">
        <f t="shared" si="6"/>
        <v>193</v>
      </c>
      <c r="AG33" s="316" t="s">
        <v>29</v>
      </c>
      <c r="AH33" s="315" t="s">
        <v>29</v>
      </c>
      <c r="AI33" s="17">
        <f t="shared" si="7"/>
        <v>16523</v>
      </c>
      <c r="AJ33" s="14">
        <f t="shared" si="7"/>
        <v>0</v>
      </c>
      <c r="AK33" s="14">
        <f t="shared" si="7"/>
        <v>11576</v>
      </c>
      <c r="AL33" s="14">
        <f t="shared" si="7"/>
        <v>0</v>
      </c>
      <c r="AM33" s="14">
        <f t="shared" si="7"/>
        <v>28099</v>
      </c>
      <c r="AN33" s="14">
        <f t="shared" si="7"/>
        <v>25</v>
      </c>
      <c r="AO33" s="14">
        <f t="shared" si="7"/>
        <v>17328</v>
      </c>
      <c r="AP33" s="14">
        <f t="shared" si="7"/>
        <v>563</v>
      </c>
      <c r="AQ33" s="14">
        <f t="shared" si="7"/>
        <v>637</v>
      </c>
      <c r="AR33" s="14">
        <f t="shared" si="7"/>
        <v>5881</v>
      </c>
      <c r="AS33" s="18">
        <f t="shared" si="7"/>
        <v>0</v>
      </c>
      <c r="AT33" s="316" t="s">
        <v>29</v>
      </c>
    </row>
    <row r="34" spans="2:46" s="77" customFormat="1" ht="17.25" customHeight="1">
      <c r="B34" s="315" t="s">
        <v>30</v>
      </c>
      <c r="C34" s="17">
        <f t="shared" si="5"/>
        <v>60102</v>
      </c>
      <c r="D34" s="17">
        <f t="shared" si="5"/>
        <v>0</v>
      </c>
      <c r="E34" s="17">
        <f t="shared" si="5"/>
        <v>29219</v>
      </c>
      <c r="F34" s="17">
        <f t="shared" si="5"/>
        <v>14358</v>
      </c>
      <c r="G34" s="17">
        <f t="shared" si="5"/>
        <v>103679</v>
      </c>
      <c r="H34" s="17">
        <f t="shared" si="5"/>
        <v>10</v>
      </c>
      <c r="I34" s="17">
        <f t="shared" si="5"/>
        <v>3093</v>
      </c>
      <c r="J34" s="14">
        <f t="shared" si="5"/>
        <v>678</v>
      </c>
      <c r="K34" s="14">
        <f t="shared" si="5"/>
        <v>1020</v>
      </c>
      <c r="L34" s="14">
        <f t="shared" si="5"/>
        <v>14702</v>
      </c>
      <c r="M34" s="18">
        <f t="shared" si="5"/>
        <v>7889</v>
      </c>
      <c r="N34" s="17">
        <f t="shared" si="5"/>
        <v>20</v>
      </c>
      <c r="O34" s="14">
        <f t="shared" si="5"/>
        <v>28</v>
      </c>
      <c r="P34" s="18">
        <f t="shared" si="5"/>
        <v>229</v>
      </c>
      <c r="Q34" s="316" t="s">
        <v>30</v>
      </c>
      <c r="R34" s="315" t="s">
        <v>30</v>
      </c>
      <c r="S34" s="17">
        <f t="shared" si="6"/>
        <v>24944</v>
      </c>
      <c r="T34" s="14">
        <f t="shared" si="6"/>
        <v>0</v>
      </c>
      <c r="U34" s="14">
        <f t="shared" si="6"/>
        <v>12366</v>
      </c>
      <c r="V34" s="14">
        <f t="shared" si="6"/>
        <v>5532</v>
      </c>
      <c r="W34" s="14">
        <f t="shared" si="6"/>
        <v>42842</v>
      </c>
      <c r="X34" s="14">
        <f t="shared" si="6"/>
        <v>15</v>
      </c>
      <c r="Y34" s="14">
        <f t="shared" si="6"/>
        <v>1966</v>
      </c>
      <c r="Z34" s="14">
        <f t="shared" si="6"/>
        <v>678</v>
      </c>
      <c r="AA34" s="14">
        <f t="shared" si="6"/>
        <v>1020</v>
      </c>
      <c r="AB34" s="14">
        <f t="shared" si="6"/>
        <v>6222</v>
      </c>
      <c r="AC34" s="18">
        <f t="shared" si="6"/>
        <v>3039</v>
      </c>
      <c r="AD34" s="17">
        <f t="shared" si="6"/>
        <v>20</v>
      </c>
      <c r="AE34" s="14">
        <f t="shared" si="6"/>
        <v>28</v>
      </c>
      <c r="AF34" s="18">
        <f t="shared" si="6"/>
        <v>95</v>
      </c>
      <c r="AG34" s="316" t="s">
        <v>30</v>
      </c>
      <c r="AH34" s="315" t="s">
        <v>30</v>
      </c>
      <c r="AI34" s="17">
        <f t="shared" si="7"/>
        <v>8002</v>
      </c>
      <c r="AJ34" s="14">
        <f t="shared" si="7"/>
        <v>0</v>
      </c>
      <c r="AK34" s="14">
        <f t="shared" si="7"/>
        <v>6429</v>
      </c>
      <c r="AL34" s="14">
        <f t="shared" si="7"/>
        <v>0</v>
      </c>
      <c r="AM34" s="14">
        <f t="shared" si="7"/>
        <v>14431</v>
      </c>
      <c r="AN34" s="14">
        <f t="shared" si="7"/>
        <v>14</v>
      </c>
      <c r="AO34" s="14">
        <f t="shared" si="7"/>
        <v>1152</v>
      </c>
      <c r="AP34" s="14">
        <f t="shared" si="7"/>
        <v>249</v>
      </c>
      <c r="AQ34" s="14">
        <f t="shared" si="7"/>
        <v>301</v>
      </c>
      <c r="AR34" s="14">
        <f t="shared" si="7"/>
        <v>3320</v>
      </c>
      <c r="AS34" s="18">
        <f t="shared" si="7"/>
        <v>0</v>
      </c>
      <c r="AT34" s="316" t="s">
        <v>30</v>
      </c>
    </row>
    <row r="35" spans="2:46" s="77" customFormat="1" ht="17.25" customHeight="1">
      <c r="B35" s="315" t="s">
        <v>31</v>
      </c>
      <c r="C35" s="17">
        <f t="shared" si="5"/>
        <v>135737</v>
      </c>
      <c r="D35" s="17">
        <f t="shared" si="5"/>
        <v>0</v>
      </c>
      <c r="E35" s="17">
        <f t="shared" si="5"/>
        <v>69298</v>
      </c>
      <c r="F35" s="17">
        <f t="shared" si="5"/>
        <v>29822</v>
      </c>
      <c r="G35" s="17">
        <f t="shared" si="5"/>
        <v>234857</v>
      </c>
      <c r="H35" s="17">
        <f t="shared" si="5"/>
        <v>15</v>
      </c>
      <c r="I35" s="17">
        <f t="shared" si="5"/>
        <v>2305</v>
      </c>
      <c r="J35" s="14">
        <f t="shared" si="5"/>
        <v>1493</v>
      </c>
      <c r="K35" s="14">
        <f t="shared" si="5"/>
        <v>2309</v>
      </c>
      <c r="L35" s="14">
        <f t="shared" si="5"/>
        <v>32738</v>
      </c>
      <c r="M35" s="18">
        <f t="shared" si="5"/>
        <v>15492</v>
      </c>
      <c r="N35" s="17">
        <f t="shared" si="5"/>
        <v>51</v>
      </c>
      <c r="O35" s="14">
        <f t="shared" si="5"/>
        <v>66</v>
      </c>
      <c r="P35" s="18">
        <f t="shared" si="5"/>
        <v>633</v>
      </c>
      <c r="Q35" s="316" t="s">
        <v>31</v>
      </c>
      <c r="R35" s="315" t="s">
        <v>31</v>
      </c>
      <c r="S35" s="17">
        <f t="shared" si="6"/>
        <v>56877</v>
      </c>
      <c r="T35" s="14">
        <f t="shared" si="6"/>
        <v>0</v>
      </c>
      <c r="U35" s="14">
        <f t="shared" si="6"/>
        <v>28874</v>
      </c>
      <c r="V35" s="14">
        <f t="shared" si="6"/>
        <v>12525</v>
      </c>
      <c r="W35" s="14">
        <f t="shared" si="6"/>
        <v>98276</v>
      </c>
      <c r="X35" s="14">
        <f t="shared" si="6"/>
        <v>28</v>
      </c>
      <c r="Y35" s="14">
        <f t="shared" si="6"/>
        <v>2206</v>
      </c>
      <c r="Z35" s="14">
        <f t="shared" si="6"/>
        <v>1493</v>
      </c>
      <c r="AA35" s="14">
        <f t="shared" si="6"/>
        <v>2309</v>
      </c>
      <c r="AB35" s="14">
        <f t="shared" si="6"/>
        <v>13640</v>
      </c>
      <c r="AC35" s="18">
        <f t="shared" si="6"/>
        <v>6505</v>
      </c>
      <c r="AD35" s="17">
        <f t="shared" si="6"/>
        <v>51</v>
      </c>
      <c r="AE35" s="14">
        <f t="shared" si="6"/>
        <v>66</v>
      </c>
      <c r="AF35" s="18">
        <f t="shared" si="6"/>
        <v>263</v>
      </c>
      <c r="AG35" s="316" t="s">
        <v>31</v>
      </c>
      <c r="AH35" s="315" t="s">
        <v>31</v>
      </c>
      <c r="AI35" s="17">
        <f t="shared" si="7"/>
        <v>23128</v>
      </c>
      <c r="AJ35" s="14">
        <f t="shared" si="7"/>
        <v>0</v>
      </c>
      <c r="AK35" s="14">
        <f t="shared" si="7"/>
        <v>16548</v>
      </c>
      <c r="AL35" s="14">
        <f t="shared" si="7"/>
        <v>0</v>
      </c>
      <c r="AM35" s="14">
        <f t="shared" si="7"/>
        <v>39676</v>
      </c>
      <c r="AN35" s="14">
        <f t="shared" si="7"/>
        <v>36</v>
      </c>
      <c r="AO35" s="14">
        <f t="shared" si="7"/>
        <v>3033</v>
      </c>
      <c r="AP35" s="14">
        <f t="shared" si="7"/>
        <v>638</v>
      </c>
      <c r="AQ35" s="14">
        <f t="shared" si="7"/>
        <v>757</v>
      </c>
      <c r="AR35" s="14">
        <f t="shared" si="7"/>
        <v>8439</v>
      </c>
      <c r="AS35" s="18">
        <f t="shared" si="7"/>
        <v>0</v>
      </c>
      <c r="AT35" s="316" t="s">
        <v>31</v>
      </c>
    </row>
    <row r="36" spans="2:46" s="77" customFormat="1" ht="17.25" customHeight="1">
      <c r="B36" s="315" t="s">
        <v>32</v>
      </c>
      <c r="C36" s="17">
        <f t="shared" si="5"/>
        <v>46735</v>
      </c>
      <c r="D36" s="17">
        <f t="shared" si="5"/>
        <v>0</v>
      </c>
      <c r="E36" s="17">
        <f t="shared" si="5"/>
        <v>21307</v>
      </c>
      <c r="F36" s="17">
        <f t="shared" si="5"/>
        <v>9032</v>
      </c>
      <c r="G36" s="17">
        <f t="shared" si="5"/>
        <v>77074</v>
      </c>
      <c r="H36" s="17">
        <f t="shared" si="5"/>
        <v>6</v>
      </c>
      <c r="I36" s="17">
        <f t="shared" si="5"/>
        <v>1662</v>
      </c>
      <c r="J36" s="14">
        <f t="shared" si="5"/>
        <v>471</v>
      </c>
      <c r="K36" s="14">
        <f t="shared" si="5"/>
        <v>723</v>
      </c>
      <c r="L36" s="14">
        <f t="shared" si="5"/>
        <v>9605</v>
      </c>
      <c r="M36" s="18">
        <f t="shared" si="5"/>
        <v>4554</v>
      </c>
      <c r="N36" s="17">
        <f t="shared" si="5"/>
        <v>15</v>
      </c>
      <c r="O36" s="14">
        <f t="shared" si="5"/>
        <v>18</v>
      </c>
      <c r="P36" s="18">
        <f t="shared" si="5"/>
        <v>161</v>
      </c>
      <c r="Q36" s="316" t="s">
        <v>32</v>
      </c>
      <c r="R36" s="315" t="s">
        <v>32</v>
      </c>
      <c r="S36" s="17">
        <f t="shared" si="6"/>
        <v>17258</v>
      </c>
      <c r="T36" s="14">
        <f t="shared" si="6"/>
        <v>0</v>
      </c>
      <c r="U36" s="14">
        <f t="shared" si="6"/>
        <v>7748</v>
      </c>
      <c r="V36" s="14">
        <f t="shared" si="6"/>
        <v>3335</v>
      </c>
      <c r="W36" s="14">
        <f t="shared" si="6"/>
        <v>28341</v>
      </c>
      <c r="X36" s="14">
        <f t="shared" si="6"/>
        <v>9</v>
      </c>
      <c r="Y36" s="14">
        <f t="shared" si="6"/>
        <v>810</v>
      </c>
      <c r="Z36" s="14">
        <f t="shared" si="6"/>
        <v>471</v>
      </c>
      <c r="AA36" s="14">
        <f t="shared" si="6"/>
        <v>723</v>
      </c>
      <c r="AB36" s="14">
        <f t="shared" si="6"/>
        <v>3492</v>
      </c>
      <c r="AC36" s="18">
        <f t="shared" si="6"/>
        <v>1682</v>
      </c>
      <c r="AD36" s="17">
        <f t="shared" si="6"/>
        <v>15</v>
      </c>
      <c r="AE36" s="14">
        <f t="shared" si="6"/>
        <v>18</v>
      </c>
      <c r="AF36" s="18">
        <f t="shared" si="6"/>
        <v>58</v>
      </c>
      <c r="AG36" s="316" t="s">
        <v>32</v>
      </c>
      <c r="AH36" s="315" t="s">
        <v>32</v>
      </c>
      <c r="AI36" s="17">
        <f t="shared" si="7"/>
        <v>5553</v>
      </c>
      <c r="AJ36" s="14">
        <f t="shared" si="7"/>
        <v>0</v>
      </c>
      <c r="AK36" s="14">
        <f t="shared" si="7"/>
        <v>3936</v>
      </c>
      <c r="AL36" s="14">
        <f t="shared" si="7"/>
        <v>0</v>
      </c>
      <c r="AM36" s="14">
        <f t="shared" si="7"/>
        <v>9489</v>
      </c>
      <c r="AN36" s="14">
        <f t="shared" si="7"/>
        <v>8</v>
      </c>
      <c r="AO36" s="14">
        <f t="shared" si="7"/>
        <v>1080</v>
      </c>
      <c r="AP36" s="14">
        <f t="shared" si="7"/>
        <v>170</v>
      </c>
      <c r="AQ36" s="14">
        <f t="shared" si="7"/>
        <v>200</v>
      </c>
      <c r="AR36" s="14">
        <f t="shared" si="7"/>
        <v>1776</v>
      </c>
      <c r="AS36" s="18">
        <f t="shared" si="7"/>
        <v>0</v>
      </c>
      <c r="AT36" s="316" t="s">
        <v>32</v>
      </c>
    </row>
    <row r="37" spans="2:46" s="77" customFormat="1" ht="17.25" customHeight="1">
      <c r="B37" s="315" t="s">
        <v>33</v>
      </c>
      <c r="C37" s="17">
        <f t="shared" si="5"/>
        <v>7266</v>
      </c>
      <c r="D37" s="17">
        <f t="shared" si="5"/>
        <v>0</v>
      </c>
      <c r="E37" s="17">
        <f t="shared" si="5"/>
        <v>2785</v>
      </c>
      <c r="F37" s="17">
        <f t="shared" si="5"/>
        <v>1558</v>
      </c>
      <c r="G37" s="17">
        <f t="shared" si="5"/>
        <v>11609</v>
      </c>
      <c r="H37" s="17">
        <f t="shared" si="5"/>
        <v>3</v>
      </c>
      <c r="I37" s="17">
        <f t="shared" si="5"/>
        <v>1953</v>
      </c>
      <c r="J37" s="14">
        <f t="shared" si="5"/>
        <v>72</v>
      </c>
      <c r="K37" s="14">
        <f t="shared" si="5"/>
        <v>95</v>
      </c>
      <c r="L37" s="14">
        <f t="shared" si="5"/>
        <v>1332</v>
      </c>
      <c r="M37" s="18">
        <f t="shared" si="5"/>
        <v>856</v>
      </c>
      <c r="N37" s="17">
        <f t="shared" si="5"/>
        <v>4</v>
      </c>
      <c r="O37" s="14">
        <f t="shared" si="5"/>
        <v>7</v>
      </c>
      <c r="P37" s="18">
        <f t="shared" si="5"/>
        <v>46</v>
      </c>
      <c r="Q37" s="316" t="s">
        <v>33</v>
      </c>
      <c r="R37" s="315" t="s">
        <v>33</v>
      </c>
      <c r="S37" s="17">
        <f t="shared" si="6"/>
        <v>253</v>
      </c>
      <c r="T37" s="14">
        <f t="shared" si="6"/>
        <v>0</v>
      </c>
      <c r="U37" s="14">
        <f t="shared" si="6"/>
        <v>855</v>
      </c>
      <c r="V37" s="14">
        <f t="shared" si="6"/>
        <v>532</v>
      </c>
      <c r="W37" s="14">
        <f t="shared" si="6"/>
        <v>1640</v>
      </c>
      <c r="X37" s="14">
        <f t="shared" si="6"/>
        <v>3</v>
      </c>
      <c r="Y37" s="14">
        <f t="shared" si="6"/>
        <v>701</v>
      </c>
      <c r="Z37" s="14">
        <f t="shared" si="6"/>
        <v>72</v>
      </c>
      <c r="AA37" s="14">
        <f t="shared" si="6"/>
        <v>95</v>
      </c>
      <c r="AB37" s="14">
        <f t="shared" si="6"/>
        <v>408</v>
      </c>
      <c r="AC37" s="18">
        <f t="shared" si="6"/>
        <v>292</v>
      </c>
      <c r="AD37" s="17">
        <f t="shared" si="6"/>
        <v>4</v>
      </c>
      <c r="AE37" s="14">
        <f t="shared" si="6"/>
        <v>7</v>
      </c>
      <c r="AF37" s="18">
        <f t="shared" si="6"/>
        <v>12</v>
      </c>
      <c r="AG37" s="316" t="s">
        <v>33</v>
      </c>
      <c r="AH37" s="315" t="s">
        <v>33</v>
      </c>
      <c r="AI37" s="17">
        <f t="shared" si="7"/>
        <v>771</v>
      </c>
      <c r="AJ37" s="14">
        <f t="shared" si="7"/>
        <v>0</v>
      </c>
      <c r="AK37" s="14">
        <f t="shared" si="7"/>
        <v>581</v>
      </c>
      <c r="AL37" s="14">
        <f t="shared" si="7"/>
        <v>0</v>
      </c>
      <c r="AM37" s="14">
        <f t="shared" si="7"/>
        <v>1352</v>
      </c>
      <c r="AN37" s="14">
        <f t="shared" si="7"/>
        <v>1</v>
      </c>
      <c r="AO37" s="14">
        <f t="shared" si="7"/>
        <v>77</v>
      </c>
      <c r="AP37" s="14">
        <f t="shared" si="7"/>
        <v>22</v>
      </c>
      <c r="AQ37" s="14">
        <f t="shared" si="7"/>
        <v>23</v>
      </c>
      <c r="AR37" s="14">
        <f t="shared" si="7"/>
        <v>254</v>
      </c>
      <c r="AS37" s="18">
        <f t="shared" si="7"/>
        <v>0</v>
      </c>
      <c r="AT37" s="316" t="s">
        <v>33</v>
      </c>
    </row>
    <row r="38" spans="2:46" s="77" customFormat="1" ht="17.25" customHeight="1">
      <c r="B38" s="315" t="s">
        <v>34</v>
      </c>
      <c r="C38" s="17">
        <f t="shared" ref="C38:P44" si="8">C85</f>
        <v>27888</v>
      </c>
      <c r="D38" s="17">
        <f t="shared" si="8"/>
        <v>0</v>
      </c>
      <c r="E38" s="17">
        <f t="shared" si="8"/>
        <v>8833</v>
      </c>
      <c r="F38" s="17">
        <f t="shared" si="8"/>
        <v>4309</v>
      </c>
      <c r="G38" s="17">
        <f t="shared" si="8"/>
        <v>41030</v>
      </c>
      <c r="H38" s="17">
        <f t="shared" si="8"/>
        <v>8</v>
      </c>
      <c r="I38" s="17">
        <f t="shared" si="8"/>
        <v>3649</v>
      </c>
      <c r="J38" s="14">
        <f t="shared" si="8"/>
        <v>122</v>
      </c>
      <c r="K38" s="14">
        <f t="shared" si="8"/>
        <v>194</v>
      </c>
      <c r="L38" s="14">
        <f t="shared" si="8"/>
        <v>2755</v>
      </c>
      <c r="M38" s="18">
        <f t="shared" si="8"/>
        <v>1564</v>
      </c>
      <c r="N38" s="17">
        <f t="shared" si="8"/>
        <v>10</v>
      </c>
      <c r="O38" s="14">
        <f t="shared" si="8"/>
        <v>15</v>
      </c>
      <c r="P38" s="18">
        <f t="shared" si="8"/>
        <v>154</v>
      </c>
      <c r="Q38" s="316" t="s">
        <v>34</v>
      </c>
      <c r="R38" s="315" t="s">
        <v>34</v>
      </c>
      <c r="S38" s="17">
        <f t="shared" si="6"/>
        <v>7108</v>
      </c>
      <c r="T38" s="14">
        <f t="shared" si="6"/>
        <v>0</v>
      </c>
      <c r="U38" s="14">
        <f t="shared" si="6"/>
        <v>2551</v>
      </c>
      <c r="V38" s="14">
        <f t="shared" si="6"/>
        <v>1418</v>
      </c>
      <c r="W38" s="14">
        <f t="shared" si="6"/>
        <v>11077</v>
      </c>
      <c r="X38" s="14">
        <f t="shared" si="6"/>
        <v>6</v>
      </c>
      <c r="Y38" s="14">
        <f t="shared" si="6"/>
        <v>491</v>
      </c>
      <c r="Z38" s="14">
        <f t="shared" si="6"/>
        <v>122</v>
      </c>
      <c r="AA38" s="14">
        <f t="shared" si="6"/>
        <v>194</v>
      </c>
      <c r="AB38" s="14">
        <f t="shared" si="6"/>
        <v>795</v>
      </c>
      <c r="AC38" s="18">
        <f t="shared" si="6"/>
        <v>513</v>
      </c>
      <c r="AD38" s="17">
        <f t="shared" si="6"/>
        <v>10</v>
      </c>
      <c r="AE38" s="14">
        <f t="shared" si="6"/>
        <v>15</v>
      </c>
      <c r="AF38" s="18">
        <f t="shared" si="6"/>
        <v>43</v>
      </c>
      <c r="AG38" s="316" t="s">
        <v>34</v>
      </c>
      <c r="AH38" s="315" t="s">
        <v>34</v>
      </c>
      <c r="AI38" s="17">
        <f t="shared" si="7"/>
        <v>1863</v>
      </c>
      <c r="AJ38" s="14">
        <f t="shared" si="7"/>
        <v>0</v>
      </c>
      <c r="AK38" s="14">
        <f t="shared" si="7"/>
        <v>906</v>
      </c>
      <c r="AL38" s="14">
        <f t="shared" si="7"/>
        <v>0</v>
      </c>
      <c r="AM38" s="14">
        <f t="shared" si="7"/>
        <v>2769</v>
      </c>
      <c r="AN38" s="14">
        <f t="shared" si="7"/>
        <v>1</v>
      </c>
      <c r="AO38" s="14">
        <f t="shared" si="7"/>
        <v>8</v>
      </c>
      <c r="AP38" s="14">
        <f t="shared" si="7"/>
        <v>45</v>
      </c>
      <c r="AQ38" s="14">
        <f t="shared" si="7"/>
        <v>53</v>
      </c>
      <c r="AR38" s="14">
        <f t="shared" si="7"/>
        <v>285</v>
      </c>
      <c r="AS38" s="18">
        <f t="shared" si="7"/>
        <v>0</v>
      </c>
      <c r="AT38" s="316" t="s">
        <v>34</v>
      </c>
    </row>
    <row r="39" spans="2:46" s="77" customFormat="1" ht="17.25" customHeight="1">
      <c r="B39" s="315" t="s">
        <v>35</v>
      </c>
      <c r="C39" s="17">
        <f t="shared" si="8"/>
        <v>2372</v>
      </c>
      <c r="D39" s="17">
        <f t="shared" si="8"/>
        <v>0</v>
      </c>
      <c r="E39" s="17">
        <f t="shared" si="8"/>
        <v>1141</v>
      </c>
      <c r="F39" s="17">
        <f t="shared" si="8"/>
        <v>517</v>
      </c>
      <c r="G39" s="17">
        <f t="shared" si="8"/>
        <v>4030</v>
      </c>
      <c r="H39" s="17">
        <f t="shared" si="8"/>
        <v>0</v>
      </c>
      <c r="I39" s="17">
        <f t="shared" si="8"/>
        <v>0</v>
      </c>
      <c r="J39" s="14">
        <f t="shared" si="8"/>
        <v>28</v>
      </c>
      <c r="K39" s="14">
        <f t="shared" si="8"/>
        <v>40</v>
      </c>
      <c r="L39" s="14">
        <f t="shared" si="8"/>
        <v>568</v>
      </c>
      <c r="M39" s="18">
        <f t="shared" si="8"/>
        <v>305</v>
      </c>
      <c r="N39" s="17">
        <f t="shared" si="8"/>
        <v>0</v>
      </c>
      <c r="O39" s="14">
        <f t="shared" si="8"/>
        <v>0</v>
      </c>
      <c r="P39" s="18">
        <f t="shared" si="8"/>
        <v>0</v>
      </c>
      <c r="Q39" s="316" t="s">
        <v>35</v>
      </c>
      <c r="R39" s="315" t="s">
        <v>35</v>
      </c>
      <c r="S39" s="17">
        <f t="shared" ref="S39:AF44" si="9">S86</f>
        <v>919</v>
      </c>
      <c r="T39" s="14">
        <f t="shared" si="9"/>
        <v>0</v>
      </c>
      <c r="U39" s="14">
        <f t="shared" si="9"/>
        <v>477</v>
      </c>
      <c r="V39" s="14">
        <f t="shared" si="9"/>
        <v>210</v>
      </c>
      <c r="W39" s="14">
        <f t="shared" si="9"/>
        <v>1606</v>
      </c>
      <c r="X39" s="14">
        <f t="shared" si="9"/>
        <v>0</v>
      </c>
      <c r="Y39" s="14">
        <f t="shared" si="9"/>
        <v>0</v>
      </c>
      <c r="Z39" s="14">
        <f t="shared" si="9"/>
        <v>28</v>
      </c>
      <c r="AA39" s="14">
        <f t="shared" si="9"/>
        <v>40</v>
      </c>
      <c r="AB39" s="14">
        <f t="shared" si="9"/>
        <v>238</v>
      </c>
      <c r="AC39" s="18">
        <f t="shared" si="9"/>
        <v>124</v>
      </c>
      <c r="AD39" s="17">
        <f t="shared" si="9"/>
        <v>0</v>
      </c>
      <c r="AE39" s="14">
        <f t="shared" si="9"/>
        <v>0</v>
      </c>
      <c r="AF39" s="18">
        <f t="shared" si="9"/>
        <v>0</v>
      </c>
      <c r="AG39" s="316" t="s">
        <v>35</v>
      </c>
      <c r="AH39" s="315" t="s">
        <v>35</v>
      </c>
      <c r="AI39" s="17">
        <f t="shared" ref="AI39:AS44" si="10">AI86</f>
        <v>318</v>
      </c>
      <c r="AJ39" s="14">
        <f t="shared" si="10"/>
        <v>0</v>
      </c>
      <c r="AK39" s="14">
        <f t="shared" si="10"/>
        <v>223</v>
      </c>
      <c r="AL39" s="14">
        <f t="shared" si="10"/>
        <v>0</v>
      </c>
      <c r="AM39" s="14">
        <f t="shared" si="10"/>
        <v>541</v>
      </c>
      <c r="AN39" s="14">
        <f t="shared" si="10"/>
        <v>1</v>
      </c>
      <c r="AO39" s="14">
        <f t="shared" si="10"/>
        <v>9</v>
      </c>
      <c r="AP39" s="14">
        <f t="shared" si="10"/>
        <v>8</v>
      </c>
      <c r="AQ39" s="14">
        <f t="shared" si="10"/>
        <v>11</v>
      </c>
      <c r="AR39" s="14">
        <f t="shared" si="10"/>
        <v>101</v>
      </c>
      <c r="AS39" s="18">
        <f t="shared" si="10"/>
        <v>0</v>
      </c>
      <c r="AT39" s="316" t="s">
        <v>35</v>
      </c>
    </row>
    <row r="40" spans="2:46" s="77" customFormat="1" ht="17.25" customHeight="1">
      <c r="B40" s="315" t="s">
        <v>36</v>
      </c>
      <c r="C40" s="17">
        <f t="shared" si="8"/>
        <v>28636</v>
      </c>
      <c r="D40" s="17">
        <f t="shared" si="8"/>
        <v>0</v>
      </c>
      <c r="E40" s="17">
        <f t="shared" si="8"/>
        <v>12619</v>
      </c>
      <c r="F40" s="17">
        <f t="shared" si="8"/>
        <v>6157</v>
      </c>
      <c r="G40" s="17">
        <f t="shared" si="8"/>
        <v>47412</v>
      </c>
      <c r="H40" s="17">
        <f t="shared" si="8"/>
        <v>2</v>
      </c>
      <c r="I40" s="17">
        <f t="shared" si="8"/>
        <v>278</v>
      </c>
      <c r="J40" s="14">
        <f t="shared" si="8"/>
        <v>333</v>
      </c>
      <c r="K40" s="14">
        <f t="shared" si="8"/>
        <v>477</v>
      </c>
      <c r="L40" s="14">
        <f t="shared" si="8"/>
        <v>6496</v>
      </c>
      <c r="M40" s="18">
        <f t="shared" si="8"/>
        <v>3380</v>
      </c>
      <c r="N40" s="17">
        <f t="shared" si="8"/>
        <v>10</v>
      </c>
      <c r="O40" s="14">
        <f t="shared" si="8"/>
        <v>13</v>
      </c>
      <c r="P40" s="18">
        <f t="shared" si="8"/>
        <v>106</v>
      </c>
      <c r="Q40" s="316" t="s">
        <v>36</v>
      </c>
      <c r="R40" s="315" t="s">
        <v>36</v>
      </c>
      <c r="S40" s="17">
        <f t="shared" si="9"/>
        <v>11122</v>
      </c>
      <c r="T40" s="14">
        <f t="shared" si="9"/>
        <v>0</v>
      </c>
      <c r="U40" s="14">
        <f t="shared" si="9"/>
        <v>4793</v>
      </c>
      <c r="V40" s="14">
        <f t="shared" si="9"/>
        <v>2341</v>
      </c>
      <c r="W40" s="14">
        <f t="shared" si="9"/>
        <v>18256</v>
      </c>
      <c r="X40" s="14">
        <f t="shared" si="9"/>
        <v>4</v>
      </c>
      <c r="Y40" s="14">
        <f t="shared" si="9"/>
        <v>209</v>
      </c>
      <c r="Z40" s="14">
        <f t="shared" si="9"/>
        <v>333</v>
      </c>
      <c r="AA40" s="14">
        <f t="shared" si="9"/>
        <v>477</v>
      </c>
      <c r="AB40" s="14">
        <f t="shared" si="9"/>
        <v>2468</v>
      </c>
      <c r="AC40" s="18">
        <f t="shared" si="9"/>
        <v>1286</v>
      </c>
      <c r="AD40" s="17">
        <f t="shared" si="9"/>
        <v>10</v>
      </c>
      <c r="AE40" s="14">
        <f t="shared" si="9"/>
        <v>13</v>
      </c>
      <c r="AF40" s="18">
        <f t="shared" si="9"/>
        <v>40</v>
      </c>
      <c r="AG40" s="316" t="s">
        <v>36</v>
      </c>
      <c r="AH40" s="315" t="s">
        <v>36</v>
      </c>
      <c r="AI40" s="17">
        <f t="shared" si="10"/>
        <v>4349</v>
      </c>
      <c r="AJ40" s="14">
        <f t="shared" si="10"/>
        <v>0</v>
      </c>
      <c r="AK40" s="14">
        <f t="shared" si="10"/>
        <v>2919</v>
      </c>
      <c r="AL40" s="14">
        <f t="shared" si="10"/>
        <v>0</v>
      </c>
      <c r="AM40" s="14">
        <f t="shared" si="10"/>
        <v>7268</v>
      </c>
      <c r="AN40" s="14">
        <f t="shared" si="10"/>
        <v>6</v>
      </c>
      <c r="AO40" s="14">
        <f t="shared" si="10"/>
        <v>506</v>
      </c>
      <c r="AP40" s="14">
        <f t="shared" si="10"/>
        <v>130</v>
      </c>
      <c r="AQ40" s="14">
        <f t="shared" si="10"/>
        <v>152</v>
      </c>
      <c r="AR40" s="14">
        <f t="shared" si="10"/>
        <v>1489</v>
      </c>
      <c r="AS40" s="18">
        <f t="shared" si="10"/>
        <v>0</v>
      </c>
      <c r="AT40" s="316" t="s">
        <v>36</v>
      </c>
    </row>
    <row r="41" spans="2:46" s="77" customFormat="1" ht="17.25" customHeight="1">
      <c r="B41" s="315" t="s">
        <v>37</v>
      </c>
      <c r="C41" s="17">
        <f t="shared" si="8"/>
        <v>6269</v>
      </c>
      <c r="D41" s="17">
        <f t="shared" si="8"/>
        <v>0</v>
      </c>
      <c r="E41" s="17">
        <f t="shared" si="8"/>
        <v>2685</v>
      </c>
      <c r="F41" s="17">
        <f t="shared" si="8"/>
        <v>1583</v>
      </c>
      <c r="G41" s="17">
        <f t="shared" si="8"/>
        <v>10537</v>
      </c>
      <c r="H41" s="17">
        <f t="shared" si="8"/>
        <v>1</v>
      </c>
      <c r="I41" s="17">
        <f t="shared" si="8"/>
        <v>491</v>
      </c>
      <c r="J41" s="14">
        <f t="shared" si="8"/>
        <v>84</v>
      </c>
      <c r="K41" s="14">
        <f t="shared" si="8"/>
        <v>115</v>
      </c>
      <c r="L41" s="14">
        <f t="shared" si="8"/>
        <v>1268</v>
      </c>
      <c r="M41" s="18">
        <f t="shared" si="8"/>
        <v>830</v>
      </c>
      <c r="N41" s="17">
        <f t="shared" si="8"/>
        <v>4</v>
      </c>
      <c r="O41" s="14">
        <f t="shared" si="8"/>
        <v>9</v>
      </c>
      <c r="P41" s="18">
        <f t="shared" si="8"/>
        <v>93</v>
      </c>
      <c r="Q41" s="316" t="s">
        <v>37</v>
      </c>
      <c r="R41" s="315" t="s">
        <v>37</v>
      </c>
      <c r="S41" s="17">
        <f t="shared" si="9"/>
        <v>2640</v>
      </c>
      <c r="T41" s="14">
        <f t="shared" si="9"/>
        <v>0</v>
      </c>
      <c r="U41" s="14">
        <f t="shared" si="9"/>
        <v>1212</v>
      </c>
      <c r="V41" s="14">
        <f t="shared" si="9"/>
        <v>623</v>
      </c>
      <c r="W41" s="14">
        <f t="shared" si="9"/>
        <v>4475</v>
      </c>
      <c r="X41" s="14">
        <f t="shared" si="9"/>
        <v>1</v>
      </c>
      <c r="Y41" s="14">
        <f t="shared" si="9"/>
        <v>273</v>
      </c>
      <c r="Z41" s="14">
        <f t="shared" si="9"/>
        <v>84</v>
      </c>
      <c r="AA41" s="14">
        <f t="shared" si="9"/>
        <v>115</v>
      </c>
      <c r="AB41" s="14">
        <f t="shared" si="9"/>
        <v>572</v>
      </c>
      <c r="AC41" s="18">
        <f t="shared" si="9"/>
        <v>327</v>
      </c>
      <c r="AD41" s="17">
        <f t="shared" si="9"/>
        <v>4</v>
      </c>
      <c r="AE41" s="14">
        <f t="shared" si="9"/>
        <v>9</v>
      </c>
      <c r="AF41" s="18">
        <f t="shared" si="9"/>
        <v>42</v>
      </c>
      <c r="AG41" s="316" t="s">
        <v>37</v>
      </c>
      <c r="AH41" s="315" t="s">
        <v>37</v>
      </c>
      <c r="AI41" s="17">
        <f t="shared" si="10"/>
        <v>1168</v>
      </c>
      <c r="AJ41" s="14">
        <f t="shared" si="10"/>
        <v>0</v>
      </c>
      <c r="AK41" s="14">
        <f t="shared" si="10"/>
        <v>716</v>
      </c>
      <c r="AL41" s="14">
        <f t="shared" si="10"/>
        <v>0</v>
      </c>
      <c r="AM41" s="14">
        <f t="shared" si="10"/>
        <v>1884</v>
      </c>
      <c r="AN41" s="14">
        <f t="shared" si="10"/>
        <v>2</v>
      </c>
      <c r="AO41" s="14">
        <f t="shared" si="10"/>
        <v>304</v>
      </c>
      <c r="AP41" s="14">
        <f t="shared" si="10"/>
        <v>29</v>
      </c>
      <c r="AQ41" s="14">
        <f t="shared" si="10"/>
        <v>33</v>
      </c>
      <c r="AR41" s="14">
        <f t="shared" si="10"/>
        <v>304</v>
      </c>
      <c r="AS41" s="18">
        <f t="shared" si="10"/>
        <v>0</v>
      </c>
      <c r="AT41" s="316" t="s">
        <v>37</v>
      </c>
    </row>
    <row r="42" spans="2:46" s="77" customFormat="1" ht="17.25" customHeight="1">
      <c r="B42" s="315" t="s">
        <v>38</v>
      </c>
      <c r="C42" s="17">
        <f t="shared" si="8"/>
        <v>3281</v>
      </c>
      <c r="D42" s="17">
        <f t="shared" si="8"/>
        <v>0</v>
      </c>
      <c r="E42" s="17">
        <f t="shared" si="8"/>
        <v>1575</v>
      </c>
      <c r="F42" s="17">
        <f t="shared" si="8"/>
        <v>796</v>
      </c>
      <c r="G42" s="17">
        <f t="shared" si="8"/>
        <v>5652</v>
      </c>
      <c r="H42" s="17">
        <f t="shared" si="8"/>
        <v>0</v>
      </c>
      <c r="I42" s="17">
        <f t="shared" si="8"/>
        <v>0</v>
      </c>
      <c r="J42" s="14">
        <f t="shared" si="8"/>
        <v>32</v>
      </c>
      <c r="K42" s="14">
        <f t="shared" si="8"/>
        <v>40</v>
      </c>
      <c r="L42" s="14">
        <f t="shared" si="8"/>
        <v>548</v>
      </c>
      <c r="M42" s="18">
        <f t="shared" si="8"/>
        <v>344</v>
      </c>
      <c r="N42" s="17">
        <f t="shared" si="8"/>
        <v>1</v>
      </c>
      <c r="O42" s="14">
        <f t="shared" si="8"/>
        <v>2</v>
      </c>
      <c r="P42" s="18">
        <f t="shared" si="8"/>
        <v>27</v>
      </c>
      <c r="Q42" s="316" t="s">
        <v>38</v>
      </c>
      <c r="R42" s="315" t="s">
        <v>38</v>
      </c>
      <c r="S42" s="17">
        <f t="shared" si="9"/>
        <v>1399</v>
      </c>
      <c r="T42" s="14">
        <f t="shared" si="9"/>
        <v>0</v>
      </c>
      <c r="U42" s="14">
        <f t="shared" si="9"/>
        <v>656</v>
      </c>
      <c r="V42" s="14">
        <f t="shared" si="9"/>
        <v>334</v>
      </c>
      <c r="W42" s="14">
        <f t="shared" si="9"/>
        <v>2389</v>
      </c>
      <c r="X42" s="14">
        <f t="shared" si="9"/>
        <v>1</v>
      </c>
      <c r="Y42" s="14">
        <f t="shared" si="9"/>
        <v>5</v>
      </c>
      <c r="Z42" s="14">
        <f t="shared" si="9"/>
        <v>32</v>
      </c>
      <c r="AA42" s="14">
        <f t="shared" si="9"/>
        <v>40</v>
      </c>
      <c r="AB42" s="14">
        <f t="shared" si="9"/>
        <v>227</v>
      </c>
      <c r="AC42" s="18">
        <f t="shared" si="9"/>
        <v>143</v>
      </c>
      <c r="AD42" s="17">
        <f t="shared" si="9"/>
        <v>1</v>
      </c>
      <c r="AE42" s="14">
        <f t="shared" si="9"/>
        <v>2</v>
      </c>
      <c r="AF42" s="18">
        <f t="shared" si="9"/>
        <v>11</v>
      </c>
      <c r="AG42" s="316" t="s">
        <v>38</v>
      </c>
      <c r="AH42" s="315" t="s">
        <v>38</v>
      </c>
      <c r="AI42" s="17">
        <f t="shared" si="10"/>
        <v>488</v>
      </c>
      <c r="AJ42" s="14">
        <f t="shared" si="10"/>
        <v>0</v>
      </c>
      <c r="AK42" s="14">
        <f t="shared" si="10"/>
        <v>432</v>
      </c>
      <c r="AL42" s="14">
        <f t="shared" si="10"/>
        <v>0</v>
      </c>
      <c r="AM42" s="14">
        <f t="shared" si="10"/>
        <v>920</v>
      </c>
      <c r="AN42" s="14">
        <f t="shared" si="10"/>
        <v>1</v>
      </c>
      <c r="AO42" s="14">
        <f t="shared" si="10"/>
        <v>71</v>
      </c>
      <c r="AP42" s="14">
        <f t="shared" si="10"/>
        <v>13</v>
      </c>
      <c r="AQ42" s="14">
        <f t="shared" si="10"/>
        <v>14</v>
      </c>
      <c r="AR42" s="14">
        <f t="shared" si="10"/>
        <v>135</v>
      </c>
      <c r="AS42" s="18">
        <f t="shared" si="10"/>
        <v>0</v>
      </c>
      <c r="AT42" s="316" t="s">
        <v>38</v>
      </c>
    </row>
    <row r="43" spans="2:46" s="77" customFormat="1" ht="17.25" customHeight="1">
      <c r="B43" s="315" t="s">
        <v>39</v>
      </c>
      <c r="C43" s="17">
        <f t="shared" si="8"/>
        <v>11948</v>
      </c>
      <c r="D43" s="17">
        <f t="shared" si="8"/>
        <v>0</v>
      </c>
      <c r="E43" s="17">
        <f t="shared" si="8"/>
        <v>5166</v>
      </c>
      <c r="F43" s="17">
        <f t="shared" si="8"/>
        <v>2953</v>
      </c>
      <c r="G43" s="17">
        <f t="shared" si="8"/>
        <v>20067</v>
      </c>
      <c r="H43" s="17">
        <f t="shared" si="8"/>
        <v>0</v>
      </c>
      <c r="I43" s="17">
        <f t="shared" si="8"/>
        <v>0</v>
      </c>
      <c r="J43" s="14">
        <f t="shared" si="8"/>
        <v>138</v>
      </c>
      <c r="K43" s="14">
        <f t="shared" si="8"/>
        <v>195</v>
      </c>
      <c r="L43" s="14">
        <f t="shared" si="8"/>
        <v>2618</v>
      </c>
      <c r="M43" s="18">
        <f t="shared" si="8"/>
        <v>1552</v>
      </c>
      <c r="N43" s="17">
        <f t="shared" si="8"/>
        <v>6</v>
      </c>
      <c r="O43" s="14">
        <f t="shared" si="8"/>
        <v>7</v>
      </c>
      <c r="P43" s="18">
        <f t="shared" si="8"/>
        <v>66</v>
      </c>
      <c r="Q43" s="316" t="s">
        <v>39</v>
      </c>
      <c r="R43" s="315" t="s">
        <v>39</v>
      </c>
      <c r="S43" s="17">
        <f t="shared" si="9"/>
        <v>5066</v>
      </c>
      <c r="T43" s="14">
        <f t="shared" si="9"/>
        <v>0</v>
      </c>
      <c r="U43" s="14">
        <f t="shared" si="9"/>
        <v>2067</v>
      </c>
      <c r="V43" s="14">
        <f t="shared" si="9"/>
        <v>940</v>
      </c>
      <c r="W43" s="14">
        <f t="shared" si="9"/>
        <v>8073</v>
      </c>
      <c r="X43" s="14">
        <f t="shared" si="9"/>
        <v>1</v>
      </c>
      <c r="Y43" s="14">
        <f t="shared" si="9"/>
        <v>26</v>
      </c>
      <c r="Z43" s="14">
        <f t="shared" si="9"/>
        <v>138</v>
      </c>
      <c r="AA43" s="14">
        <f t="shared" si="9"/>
        <v>195</v>
      </c>
      <c r="AB43" s="14">
        <f t="shared" si="9"/>
        <v>1047</v>
      </c>
      <c r="AC43" s="18">
        <f t="shared" si="9"/>
        <v>494</v>
      </c>
      <c r="AD43" s="17">
        <f t="shared" si="9"/>
        <v>6</v>
      </c>
      <c r="AE43" s="14">
        <f t="shared" si="9"/>
        <v>7</v>
      </c>
      <c r="AF43" s="18">
        <f t="shared" si="9"/>
        <v>27</v>
      </c>
      <c r="AG43" s="316" t="s">
        <v>39</v>
      </c>
      <c r="AH43" s="315" t="s">
        <v>39</v>
      </c>
      <c r="AI43" s="17">
        <f t="shared" si="10"/>
        <v>1642</v>
      </c>
      <c r="AJ43" s="14">
        <f t="shared" si="10"/>
        <v>0</v>
      </c>
      <c r="AK43" s="14">
        <f t="shared" si="10"/>
        <v>1042</v>
      </c>
      <c r="AL43" s="14">
        <f t="shared" si="10"/>
        <v>0</v>
      </c>
      <c r="AM43" s="14">
        <f t="shared" si="10"/>
        <v>2684</v>
      </c>
      <c r="AN43" s="14">
        <f t="shared" si="10"/>
        <v>2</v>
      </c>
      <c r="AO43" s="14">
        <f t="shared" si="10"/>
        <v>22</v>
      </c>
      <c r="AP43" s="14">
        <f t="shared" si="10"/>
        <v>50</v>
      </c>
      <c r="AQ43" s="14">
        <f t="shared" si="10"/>
        <v>58</v>
      </c>
      <c r="AR43" s="14">
        <f t="shared" si="10"/>
        <v>573</v>
      </c>
      <c r="AS43" s="18">
        <f t="shared" si="10"/>
        <v>0</v>
      </c>
      <c r="AT43" s="316" t="s">
        <v>39</v>
      </c>
    </row>
    <row r="44" spans="2:46" s="77" customFormat="1" ht="17.25" customHeight="1" thickBot="1">
      <c r="B44" s="317" t="s">
        <v>40</v>
      </c>
      <c r="C44" s="15">
        <f t="shared" si="8"/>
        <v>13516</v>
      </c>
      <c r="D44" s="15">
        <f t="shared" si="8"/>
        <v>0</v>
      </c>
      <c r="E44" s="15">
        <f t="shared" si="8"/>
        <v>6339</v>
      </c>
      <c r="F44" s="15">
        <f t="shared" si="8"/>
        <v>3187</v>
      </c>
      <c r="G44" s="15">
        <f t="shared" si="8"/>
        <v>23042</v>
      </c>
      <c r="H44" s="15">
        <f t="shared" si="8"/>
        <v>2</v>
      </c>
      <c r="I44" s="15">
        <f t="shared" si="8"/>
        <v>576</v>
      </c>
      <c r="J44" s="13">
        <f t="shared" si="8"/>
        <v>184</v>
      </c>
      <c r="K44" s="13">
        <f t="shared" si="8"/>
        <v>240</v>
      </c>
      <c r="L44" s="12">
        <f t="shared" si="8"/>
        <v>3552</v>
      </c>
      <c r="M44" s="16">
        <f t="shared" si="8"/>
        <v>1989</v>
      </c>
      <c r="N44" s="15">
        <f t="shared" si="8"/>
        <v>4</v>
      </c>
      <c r="O44" s="13">
        <f t="shared" si="8"/>
        <v>6</v>
      </c>
      <c r="P44" s="46">
        <f t="shared" si="8"/>
        <v>49</v>
      </c>
      <c r="Q44" s="318" t="s">
        <v>40</v>
      </c>
      <c r="R44" s="317" t="s">
        <v>40</v>
      </c>
      <c r="S44" s="15">
        <f t="shared" si="9"/>
        <v>5652</v>
      </c>
      <c r="T44" s="13">
        <f t="shared" si="9"/>
        <v>0</v>
      </c>
      <c r="U44" s="13">
        <f t="shared" si="9"/>
        <v>2717</v>
      </c>
      <c r="V44" s="13">
        <f t="shared" si="9"/>
        <v>1328</v>
      </c>
      <c r="W44" s="314">
        <f t="shared" si="9"/>
        <v>9697</v>
      </c>
      <c r="X44" s="13">
        <f t="shared" si="9"/>
        <v>2</v>
      </c>
      <c r="Y44" s="13">
        <f t="shared" si="9"/>
        <v>360</v>
      </c>
      <c r="Z44" s="13">
        <f t="shared" si="9"/>
        <v>184</v>
      </c>
      <c r="AA44" s="13">
        <f t="shared" si="9"/>
        <v>240</v>
      </c>
      <c r="AB44" s="12">
        <f t="shared" si="9"/>
        <v>1522</v>
      </c>
      <c r="AC44" s="16">
        <f t="shared" si="9"/>
        <v>829</v>
      </c>
      <c r="AD44" s="15">
        <f t="shared" si="9"/>
        <v>4</v>
      </c>
      <c r="AE44" s="13">
        <f t="shared" si="9"/>
        <v>6</v>
      </c>
      <c r="AF44" s="46">
        <f t="shared" si="9"/>
        <v>21</v>
      </c>
      <c r="AG44" s="318" t="s">
        <v>40</v>
      </c>
      <c r="AH44" s="317" t="s">
        <v>40</v>
      </c>
      <c r="AI44" s="15">
        <f t="shared" si="10"/>
        <v>1919</v>
      </c>
      <c r="AJ44" s="13">
        <f t="shared" si="10"/>
        <v>0</v>
      </c>
      <c r="AK44" s="13">
        <f t="shared" si="10"/>
        <v>1517</v>
      </c>
      <c r="AL44" s="13">
        <f t="shared" si="10"/>
        <v>0</v>
      </c>
      <c r="AM44" s="314">
        <f t="shared" si="10"/>
        <v>3436</v>
      </c>
      <c r="AN44" s="13">
        <f t="shared" si="10"/>
        <v>1</v>
      </c>
      <c r="AO44" s="13">
        <f t="shared" si="10"/>
        <v>51</v>
      </c>
      <c r="AP44" s="13">
        <f t="shared" si="10"/>
        <v>50</v>
      </c>
      <c r="AQ44" s="13">
        <f t="shared" si="10"/>
        <v>60</v>
      </c>
      <c r="AR44" s="12">
        <f t="shared" si="10"/>
        <v>642</v>
      </c>
      <c r="AS44" s="16">
        <f t="shared" si="10"/>
        <v>0</v>
      </c>
      <c r="AT44" s="318" t="s">
        <v>40</v>
      </c>
    </row>
    <row r="45" spans="2:46" s="292" customFormat="1" ht="17.25" customHeight="1" thickBot="1">
      <c r="B45" s="319" t="s">
        <v>159</v>
      </c>
      <c r="C45" s="21">
        <f t="shared" ref="C45:I45" si="11">SUM(C6:C17)</f>
        <v>8172338</v>
      </c>
      <c r="D45" s="21">
        <f t="shared" si="11"/>
        <v>0</v>
      </c>
      <c r="E45" s="21">
        <f t="shared" si="11"/>
        <v>3767030</v>
      </c>
      <c r="F45" s="21">
        <f t="shared" si="11"/>
        <v>1892908</v>
      </c>
      <c r="G45" s="21">
        <f>SUM(G6:G17)</f>
        <v>13832276</v>
      </c>
      <c r="H45" s="21">
        <f t="shared" si="11"/>
        <v>1823</v>
      </c>
      <c r="I45" s="21">
        <f t="shared" si="11"/>
        <v>1371493</v>
      </c>
      <c r="J45" s="22">
        <f t="shared" ref="J45:P45" si="12">SUM(J6:J17)</f>
        <v>80150</v>
      </c>
      <c r="K45" s="22">
        <f t="shared" si="12"/>
        <v>121920</v>
      </c>
      <c r="L45" s="23">
        <f t="shared" si="12"/>
        <v>1705891</v>
      </c>
      <c r="M45" s="24">
        <f t="shared" si="12"/>
        <v>895430</v>
      </c>
      <c r="N45" s="21">
        <f t="shared" si="12"/>
        <v>3434</v>
      </c>
      <c r="O45" s="22">
        <f t="shared" si="12"/>
        <v>4648</v>
      </c>
      <c r="P45" s="47">
        <f t="shared" si="12"/>
        <v>37379</v>
      </c>
      <c r="Q45" s="320" t="s">
        <v>159</v>
      </c>
      <c r="R45" s="319" t="s">
        <v>159</v>
      </c>
      <c r="S45" s="21">
        <f>SUM(S6:S17)</f>
        <v>2915360</v>
      </c>
      <c r="T45" s="22">
        <f t="shared" ref="T45:AF45" si="13">SUM(T6:T17)</f>
        <v>0</v>
      </c>
      <c r="U45" s="22">
        <f t="shared" si="13"/>
        <v>1382004</v>
      </c>
      <c r="V45" s="22">
        <f t="shared" si="13"/>
        <v>687980</v>
      </c>
      <c r="W45" s="321">
        <f t="shared" si="13"/>
        <v>4985344</v>
      </c>
      <c r="X45" s="22">
        <f t="shared" si="13"/>
        <v>2535</v>
      </c>
      <c r="Y45" s="22">
        <f t="shared" si="13"/>
        <v>613370</v>
      </c>
      <c r="Z45" s="22">
        <f t="shared" si="13"/>
        <v>80150</v>
      </c>
      <c r="AA45" s="22">
        <f t="shared" si="13"/>
        <v>121920</v>
      </c>
      <c r="AB45" s="23">
        <f t="shared" si="13"/>
        <v>629850</v>
      </c>
      <c r="AC45" s="24">
        <f t="shared" si="13"/>
        <v>330413</v>
      </c>
      <c r="AD45" s="21">
        <f t="shared" si="13"/>
        <v>3434</v>
      </c>
      <c r="AE45" s="22">
        <f t="shared" si="13"/>
        <v>4648</v>
      </c>
      <c r="AF45" s="47">
        <f t="shared" si="13"/>
        <v>13834</v>
      </c>
      <c r="AG45" s="320" t="s">
        <v>159</v>
      </c>
      <c r="AH45" s="319" t="s">
        <v>159</v>
      </c>
      <c r="AI45" s="21">
        <f>SUM(AI6:AI17)</f>
        <v>1048356</v>
      </c>
      <c r="AJ45" s="22">
        <f t="shared" ref="AJ45:AS45" si="14">SUM(AJ6:AJ17)</f>
        <v>0</v>
      </c>
      <c r="AK45" s="22">
        <f t="shared" si="14"/>
        <v>777819</v>
      </c>
      <c r="AL45" s="22">
        <f t="shared" si="14"/>
        <v>35522</v>
      </c>
      <c r="AM45" s="321">
        <f t="shared" si="14"/>
        <v>1861697</v>
      </c>
      <c r="AN45" s="22">
        <f t="shared" si="14"/>
        <v>1712</v>
      </c>
      <c r="AO45" s="22">
        <f t="shared" si="14"/>
        <v>350468</v>
      </c>
      <c r="AP45" s="22">
        <f t="shared" si="14"/>
        <v>34265</v>
      </c>
      <c r="AQ45" s="22">
        <f t="shared" si="14"/>
        <v>39742</v>
      </c>
      <c r="AR45" s="23">
        <f t="shared" si="14"/>
        <v>387070</v>
      </c>
      <c r="AS45" s="24">
        <f t="shared" si="14"/>
        <v>11818</v>
      </c>
      <c r="AT45" s="320" t="s">
        <v>159</v>
      </c>
    </row>
    <row r="46" spans="2:46" s="292" customFormat="1" ht="17.25" customHeight="1" thickBot="1">
      <c r="B46" s="106" t="s">
        <v>1</v>
      </c>
      <c r="C46" s="21">
        <f t="shared" ref="C46:P46" si="15">SUM(C18:C44)</f>
        <v>2306561</v>
      </c>
      <c r="D46" s="21">
        <f t="shared" si="15"/>
        <v>1942</v>
      </c>
      <c r="E46" s="21">
        <f t="shared" si="15"/>
        <v>1019406</v>
      </c>
      <c r="F46" s="21">
        <f t="shared" si="15"/>
        <v>486368</v>
      </c>
      <c r="G46" s="21">
        <f>SUM(G18:G44)</f>
        <v>3814277</v>
      </c>
      <c r="H46" s="21">
        <f t="shared" si="15"/>
        <v>399</v>
      </c>
      <c r="I46" s="21">
        <f t="shared" si="15"/>
        <v>290545</v>
      </c>
      <c r="J46" s="22">
        <f t="shared" si="15"/>
        <v>21978</v>
      </c>
      <c r="K46" s="22">
        <f t="shared" si="15"/>
        <v>33855</v>
      </c>
      <c r="L46" s="23">
        <f t="shared" si="15"/>
        <v>464450</v>
      </c>
      <c r="M46" s="24">
        <f t="shared" si="15"/>
        <v>240882</v>
      </c>
      <c r="N46" s="21">
        <f t="shared" si="15"/>
        <v>918</v>
      </c>
      <c r="O46" s="22">
        <f t="shared" si="15"/>
        <v>1265</v>
      </c>
      <c r="P46" s="47">
        <f t="shared" si="15"/>
        <v>11529</v>
      </c>
      <c r="Q46" s="322" t="s">
        <v>1</v>
      </c>
      <c r="R46" s="106" t="s">
        <v>1</v>
      </c>
      <c r="S46" s="21">
        <f>SUM(S18:S44)</f>
        <v>838285</v>
      </c>
      <c r="T46" s="22">
        <f t="shared" ref="T46:AF46" si="16">SUM(T18:T44)</f>
        <v>778</v>
      </c>
      <c r="U46" s="22">
        <f t="shared" si="16"/>
        <v>382114</v>
      </c>
      <c r="V46" s="22">
        <f t="shared" si="16"/>
        <v>178617</v>
      </c>
      <c r="W46" s="321">
        <f t="shared" si="16"/>
        <v>1399794</v>
      </c>
      <c r="X46" s="22">
        <f t="shared" si="16"/>
        <v>515</v>
      </c>
      <c r="Y46" s="22">
        <f t="shared" si="16"/>
        <v>116188</v>
      </c>
      <c r="Z46" s="22">
        <f t="shared" si="16"/>
        <v>21978</v>
      </c>
      <c r="AA46" s="22">
        <f t="shared" si="16"/>
        <v>33855</v>
      </c>
      <c r="AB46" s="23">
        <f t="shared" si="16"/>
        <v>174319</v>
      </c>
      <c r="AC46" s="24">
        <f t="shared" si="16"/>
        <v>86607</v>
      </c>
      <c r="AD46" s="21">
        <f t="shared" si="16"/>
        <v>918</v>
      </c>
      <c r="AE46" s="22">
        <f t="shared" si="16"/>
        <v>1265</v>
      </c>
      <c r="AF46" s="47">
        <f t="shared" si="16"/>
        <v>4292</v>
      </c>
      <c r="AG46" s="322" t="s">
        <v>1</v>
      </c>
      <c r="AH46" s="106" t="s">
        <v>1</v>
      </c>
      <c r="AI46" s="21">
        <f>SUM(AI18:AI44)</f>
        <v>296757</v>
      </c>
      <c r="AJ46" s="22">
        <f t="shared" ref="AJ46:AS46" si="17">SUM(AJ18:AJ44)</f>
        <v>64</v>
      </c>
      <c r="AK46" s="22">
        <f t="shared" si="17"/>
        <v>197993</v>
      </c>
      <c r="AL46" s="22">
        <f t="shared" si="17"/>
        <v>0</v>
      </c>
      <c r="AM46" s="321">
        <f t="shared" si="17"/>
        <v>494814</v>
      </c>
      <c r="AN46" s="22">
        <f t="shared" si="17"/>
        <v>420</v>
      </c>
      <c r="AO46" s="22">
        <f t="shared" si="17"/>
        <v>84553</v>
      </c>
      <c r="AP46" s="22">
        <f t="shared" si="17"/>
        <v>9066</v>
      </c>
      <c r="AQ46" s="22">
        <f t="shared" si="17"/>
        <v>10613</v>
      </c>
      <c r="AR46" s="23">
        <f t="shared" si="17"/>
        <v>99938</v>
      </c>
      <c r="AS46" s="24">
        <f t="shared" si="17"/>
        <v>0</v>
      </c>
      <c r="AT46" s="322" t="s">
        <v>1</v>
      </c>
    </row>
    <row r="47" spans="2:46" s="292" customFormat="1" ht="17.25" customHeight="1" thickBot="1">
      <c r="B47" s="106" t="s">
        <v>0</v>
      </c>
      <c r="C47" s="21">
        <f t="shared" ref="C47:P47" si="18">SUM(C45:C46)</f>
        <v>10478899</v>
      </c>
      <c r="D47" s="21">
        <f t="shared" si="18"/>
        <v>1942</v>
      </c>
      <c r="E47" s="21">
        <f t="shared" si="18"/>
        <v>4786436</v>
      </c>
      <c r="F47" s="21">
        <f t="shared" si="18"/>
        <v>2379276</v>
      </c>
      <c r="G47" s="323">
        <f>SUM(G45:G46)</f>
        <v>17646553</v>
      </c>
      <c r="H47" s="21">
        <f t="shared" si="18"/>
        <v>2222</v>
      </c>
      <c r="I47" s="21">
        <f t="shared" si="18"/>
        <v>1662038</v>
      </c>
      <c r="J47" s="22">
        <f t="shared" si="18"/>
        <v>102128</v>
      </c>
      <c r="K47" s="22">
        <f t="shared" si="18"/>
        <v>155775</v>
      </c>
      <c r="L47" s="23">
        <f t="shared" si="18"/>
        <v>2170341</v>
      </c>
      <c r="M47" s="24">
        <f t="shared" si="18"/>
        <v>1136312</v>
      </c>
      <c r="N47" s="21">
        <f t="shared" si="18"/>
        <v>4352</v>
      </c>
      <c r="O47" s="22">
        <f t="shared" si="18"/>
        <v>5913</v>
      </c>
      <c r="P47" s="47">
        <f t="shared" si="18"/>
        <v>48908</v>
      </c>
      <c r="Q47" s="322" t="s">
        <v>0</v>
      </c>
      <c r="R47" s="106" t="s">
        <v>0</v>
      </c>
      <c r="S47" s="21">
        <f t="shared" ref="S47:AF47" si="19">SUM(S45:S46)</f>
        <v>3753645</v>
      </c>
      <c r="T47" s="22">
        <f t="shared" si="19"/>
        <v>778</v>
      </c>
      <c r="U47" s="22">
        <f t="shared" si="19"/>
        <v>1764118</v>
      </c>
      <c r="V47" s="22">
        <f t="shared" si="19"/>
        <v>866597</v>
      </c>
      <c r="W47" s="324">
        <f t="shared" si="19"/>
        <v>6385138</v>
      </c>
      <c r="X47" s="22">
        <f t="shared" si="19"/>
        <v>3050</v>
      </c>
      <c r="Y47" s="22">
        <f t="shared" si="19"/>
        <v>729558</v>
      </c>
      <c r="Z47" s="22">
        <f t="shared" si="19"/>
        <v>102128</v>
      </c>
      <c r="AA47" s="22">
        <f t="shared" si="19"/>
        <v>155775</v>
      </c>
      <c r="AB47" s="23">
        <f t="shared" si="19"/>
        <v>804169</v>
      </c>
      <c r="AC47" s="24">
        <f t="shared" si="19"/>
        <v>417020</v>
      </c>
      <c r="AD47" s="21">
        <f t="shared" si="19"/>
        <v>4352</v>
      </c>
      <c r="AE47" s="22">
        <f t="shared" si="19"/>
        <v>5913</v>
      </c>
      <c r="AF47" s="47">
        <f t="shared" si="19"/>
        <v>18126</v>
      </c>
      <c r="AG47" s="322" t="s">
        <v>0</v>
      </c>
      <c r="AH47" s="106" t="s">
        <v>0</v>
      </c>
      <c r="AI47" s="21">
        <f t="shared" ref="AI47:AS47" si="20">SUM(AI45:AI46)</f>
        <v>1345113</v>
      </c>
      <c r="AJ47" s="22">
        <f t="shared" si="20"/>
        <v>64</v>
      </c>
      <c r="AK47" s="22">
        <f t="shared" si="20"/>
        <v>975812</v>
      </c>
      <c r="AL47" s="22">
        <f t="shared" si="20"/>
        <v>35522</v>
      </c>
      <c r="AM47" s="324">
        <f t="shared" si="20"/>
        <v>2356511</v>
      </c>
      <c r="AN47" s="22">
        <f t="shared" si="20"/>
        <v>2132</v>
      </c>
      <c r="AO47" s="22">
        <f t="shared" si="20"/>
        <v>435021</v>
      </c>
      <c r="AP47" s="22">
        <f t="shared" si="20"/>
        <v>43331</v>
      </c>
      <c r="AQ47" s="22">
        <f t="shared" si="20"/>
        <v>50355</v>
      </c>
      <c r="AR47" s="23">
        <f t="shared" si="20"/>
        <v>487008</v>
      </c>
      <c r="AS47" s="24">
        <f t="shared" si="20"/>
        <v>11818</v>
      </c>
      <c r="AT47" s="322" t="s">
        <v>0</v>
      </c>
    </row>
    <row r="48" spans="2:46" ht="17.25" customHeight="1">
      <c r="B48" s="325" t="s">
        <v>165</v>
      </c>
      <c r="Q48" s="296" t="s">
        <v>424</v>
      </c>
      <c r="R48" s="325" t="s">
        <v>165</v>
      </c>
      <c r="AG48" s="296" t="str">
        <f>Q48</f>
        <v>【出典：令和５年度課税状況等調（令和５年３月３１日現在）】</v>
      </c>
      <c r="AH48" s="325" t="s">
        <v>165</v>
      </c>
      <c r="AT48" s="296" t="str">
        <f>Q48</f>
        <v>【出典：令和５年度課税状況等調（令和５年３月３１日現在）】</v>
      </c>
    </row>
    <row r="49" spans="2:46" ht="17.25" hidden="1" customHeight="1">
      <c r="B49" s="325"/>
      <c r="Q49" s="296"/>
      <c r="R49" s="325"/>
      <c r="AG49" s="296"/>
      <c r="AH49" s="325"/>
      <c r="AT49" s="296"/>
    </row>
    <row r="50" spans="2:46" ht="17.25" hidden="1" customHeight="1">
      <c r="B50" s="325"/>
      <c r="C50" s="326" t="s">
        <v>425</v>
      </c>
      <c r="D50" s="508"/>
      <c r="E50" s="508"/>
      <c r="F50" s="508"/>
      <c r="G50" s="508"/>
      <c r="H50" s="508"/>
      <c r="Q50" s="296"/>
      <c r="R50" s="325"/>
      <c r="S50" s="326" t="s">
        <v>425</v>
      </c>
      <c r="AG50" s="296"/>
      <c r="AH50" s="325"/>
      <c r="AI50" s="326" t="s">
        <v>425</v>
      </c>
      <c r="AT50" s="296"/>
    </row>
    <row r="51" spans="2:46" s="114" customFormat="1" ht="16.8" hidden="1" customHeight="1">
      <c r="C51" s="326" t="s">
        <v>426</v>
      </c>
      <c r="D51" s="326"/>
      <c r="E51" s="326"/>
      <c r="F51" s="326"/>
      <c r="G51" s="326"/>
      <c r="H51" s="326"/>
      <c r="I51" s="326"/>
      <c r="J51" s="326"/>
      <c r="K51" s="326"/>
      <c r="L51" s="326"/>
      <c r="M51" s="326"/>
      <c r="N51" s="326"/>
      <c r="O51" s="326"/>
      <c r="P51" s="326"/>
      <c r="S51" s="326" t="s">
        <v>427</v>
      </c>
      <c r="T51" s="326"/>
      <c r="U51" s="326"/>
      <c r="V51" s="326"/>
      <c r="W51" s="326"/>
      <c r="X51" s="326"/>
      <c r="Y51" s="326"/>
      <c r="Z51" s="326"/>
      <c r="AA51" s="326"/>
      <c r="AB51" s="326"/>
      <c r="AC51" s="326"/>
      <c r="AD51" s="326"/>
      <c r="AE51" s="326"/>
      <c r="AF51" s="326"/>
      <c r="AI51" s="326" t="s">
        <v>428</v>
      </c>
      <c r="AJ51" s="326"/>
      <c r="AK51" s="326"/>
      <c r="AL51" s="326"/>
      <c r="AM51" s="326"/>
      <c r="AN51" s="326"/>
      <c r="AO51" s="326"/>
      <c r="AP51" s="326"/>
      <c r="AQ51" s="326"/>
      <c r="AR51" s="326"/>
      <c r="AS51" s="326"/>
    </row>
    <row r="52" spans="2:46" s="114" customFormat="1" ht="68.400000000000006" hidden="1" customHeight="1">
      <c r="C52" s="327" t="s">
        <v>429</v>
      </c>
      <c r="D52" s="327" t="s">
        <v>430</v>
      </c>
      <c r="E52" s="327" t="s">
        <v>431</v>
      </c>
      <c r="F52" s="327" t="s">
        <v>432</v>
      </c>
      <c r="G52" s="327" t="s">
        <v>433</v>
      </c>
      <c r="H52" s="327" t="s">
        <v>434</v>
      </c>
      <c r="I52" s="327" t="s">
        <v>435</v>
      </c>
      <c r="J52" s="327" t="s">
        <v>436</v>
      </c>
      <c r="K52" s="327" t="s">
        <v>437</v>
      </c>
      <c r="L52" s="327" t="s">
        <v>438</v>
      </c>
      <c r="M52" s="327" t="s">
        <v>439</v>
      </c>
      <c r="N52" s="327" t="s">
        <v>440</v>
      </c>
      <c r="O52" s="327" t="s">
        <v>441</v>
      </c>
      <c r="P52" s="327" t="s">
        <v>442</v>
      </c>
      <c r="S52" s="327" t="s">
        <v>443</v>
      </c>
      <c r="T52" s="327" t="s">
        <v>444</v>
      </c>
      <c r="U52" s="327" t="s">
        <v>445</v>
      </c>
      <c r="V52" s="327" t="s">
        <v>446</v>
      </c>
      <c r="W52" s="327" t="s">
        <v>433</v>
      </c>
      <c r="X52" s="327" t="s">
        <v>434</v>
      </c>
      <c r="Y52" s="327" t="s">
        <v>435</v>
      </c>
      <c r="Z52" s="327" t="s">
        <v>436</v>
      </c>
      <c r="AA52" s="327" t="s">
        <v>437</v>
      </c>
      <c r="AB52" s="327" t="s">
        <v>438</v>
      </c>
      <c r="AC52" s="327" t="s">
        <v>439</v>
      </c>
      <c r="AD52" s="327" t="s">
        <v>440</v>
      </c>
      <c r="AE52" s="327" t="s">
        <v>441</v>
      </c>
      <c r="AF52" s="327" t="s">
        <v>442</v>
      </c>
      <c r="AI52" s="327" t="s">
        <v>443</v>
      </c>
      <c r="AJ52" s="327" t="s">
        <v>444</v>
      </c>
      <c r="AK52" s="327" t="s">
        <v>445</v>
      </c>
      <c r="AL52" s="327" t="s">
        <v>446</v>
      </c>
      <c r="AM52" s="327" t="s">
        <v>433</v>
      </c>
      <c r="AN52" s="327" t="s">
        <v>434</v>
      </c>
      <c r="AO52" s="327" t="s">
        <v>435</v>
      </c>
      <c r="AP52" s="327" t="s">
        <v>436</v>
      </c>
      <c r="AQ52" s="327" t="s">
        <v>437</v>
      </c>
      <c r="AR52" s="327" t="s">
        <v>438</v>
      </c>
      <c r="AS52" s="327" t="s">
        <v>439</v>
      </c>
    </row>
    <row r="53" spans="2:46" s="114" customFormat="1" ht="17.25" hidden="1" customHeight="1">
      <c r="B53" s="114" t="s">
        <v>3</v>
      </c>
      <c r="C53" s="328">
        <v>2685981</v>
      </c>
      <c r="D53" s="328">
        <v>0</v>
      </c>
      <c r="E53" s="328">
        <v>1200728</v>
      </c>
      <c r="F53" s="328">
        <v>581932</v>
      </c>
      <c r="G53" s="328">
        <v>4468641</v>
      </c>
      <c r="H53" s="329">
        <v>683</v>
      </c>
      <c r="I53" s="329">
        <v>528485</v>
      </c>
      <c r="J53" s="328">
        <v>25234</v>
      </c>
      <c r="K53" s="328">
        <v>37032</v>
      </c>
      <c r="L53" s="328">
        <v>529790</v>
      </c>
      <c r="M53" s="328">
        <v>276305</v>
      </c>
      <c r="N53" s="328">
        <v>982</v>
      </c>
      <c r="O53" s="328">
        <v>1287</v>
      </c>
      <c r="P53" s="328">
        <v>11155</v>
      </c>
      <c r="Q53" s="114" t="s">
        <v>3</v>
      </c>
      <c r="R53" s="114" t="s">
        <v>3</v>
      </c>
      <c r="S53" s="328">
        <v>1003285</v>
      </c>
      <c r="T53" s="328">
        <v>0</v>
      </c>
      <c r="U53" s="328">
        <v>444714</v>
      </c>
      <c r="V53" s="328">
        <v>218224</v>
      </c>
      <c r="W53" s="328">
        <v>1666223</v>
      </c>
      <c r="X53" s="328">
        <v>1005</v>
      </c>
      <c r="Y53" s="328">
        <v>249099</v>
      </c>
      <c r="Z53" s="328">
        <v>25234</v>
      </c>
      <c r="AA53" s="328">
        <v>37032</v>
      </c>
      <c r="AB53" s="328">
        <v>196219</v>
      </c>
      <c r="AC53" s="328">
        <v>103614</v>
      </c>
      <c r="AD53" s="328">
        <v>982</v>
      </c>
      <c r="AE53" s="328">
        <v>1287</v>
      </c>
      <c r="AF53" s="328">
        <v>4132</v>
      </c>
      <c r="AG53" s="114" t="s">
        <v>3</v>
      </c>
      <c r="AH53" s="114" t="s">
        <v>3</v>
      </c>
      <c r="AI53" s="328">
        <v>338007</v>
      </c>
      <c r="AJ53" s="328">
        <v>0</v>
      </c>
      <c r="AK53" s="328">
        <v>265557</v>
      </c>
      <c r="AL53" s="328">
        <v>0</v>
      </c>
      <c r="AM53" s="328">
        <v>603564</v>
      </c>
      <c r="AN53" s="328">
        <v>627</v>
      </c>
      <c r="AO53" s="328">
        <v>143706</v>
      </c>
      <c r="AP53" s="328">
        <v>10531</v>
      </c>
      <c r="AQ53" s="328">
        <v>12062</v>
      </c>
      <c r="AR53" s="328">
        <v>129677</v>
      </c>
      <c r="AS53" s="328">
        <v>0</v>
      </c>
    </row>
    <row r="54" spans="2:46" s="114" customFormat="1" ht="17.25" hidden="1" customHeight="1">
      <c r="B54" s="114" t="s">
        <v>4</v>
      </c>
      <c r="C54" s="328">
        <v>698284</v>
      </c>
      <c r="D54" s="328">
        <v>0</v>
      </c>
      <c r="E54" s="328">
        <v>417196</v>
      </c>
      <c r="F54" s="328">
        <v>257800</v>
      </c>
      <c r="G54" s="328">
        <v>1373280</v>
      </c>
      <c r="H54" s="330">
        <v>110</v>
      </c>
      <c r="I54" s="330">
        <v>53900</v>
      </c>
      <c r="J54" s="328">
        <v>6039</v>
      </c>
      <c r="K54" s="328">
        <v>9201</v>
      </c>
      <c r="L54" s="328">
        <v>129667</v>
      </c>
      <c r="M54" s="328">
        <v>80705</v>
      </c>
      <c r="N54" s="328">
        <v>255</v>
      </c>
      <c r="O54" s="328">
        <v>342</v>
      </c>
      <c r="P54" s="328">
        <v>2494</v>
      </c>
      <c r="Q54" s="114" t="s">
        <v>4</v>
      </c>
      <c r="R54" s="114" t="s">
        <v>4</v>
      </c>
      <c r="S54" s="328">
        <v>155173</v>
      </c>
      <c r="T54" s="328">
        <v>0</v>
      </c>
      <c r="U54" s="328">
        <v>128368</v>
      </c>
      <c r="V54" s="328">
        <v>72184</v>
      </c>
      <c r="W54" s="328">
        <v>355725</v>
      </c>
      <c r="X54" s="328">
        <v>71</v>
      </c>
      <c r="Y54" s="328">
        <v>7726</v>
      </c>
      <c r="Z54" s="328">
        <v>6039</v>
      </c>
      <c r="AA54" s="328">
        <v>9201</v>
      </c>
      <c r="AB54" s="328">
        <v>39897</v>
      </c>
      <c r="AC54" s="328">
        <v>22597</v>
      </c>
      <c r="AD54" s="328">
        <v>255</v>
      </c>
      <c r="AE54" s="328">
        <v>342</v>
      </c>
      <c r="AF54" s="328">
        <v>767</v>
      </c>
      <c r="AG54" s="114" t="s">
        <v>4</v>
      </c>
      <c r="AH54" s="114" t="s">
        <v>4</v>
      </c>
      <c r="AI54" s="328">
        <v>68479</v>
      </c>
      <c r="AJ54" s="328">
        <v>0</v>
      </c>
      <c r="AK54" s="328">
        <v>52440</v>
      </c>
      <c r="AL54" s="328">
        <v>35522</v>
      </c>
      <c r="AM54" s="328">
        <v>156441</v>
      </c>
      <c r="AN54" s="328">
        <v>44</v>
      </c>
      <c r="AO54" s="328">
        <v>4407</v>
      </c>
      <c r="AP54" s="328">
        <v>2787</v>
      </c>
      <c r="AQ54" s="328">
        <v>3239</v>
      </c>
      <c r="AR54" s="328">
        <v>17074</v>
      </c>
      <c r="AS54" s="328">
        <v>11818</v>
      </c>
    </row>
    <row r="55" spans="2:46" s="114" customFormat="1" ht="17.25" hidden="1" customHeight="1">
      <c r="B55" s="114" t="s">
        <v>5</v>
      </c>
      <c r="C55" s="328">
        <v>642266</v>
      </c>
      <c r="D55" s="328">
        <v>0</v>
      </c>
      <c r="E55" s="328">
        <v>298882</v>
      </c>
      <c r="F55" s="328">
        <v>134919</v>
      </c>
      <c r="G55" s="328">
        <v>1076067</v>
      </c>
      <c r="H55" s="330">
        <v>138</v>
      </c>
      <c r="I55" s="330">
        <v>91947</v>
      </c>
      <c r="J55" s="328">
        <v>6712</v>
      </c>
      <c r="K55" s="328">
        <v>10211</v>
      </c>
      <c r="L55" s="328">
        <v>144850</v>
      </c>
      <c r="M55" s="328">
        <v>68705</v>
      </c>
      <c r="N55" s="328">
        <v>245</v>
      </c>
      <c r="O55" s="328">
        <v>332</v>
      </c>
      <c r="P55" s="328">
        <v>2758</v>
      </c>
      <c r="Q55" s="114" t="s">
        <v>5</v>
      </c>
      <c r="R55" s="114" t="s">
        <v>5</v>
      </c>
      <c r="S55" s="328">
        <v>215928</v>
      </c>
      <c r="T55" s="328">
        <v>0</v>
      </c>
      <c r="U55" s="328">
        <v>101092</v>
      </c>
      <c r="V55" s="328">
        <v>56666</v>
      </c>
      <c r="W55" s="328">
        <v>373686</v>
      </c>
      <c r="X55" s="328">
        <v>172</v>
      </c>
      <c r="Y55" s="328">
        <v>35003</v>
      </c>
      <c r="Z55" s="328">
        <v>6712</v>
      </c>
      <c r="AA55" s="328">
        <v>10211</v>
      </c>
      <c r="AB55" s="328">
        <v>48992</v>
      </c>
      <c r="AC55" s="328">
        <v>28855</v>
      </c>
      <c r="AD55" s="328">
        <v>245</v>
      </c>
      <c r="AE55" s="328">
        <v>332</v>
      </c>
      <c r="AF55" s="328">
        <v>932</v>
      </c>
      <c r="AG55" s="114" t="s">
        <v>5</v>
      </c>
      <c r="AH55" s="114" t="s">
        <v>5</v>
      </c>
      <c r="AI55" s="328">
        <v>78432</v>
      </c>
      <c r="AJ55" s="328">
        <v>0</v>
      </c>
      <c r="AK55" s="328">
        <v>58086</v>
      </c>
      <c r="AL55" s="328">
        <v>0</v>
      </c>
      <c r="AM55" s="328">
        <v>136518</v>
      </c>
      <c r="AN55" s="328">
        <v>124</v>
      </c>
      <c r="AO55" s="328">
        <v>22937</v>
      </c>
      <c r="AP55" s="328">
        <v>2852</v>
      </c>
      <c r="AQ55" s="328">
        <v>3289</v>
      </c>
      <c r="AR55" s="328">
        <v>31254</v>
      </c>
      <c r="AS55" s="328">
        <v>0</v>
      </c>
    </row>
    <row r="56" spans="2:46" s="114" customFormat="1" ht="17.25" hidden="1" customHeight="1">
      <c r="B56" s="114" t="s">
        <v>6</v>
      </c>
      <c r="C56" s="328">
        <v>429888</v>
      </c>
      <c r="D56" s="328">
        <v>0</v>
      </c>
      <c r="E56" s="328">
        <v>213757</v>
      </c>
      <c r="F56" s="328">
        <v>99072</v>
      </c>
      <c r="G56" s="328">
        <v>742717</v>
      </c>
      <c r="H56" s="330">
        <v>76</v>
      </c>
      <c r="I56" s="330">
        <v>43607</v>
      </c>
      <c r="J56" s="328">
        <v>5222</v>
      </c>
      <c r="K56" s="328">
        <v>8307</v>
      </c>
      <c r="L56" s="328">
        <v>117266</v>
      </c>
      <c r="M56" s="328">
        <v>56774</v>
      </c>
      <c r="N56" s="328">
        <v>283</v>
      </c>
      <c r="O56" s="328">
        <v>398</v>
      </c>
      <c r="P56" s="328">
        <v>2937</v>
      </c>
      <c r="Q56" s="114" t="s">
        <v>6</v>
      </c>
      <c r="R56" s="114" t="s">
        <v>6</v>
      </c>
      <c r="S56" s="328">
        <v>176316</v>
      </c>
      <c r="T56" s="328">
        <v>0</v>
      </c>
      <c r="U56" s="328">
        <v>72872</v>
      </c>
      <c r="V56" s="328">
        <v>41610</v>
      </c>
      <c r="W56" s="328">
        <v>290798</v>
      </c>
      <c r="X56" s="328">
        <v>139</v>
      </c>
      <c r="Y56" s="328">
        <v>26610</v>
      </c>
      <c r="Z56" s="328">
        <v>5222</v>
      </c>
      <c r="AA56" s="328">
        <v>8307</v>
      </c>
      <c r="AB56" s="328">
        <v>39977</v>
      </c>
      <c r="AC56" s="328">
        <v>23845</v>
      </c>
      <c r="AD56" s="328">
        <v>283</v>
      </c>
      <c r="AE56" s="328">
        <v>398</v>
      </c>
      <c r="AF56" s="328">
        <v>1002</v>
      </c>
      <c r="AG56" s="114" t="s">
        <v>6</v>
      </c>
      <c r="AH56" s="114" t="s">
        <v>6</v>
      </c>
      <c r="AI56" s="328">
        <v>61259</v>
      </c>
      <c r="AJ56" s="328">
        <v>0</v>
      </c>
      <c r="AK56" s="328">
        <v>46168</v>
      </c>
      <c r="AL56" s="328">
        <v>0</v>
      </c>
      <c r="AM56" s="328">
        <v>107427</v>
      </c>
      <c r="AN56" s="328">
        <v>86</v>
      </c>
      <c r="AO56" s="328">
        <v>7602</v>
      </c>
      <c r="AP56" s="328">
        <v>2194</v>
      </c>
      <c r="AQ56" s="328">
        <v>2626</v>
      </c>
      <c r="AR56" s="328">
        <v>25500</v>
      </c>
      <c r="AS56" s="328">
        <v>0</v>
      </c>
    </row>
    <row r="57" spans="2:46" s="114" customFormat="1" ht="17.25" hidden="1" customHeight="1">
      <c r="B57" s="114" t="s">
        <v>7</v>
      </c>
      <c r="C57" s="328">
        <v>904021</v>
      </c>
      <c r="D57" s="328">
        <v>0</v>
      </c>
      <c r="E57" s="328">
        <v>365694</v>
      </c>
      <c r="F57" s="328">
        <v>198804</v>
      </c>
      <c r="G57" s="328">
        <v>1468519</v>
      </c>
      <c r="H57" s="330">
        <v>179</v>
      </c>
      <c r="I57" s="330">
        <v>131910</v>
      </c>
      <c r="J57" s="328">
        <v>9467</v>
      </c>
      <c r="K57" s="328">
        <v>14381</v>
      </c>
      <c r="L57" s="328">
        <v>184081</v>
      </c>
      <c r="M57" s="328">
        <v>104765</v>
      </c>
      <c r="N57" s="328">
        <v>422</v>
      </c>
      <c r="O57" s="328">
        <v>557</v>
      </c>
      <c r="P57" s="328">
        <v>3978</v>
      </c>
      <c r="Q57" s="114" t="s">
        <v>7</v>
      </c>
      <c r="R57" s="114" t="s">
        <v>7</v>
      </c>
      <c r="S57" s="328">
        <v>325954</v>
      </c>
      <c r="T57" s="328">
        <v>0</v>
      </c>
      <c r="U57" s="328">
        <v>148422</v>
      </c>
      <c r="V57" s="328">
        <v>69772</v>
      </c>
      <c r="W57" s="328">
        <v>544148</v>
      </c>
      <c r="X57" s="328">
        <v>252</v>
      </c>
      <c r="Y57" s="328">
        <v>57719</v>
      </c>
      <c r="Z57" s="328">
        <v>9467</v>
      </c>
      <c r="AA57" s="328">
        <v>14381</v>
      </c>
      <c r="AB57" s="328">
        <v>74710</v>
      </c>
      <c r="AC57" s="328">
        <v>36767</v>
      </c>
      <c r="AD57" s="328">
        <v>422</v>
      </c>
      <c r="AE57" s="328">
        <v>557</v>
      </c>
      <c r="AF57" s="328">
        <v>1614</v>
      </c>
      <c r="AG57" s="114" t="s">
        <v>7</v>
      </c>
      <c r="AH57" s="114" t="s">
        <v>7</v>
      </c>
      <c r="AI57" s="328">
        <v>117722</v>
      </c>
      <c r="AJ57" s="328">
        <v>0</v>
      </c>
      <c r="AK57" s="328">
        <v>85886</v>
      </c>
      <c r="AL57" s="328">
        <v>0</v>
      </c>
      <c r="AM57" s="328">
        <v>203608</v>
      </c>
      <c r="AN57" s="328">
        <v>172</v>
      </c>
      <c r="AO57" s="328">
        <v>34299</v>
      </c>
      <c r="AP57" s="328">
        <v>4136</v>
      </c>
      <c r="AQ57" s="328">
        <v>4761</v>
      </c>
      <c r="AR57" s="328">
        <v>46859</v>
      </c>
      <c r="AS57" s="328">
        <v>0</v>
      </c>
    </row>
    <row r="58" spans="2:46" s="114" customFormat="1" ht="17.25" hidden="1" customHeight="1">
      <c r="B58" s="114" t="s">
        <v>8</v>
      </c>
      <c r="C58" s="328">
        <v>441527</v>
      </c>
      <c r="D58" s="328">
        <v>0</v>
      </c>
      <c r="E58" s="328">
        <v>208087</v>
      </c>
      <c r="F58" s="328">
        <v>98515</v>
      </c>
      <c r="G58" s="328">
        <v>748129</v>
      </c>
      <c r="H58" s="330">
        <v>81</v>
      </c>
      <c r="I58" s="330">
        <v>36272</v>
      </c>
      <c r="J58" s="328">
        <v>4725</v>
      </c>
      <c r="K58" s="328">
        <v>7466</v>
      </c>
      <c r="L58" s="328">
        <v>100959</v>
      </c>
      <c r="M58" s="328">
        <v>50545</v>
      </c>
      <c r="N58" s="328">
        <v>249</v>
      </c>
      <c r="O58" s="328">
        <v>351</v>
      </c>
      <c r="P58" s="328">
        <v>2905</v>
      </c>
      <c r="Q58" s="114" t="s">
        <v>8</v>
      </c>
      <c r="R58" s="114" t="s">
        <v>8</v>
      </c>
      <c r="S58" s="328">
        <v>158470</v>
      </c>
      <c r="T58" s="328">
        <v>0</v>
      </c>
      <c r="U58" s="328">
        <v>78958</v>
      </c>
      <c r="V58" s="328">
        <v>41376</v>
      </c>
      <c r="W58" s="328">
        <v>278804</v>
      </c>
      <c r="X58" s="328">
        <v>94</v>
      </c>
      <c r="Y58" s="328">
        <v>14690</v>
      </c>
      <c r="Z58" s="328">
        <v>4725</v>
      </c>
      <c r="AA58" s="328">
        <v>7466</v>
      </c>
      <c r="AB58" s="328">
        <v>38307</v>
      </c>
      <c r="AC58" s="328">
        <v>21229</v>
      </c>
      <c r="AD58" s="328">
        <v>249</v>
      </c>
      <c r="AE58" s="328">
        <v>351</v>
      </c>
      <c r="AF58" s="328">
        <v>1102</v>
      </c>
      <c r="AG58" s="114" t="s">
        <v>8</v>
      </c>
      <c r="AH58" s="114" t="s">
        <v>8</v>
      </c>
      <c r="AI58" s="328">
        <v>55586</v>
      </c>
      <c r="AJ58" s="328">
        <v>0</v>
      </c>
      <c r="AK58" s="328">
        <v>46800</v>
      </c>
      <c r="AL58" s="328">
        <v>0</v>
      </c>
      <c r="AM58" s="328">
        <v>102386</v>
      </c>
      <c r="AN58" s="328">
        <v>79</v>
      </c>
      <c r="AO58" s="328">
        <v>9401</v>
      </c>
      <c r="AP58" s="328">
        <v>2094</v>
      </c>
      <c r="AQ58" s="328">
        <v>2425</v>
      </c>
      <c r="AR58" s="328">
        <v>24193</v>
      </c>
      <c r="AS58" s="328">
        <v>0</v>
      </c>
    </row>
    <row r="59" spans="2:46" s="114" customFormat="1" ht="17.25" hidden="1" customHeight="1">
      <c r="B59" s="114" t="s">
        <v>9</v>
      </c>
      <c r="C59" s="328">
        <v>270315</v>
      </c>
      <c r="D59" s="328">
        <v>0</v>
      </c>
      <c r="E59" s="328">
        <v>120143</v>
      </c>
      <c r="F59" s="328">
        <v>53574</v>
      </c>
      <c r="G59" s="328">
        <v>444032</v>
      </c>
      <c r="H59" s="330">
        <v>71</v>
      </c>
      <c r="I59" s="330">
        <v>35456</v>
      </c>
      <c r="J59" s="328">
        <v>2876</v>
      </c>
      <c r="K59" s="328">
        <v>4455</v>
      </c>
      <c r="L59" s="328">
        <v>61137</v>
      </c>
      <c r="M59" s="328">
        <v>30416</v>
      </c>
      <c r="N59" s="328">
        <v>108</v>
      </c>
      <c r="O59" s="328">
        <v>146</v>
      </c>
      <c r="P59" s="328">
        <v>1296</v>
      </c>
      <c r="Q59" s="114" t="s">
        <v>9</v>
      </c>
      <c r="R59" s="114" t="s">
        <v>9</v>
      </c>
      <c r="S59" s="328">
        <v>105131</v>
      </c>
      <c r="T59" s="328">
        <v>0</v>
      </c>
      <c r="U59" s="328">
        <v>51826</v>
      </c>
      <c r="V59" s="328">
        <v>21430</v>
      </c>
      <c r="W59" s="328">
        <v>178387</v>
      </c>
      <c r="X59" s="328">
        <v>97</v>
      </c>
      <c r="Y59" s="328">
        <v>17971</v>
      </c>
      <c r="Z59" s="328">
        <v>2876</v>
      </c>
      <c r="AA59" s="328">
        <v>4455</v>
      </c>
      <c r="AB59" s="328">
        <v>26373</v>
      </c>
      <c r="AC59" s="328">
        <v>12167</v>
      </c>
      <c r="AD59" s="328">
        <v>108</v>
      </c>
      <c r="AE59" s="328">
        <v>146</v>
      </c>
      <c r="AF59" s="328">
        <v>559</v>
      </c>
      <c r="AG59" s="114" t="s">
        <v>9</v>
      </c>
      <c r="AH59" s="114" t="s">
        <v>9</v>
      </c>
      <c r="AI59" s="328">
        <v>42033</v>
      </c>
      <c r="AJ59" s="328">
        <v>0</v>
      </c>
      <c r="AK59" s="328">
        <v>28917</v>
      </c>
      <c r="AL59" s="328">
        <v>0</v>
      </c>
      <c r="AM59" s="328">
        <v>70950</v>
      </c>
      <c r="AN59" s="328">
        <v>86</v>
      </c>
      <c r="AO59" s="328">
        <v>15402</v>
      </c>
      <c r="AP59" s="328">
        <v>1242</v>
      </c>
      <c r="AQ59" s="328">
        <v>1470</v>
      </c>
      <c r="AR59" s="328">
        <v>14823</v>
      </c>
      <c r="AS59" s="328">
        <v>0</v>
      </c>
    </row>
    <row r="60" spans="2:46" s="114" customFormat="1" ht="17.25" hidden="1" customHeight="1">
      <c r="B60" s="114" t="s">
        <v>10</v>
      </c>
      <c r="C60" s="328">
        <v>172809</v>
      </c>
      <c r="D60" s="328">
        <v>0</v>
      </c>
      <c r="E60" s="328">
        <v>96088</v>
      </c>
      <c r="F60" s="328">
        <v>43517</v>
      </c>
      <c r="G60" s="328">
        <v>312414</v>
      </c>
      <c r="H60" s="330">
        <v>30</v>
      </c>
      <c r="I60" s="330">
        <v>12339</v>
      </c>
      <c r="J60" s="328">
        <v>2545</v>
      </c>
      <c r="K60" s="328">
        <v>3886</v>
      </c>
      <c r="L60" s="328">
        <v>58617</v>
      </c>
      <c r="M60" s="328">
        <v>27515</v>
      </c>
      <c r="N60" s="328">
        <v>93</v>
      </c>
      <c r="O60" s="328">
        <v>128</v>
      </c>
      <c r="P60" s="328">
        <v>904</v>
      </c>
      <c r="Q60" s="114" t="s">
        <v>10</v>
      </c>
      <c r="R60" s="114" t="s">
        <v>10</v>
      </c>
      <c r="S60" s="328">
        <v>71089</v>
      </c>
      <c r="T60" s="328">
        <v>0</v>
      </c>
      <c r="U60" s="328">
        <v>40037</v>
      </c>
      <c r="V60" s="328">
        <v>18277</v>
      </c>
      <c r="W60" s="328">
        <v>129403</v>
      </c>
      <c r="X60" s="328">
        <v>53</v>
      </c>
      <c r="Y60" s="328">
        <v>8156</v>
      </c>
      <c r="Z60" s="328">
        <v>2545</v>
      </c>
      <c r="AA60" s="328">
        <v>3886</v>
      </c>
      <c r="AB60" s="328">
        <v>24423</v>
      </c>
      <c r="AC60" s="328">
        <v>11556</v>
      </c>
      <c r="AD60" s="328">
        <v>93</v>
      </c>
      <c r="AE60" s="328">
        <v>128</v>
      </c>
      <c r="AF60" s="328">
        <v>377</v>
      </c>
      <c r="AG60" s="114" t="s">
        <v>10</v>
      </c>
      <c r="AH60" s="114" t="s">
        <v>10</v>
      </c>
      <c r="AI60" s="328">
        <v>25598</v>
      </c>
      <c r="AJ60" s="328">
        <v>0</v>
      </c>
      <c r="AK60" s="328">
        <v>22949</v>
      </c>
      <c r="AL60" s="328">
        <v>0</v>
      </c>
      <c r="AM60" s="328">
        <v>48547</v>
      </c>
      <c r="AN60" s="328">
        <v>41</v>
      </c>
      <c r="AO60" s="328">
        <v>5898</v>
      </c>
      <c r="AP60" s="328">
        <v>1117</v>
      </c>
      <c r="AQ60" s="328">
        <v>1302</v>
      </c>
      <c r="AR60" s="328">
        <v>15032</v>
      </c>
      <c r="AS60" s="328">
        <v>0</v>
      </c>
    </row>
    <row r="61" spans="2:46" s="114" customFormat="1" ht="17.25" hidden="1" customHeight="1">
      <c r="B61" s="114" t="s">
        <v>11</v>
      </c>
      <c r="C61" s="328">
        <v>857017</v>
      </c>
      <c r="D61" s="328">
        <v>0</v>
      </c>
      <c r="E61" s="328">
        <v>357588</v>
      </c>
      <c r="F61" s="328">
        <v>207649</v>
      </c>
      <c r="G61" s="328">
        <v>1422254</v>
      </c>
      <c r="H61" s="330">
        <v>236</v>
      </c>
      <c r="I61" s="330">
        <v>245393</v>
      </c>
      <c r="J61" s="328">
        <v>6955</v>
      </c>
      <c r="K61" s="328">
        <v>10219</v>
      </c>
      <c r="L61" s="328">
        <v>144945</v>
      </c>
      <c r="M61" s="328">
        <v>90863</v>
      </c>
      <c r="N61" s="328">
        <v>304</v>
      </c>
      <c r="O61" s="328">
        <v>413</v>
      </c>
      <c r="P61" s="328">
        <v>3473</v>
      </c>
      <c r="Q61" s="114" t="s">
        <v>11</v>
      </c>
      <c r="R61" s="114" t="s">
        <v>11</v>
      </c>
      <c r="S61" s="328">
        <v>329301</v>
      </c>
      <c r="T61" s="328">
        <v>0</v>
      </c>
      <c r="U61" s="328">
        <v>137120</v>
      </c>
      <c r="V61" s="328">
        <v>69498</v>
      </c>
      <c r="W61" s="328">
        <v>535919</v>
      </c>
      <c r="X61" s="328">
        <v>374</v>
      </c>
      <c r="Y61" s="328">
        <v>117619</v>
      </c>
      <c r="Z61" s="328">
        <v>6955</v>
      </c>
      <c r="AA61" s="328">
        <v>10219</v>
      </c>
      <c r="AB61" s="328">
        <v>55579</v>
      </c>
      <c r="AC61" s="328">
        <v>30410</v>
      </c>
      <c r="AD61" s="328">
        <v>304</v>
      </c>
      <c r="AE61" s="328">
        <v>413</v>
      </c>
      <c r="AF61" s="328">
        <v>1330</v>
      </c>
      <c r="AG61" s="114" t="s">
        <v>11</v>
      </c>
      <c r="AH61" s="114" t="s">
        <v>11</v>
      </c>
      <c r="AI61" s="328">
        <v>111439</v>
      </c>
      <c r="AJ61" s="328">
        <v>0</v>
      </c>
      <c r="AK61" s="328">
        <v>73360</v>
      </c>
      <c r="AL61" s="328">
        <v>0</v>
      </c>
      <c r="AM61" s="328">
        <v>184799</v>
      </c>
      <c r="AN61" s="328">
        <v>223</v>
      </c>
      <c r="AO61" s="328">
        <v>54676</v>
      </c>
      <c r="AP61" s="328">
        <v>2850</v>
      </c>
      <c r="AQ61" s="328">
        <v>3264</v>
      </c>
      <c r="AR61" s="328">
        <v>33291</v>
      </c>
      <c r="AS61" s="328">
        <v>0</v>
      </c>
    </row>
    <row r="62" spans="2:46" s="114" customFormat="1" ht="17.25" hidden="1" customHeight="1">
      <c r="B62" s="114" t="s">
        <v>12</v>
      </c>
      <c r="C62" s="328">
        <v>538563</v>
      </c>
      <c r="D62" s="328">
        <v>0</v>
      </c>
      <c r="E62" s="328">
        <v>236479</v>
      </c>
      <c r="F62" s="328">
        <v>102522</v>
      </c>
      <c r="G62" s="328">
        <v>877564</v>
      </c>
      <c r="H62" s="330">
        <v>130</v>
      </c>
      <c r="I62" s="330">
        <v>120176</v>
      </c>
      <c r="J62" s="328">
        <v>4774</v>
      </c>
      <c r="K62" s="328">
        <v>7576</v>
      </c>
      <c r="L62" s="328">
        <v>106487</v>
      </c>
      <c r="M62" s="328">
        <v>47813</v>
      </c>
      <c r="N62" s="328">
        <v>241</v>
      </c>
      <c r="O62" s="328">
        <v>333</v>
      </c>
      <c r="P62" s="328">
        <v>2675</v>
      </c>
      <c r="Q62" s="114" t="s">
        <v>12</v>
      </c>
      <c r="R62" s="114" t="s">
        <v>12</v>
      </c>
      <c r="S62" s="328">
        <v>195060</v>
      </c>
      <c r="T62" s="328">
        <v>0</v>
      </c>
      <c r="U62" s="328">
        <v>87356</v>
      </c>
      <c r="V62" s="328">
        <v>37854</v>
      </c>
      <c r="W62" s="328">
        <v>320270</v>
      </c>
      <c r="X62" s="328">
        <v>180</v>
      </c>
      <c r="Y62" s="328">
        <v>51715</v>
      </c>
      <c r="Z62" s="328">
        <v>4774</v>
      </c>
      <c r="AA62" s="328">
        <v>7576</v>
      </c>
      <c r="AB62" s="328">
        <v>39337</v>
      </c>
      <c r="AC62" s="328">
        <v>17654</v>
      </c>
      <c r="AD62" s="328">
        <v>241</v>
      </c>
      <c r="AE62" s="328">
        <v>333</v>
      </c>
      <c r="AF62" s="328">
        <v>988</v>
      </c>
      <c r="AG62" s="114" t="s">
        <v>12</v>
      </c>
      <c r="AH62" s="114" t="s">
        <v>12</v>
      </c>
      <c r="AI62" s="328">
        <v>81731</v>
      </c>
      <c r="AJ62" s="328">
        <v>0</v>
      </c>
      <c r="AK62" s="328">
        <v>50206</v>
      </c>
      <c r="AL62" s="328">
        <v>0</v>
      </c>
      <c r="AM62" s="328">
        <v>131937</v>
      </c>
      <c r="AN62" s="328">
        <v>152</v>
      </c>
      <c r="AO62" s="328">
        <v>39351</v>
      </c>
      <c r="AP62" s="328">
        <v>2131</v>
      </c>
      <c r="AQ62" s="328">
        <v>2539</v>
      </c>
      <c r="AR62" s="328">
        <v>24024</v>
      </c>
      <c r="AS62" s="328">
        <v>0</v>
      </c>
    </row>
    <row r="63" spans="2:46" s="114" customFormat="1" ht="17.25" hidden="1" customHeight="1">
      <c r="B63" s="114" t="s">
        <v>200</v>
      </c>
      <c r="C63" s="328">
        <v>267390</v>
      </c>
      <c r="D63" s="328">
        <v>0</v>
      </c>
      <c r="E63" s="328">
        <v>126260</v>
      </c>
      <c r="F63" s="328">
        <v>55518</v>
      </c>
      <c r="G63" s="328">
        <v>449168</v>
      </c>
      <c r="H63" s="330">
        <v>49</v>
      </c>
      <c r="I63" s="330">
        <v>43892</v>
      </c>
      <c r="J63" s="328">
        <v>2721</v>
      </c>
      <c r="K63" s="328">
        <v>4586</v>
      </c>
      <c r="L63" s="328">
        <v>60504</v>
      </c>
      <c r="M63" s="328">
        <v>27470</v>
      </c>
      <c r="N63" s="328">
        <v>150</v>
      </c>
      <c r="O63" s="328">
        <v>207</v>
      </c>
      <c r="P63" s="328">
        <v>1625</v>
      </c>
      <c r="Q63" s="114" t="s">
        <v>200</v>
      </c>
      <c r="R63" s="114" t="s">
        <v>200</v>
      </c>
      <c r="S63" s="328">
        <v>102640</v>
      </c>
      <c r="T63" s="328">
        <v>0</v>
      </c>
      <c r="U63" s="328">
        <v>50406</v>
      </c>
      <c r="V63" s="328">
        <v>22097</v>
      </c>
      <c r="W63" s="328">
        <v>175143</v>
      </c>
      <c r="X63" s="328">
        <v>63</v>
      </c>
      <c r="Y63" s="328">
        <v>19187</v>
      </c>
      <c r="Z63" s="328">
        <v>2721</v>
      </c>
      <c r="AA63" s="328">
        <v>4586</v>
      </c>
      <c r="AB63" s="328">
        <v>24155</v>
      </c>
      <c r="AC63" s="328">
        <v>10933</v>
      </c>
      <c r="AD63" s="328">
        <v>150</v>
      </c>
      <c r="AE63" s="328">
        <v>207</v>
      </c>
      <c r="AF63" s="328">
        <v>649</v>
      </c>
      <c r="AG63" s="114" t="s">
        <v>200</v>
      </c>
      <c r="AH63" s="114" t="s">
        <v>200</v>
      </c>
      <c r="AI63" s="328">
        <v>43947</v>
      </c>
      <c r="AJ63" s="328">
        <v>0</v>
      </c>
      <c r="AK63" s="328">
        <v>28356</v>
      </c>
      <c r="AL63" s="328">
        <v>0</v>
      </c>
      <c r="AM63" s="328">
        <v>72303</v>
      </c>
      <c r="AN63" s="328">
        <v>55</v>
      </c>
      <c r="AO63" s="328">
        <v>9645</v>
      </c>
      <c r="AP63" s="328">
        <v>1197</v>
      </c>
      <c r="AQ63" s="328">
        <v>1421</v>
      </c>
      <c r="AR63" s="328">
        <v>13932</v>
      </c>
      <c r="AS63" s="328">
        <v>0</v>
      </c>
    </row>
    <row r="64" spans="2:46" s="114" customFormat="1" ht="17.25" hidden="1" customHeight="1">
      <c r="B64" s="114" t="s">
        <v>13</v>
      </c>
      <c r="C64" s="328">
        <v>264277</v>
      </c>
      <c r="D64" s="328">
        <v>0</v>
      </c>
      <c r="E64" s="328">
        <v>126128</v>
      </c>
      <c r="F64" s="328">
        <v>59086</v>
      </c>
      <c r="G64" s="328">
        <v>449491</v>
      </c>
      <c r="H64" s="330">
        <v>40</v>
      </c>
      <c r="I64" s="330">
        <v>28116</v>
      </c>
      <c r="J64" s="328">
        <v>2880</v>
      </c>
      <c r="K64" s="328">
        <v>4600</v>
      </c>
      <c r="L64" s="328">
        <v>67588</v>
      </c>
      <c r="M64" s="328">
        <v>33554</v>
      </c>
      <c r="N64" s="328">
        <v>102</v>
      </c>
      <c r="O64" s="328">
        <v>154</v>
      </c>
      <c r="P64" s="328">
        <v>1179</v>
      </c>
      <c r="Q64" s="114" t="s">
        <v>13</v>
      </c>
      <c r="R64" s="114" t="s">
        <v>13</v>
      </c>
      <c r="S64" s="328">
        <v>77013</v>
      </c>
      <c r="T64" s="328">
        <v>0</v>
      </c>
      <c r="U64" s="328">
        <v>40833</v>
      </c>
      <c r="V64" s="328">
        <v>18992</v>
      </c>
      <c r="W64" s="328">
        <v>136838</v>
      </c>
      <c r="X64" s="328">
        <v>35</v>
      </c>
      <c r="Y64" s="328">
        <v>7875</v>
      </c>
      <c r="Z64" s="328">
        <v>2880</v>
      </c>
      <c r="AA64" s="328">
        <v>4600</v>
      </c>
      <c r="AB64" s="328">
        <v>21881</v>
      </c>
      <c r="AC64" s="328">
        <v>10786</v>
      </c>
      <c r="AD64" s="328">
        <v>102</v>
      </c>
      <c r="AE64" s="328">
        <v>154</v>
      </c>
      <c r="AF64" s="328">
        <v>382</v>
      </c>
      <c r="AG64" s="114" t="s">
        <v>13</v>
      </c>
      <c r="AH64" s="114" t="s">
        <v>13</v>
      </c>
      <c r="AI64" s="328">
        <v>24123</v>
      </c>
      <c r="AJ64" s="328">
        <v>0</v>
      </c>
      <c r="AK64" s="328">
        <v>19094</v>
      </c>
      <c r="AL64" s="328">
        <v>0</v>
      </c>
      <c r="AM64" s="328">
        <v>43217</v>
      </c>
      <c r="AN64" s="328">
        <v>23</v>
      </c>
      <c r="AO64" s="328">
        <v>3144</v>
      </c>
      <c r="AP64" s="328">
        <v>1134</v>
      </c>
      <c r="AQ64" s="328">
        <v>1344</v>
      </c>
      <c r="AR64" s="328">
        <v>11411</v>
      </c>
      <c r="AS64" s="328">
        <v>0</v>
      </c>
    </row>
    <row r="65" spans="2:45" s="114" customFormat="1" ht="17.25" hidden="1" customHeight="1">
      <c r="B65" s="114" t="s">
        <v>14</v>
      </c>
      <c r="C65" s="328">
        <v>31607</v>
      </c>
      <c r="D65" s="328">
        <v>0</v>
      </c>
      <c r="E65" s="328">
        <v>15053</v>
      </c>
      <c r="F65" s="328">
        <v>6401</v>
      </c>
      <c r="G65" s="328">
        <v>53061</v>
      </c>
      <c r="H65" s="330">
        <v>5</v>
      </c>
      <c r="I65" s="330">
        <v>1102</v>
      </c>
      <c r="J65" s="328">
        <v>275</v>
      </c>
      <c r="K65" s="328">
        <v>471</v>
      </c>
      <c r="L65" s="328">
        <v>5876</v>
      </c>
      <c r="M65" s="328">
        <v>2636</v>
      </c>
      <c r="N65" s="328">
        <v>8</v>
      </c>
      <c r="O65" s="328">
        <v>11</v>
      </c>
      <c r="P65" s="328">
        <v>97</v>
      </c>
      <c r="Q65" s="114" t="s">
        <v>14</v>
      </c>
      <c r="R65" s="114" t="s">
        <v>14</v>
      </c>
      <c r="S65" s="328">
        <v>12078</v>
      </c>
      <c r="T65" s="328">
        <v>0</v>
      </c>
      <c r="U65" s="328">
        <v>5442</v>
      </c>
      <c r="V65" s="328">
        <v>2327</v>
      </c>
      <c r="W65" s="328">
        <v>19847</v>
      </c>
      <c r="X65" s="328">
        <v>6</v>
      </c>
      <c r="Y65" s="328">
        <v>569</v>
      </c>
      <c r="Z65" s="328">
        <v>275</v>
      </c>
      <c r="AA65" s="328">
        <v>471</v>
      </c>
      <c r="AB65" s="328">
        <v>2124</v>
      </c>
      <c r="AC65" s="328">
        <v>959</v>
      </c>
      <c r="AD65" s="328">
        <v>8</v>
      </c>
      <c r="AE65" s="328">
        <v>11</v>
      </c>
      <c r="AF65" s="328">
        <v>35</v>
      </c>
      <c r="AG65" s="114" t="s">
        <v>14</v>
      </c>
      <c r="AH65" s="114" t="s">
        <v>14</v>
      </c>
      <c r="AI65" s="328">
        <v>3300</v>
      </c>
      <c r="AJ65" s="328">
        <v>0</v>
      </c>
      <c r="AK65" s="328">
        <v>2159</v>
      </c>
      <c r="AL65" s="328">
        <v>0</v>
      </c>
      <c r="AM65" s="328">
        <v>5459</v>
      </c>
      <c r="AN65" s="328">
        <v>5</v>
      </c>
      <c r="AO65" s="328">
        <v>678</v>
      </c>
      <c r="AP65" s="328">
        <v>98</v>
      </c>
      <c r="AQ65" s="328">
        <v>115</v>
      </c>
      <c r="AR65" s="328">
        <v>887</v>
      </c>
      <c r="AS65" s="328">
        <v>0</v>
      </c>
    </row>
    <row r="66" spans="2:45" s="114" customFormat="1" ht="17.25" hidden="1" customHeight="1">
      <c r="B66" s="114" t="s">
        <v>15</v>
      </c>
      <c r="C66" s="328">
        <v>240338</v>
      </c>
      <c r="D66" s="328">
        <v>0</v>
      </c>
      <c r="E66" s="328">
        <v>84417</v>
      </c>
      <c r="F66" s="328">
        <v>49199</v>
      </c>
      <c r="G66" s="328">
        <v>373954</v>
      </c>
      <c r="H66" s="330">
        <v>67</v>
      </c>
      <c r="I66" s="330">
        <v>42296</v>
      </c>
      <c r="J66" s="328">
        <v>1573</v>
      </c>
      <c r="K66" s="328">
        <v>2458</v>
      </c>
      <c r="L66" s="328">
        <v>30157</v>
      </c>
      <c r="M66" s="328">
        <v>26418</v>
      </c>
      <c r="N66" s="328">
        <v>72</v>
      </c>
      <c r="O66" s="328">
        <v>101</v>
      </c>
      <c r="P66" s="328">
        <v>1619</v>
      </c>
      <c r="Q66" s="114" t="s">
        <v>15</v>
      </c>
      <c r="R66" s="114" t="s">
        <v>15</v>
      </c>
      <c r="S66" s="328">
        <v>70803</v>
      </c>
      <c r="T66" s="328">
        <v>0</v>
      </c>
      <c r="U66" s="328">
        <v>29288</v>
      </c>
      <c r="V66" s="328">
        <v>16728</v>
      </c>
      <c r="W66" s="328">
        <v>116819</v>
      </c>
      <c r="X66" s="328">
        <v>63</v>
      </c>
      <c r="Y66" s="328">
        <v>12143</v>
      </c>
      <c r="Z66" s="328">
        <v>1573</v>
      </c>
      <c r="AA66" s="328">
        <v>2458</v>
      </c>
      <c r="AB66" s="328">
        <v>10462</v>
      </c>
      <c r="AC66" s="328">
        <v>6990</v>
      </c>
      <c r="AD66" s="328">
        <v>72</v>
      </c>
      <c r="AE66" s="328">
        <v>101</v>
      </c>
      <c r="AF66" s="328">
        <v>562</v>
      </c>
      <c r="AG66" s="114" t="s">
        <v>15</v>
      </c>
      <c r="AH66" s="114" t="s">
        <v>15</v>
      </c>
      <c r="AI66" s="328">
        <v>28304</v>
      </c>
      <c r="AJ66" s="328">
        <v>0</v>
      </c>
      <c r="AK66" s="328">
        <v>15012</v>
      </c>
      <c r="AL66" s="328">
        <v>0</v>
      </c>
      <c r="AM66" s="328">
        <v>43316</v>
      </c>
      <c r="AN66" s="328">
        <v>51</v>
      </c>
      <c r="AO66" s="328">
        <v>5927</v>
      </c>
      <c r="AP66" s="328">
        <v>663</v>
      </c>
      <c r="AQ66" s="328">
        <v>786</v>
      </c>
      <c r="AR66" s="328">
        <v>6075</v>
      </c>
      <c r="AS66" s="328">
        <v>0</v>
      </c>
    </row>
    <row r="67" spans="2:45" s="114" customFormat="1" ht="17.25" hidden="1" customHeight="1">
      <c r="B67" s="114" t="s">
        <v>16</v>
      </c>
      <c r="C67" s="328">
        <v>168808</v>
      </c>
      <c r="D67" s="328">
        <v>0</v>
      </c>
      <c r="E67" s="328">
        <v>76889</v>
      </c>
      <c r="F67" s="328">
        <v>38765</v>
      </c>
      <c r="G67" s="328">
        <v>284462</v>
      </c>
      <c r="H67" s="330">
        <v>27</v>
      </c>
      <c r="I67" s="330">
        <v>15863</v>
      </c>
      <c r="J67" s="328">
        <v>1729</v>
      </c>
      <c r="K67" s="328">
        <v>2548</v>
      </c>
      <c r="L67" s="328">
        <v>36355</v>
      </c>
      <c r="M67" s="328">
        <v>19659</v>
      </c>
      <c r="N67" s="328">
        <v>74</v>
      </c>
      <c r="O67" s="328">
        <v>111</v>
      </c>
      <c r="P67" s="328">
        <v>873</v>
      </c>
      <c r="Q67" s="114" t="s">
        <v>16</v>
      </c>
      <c r="R67" s="114" t="s">
        <v>16</v>
      </c>
      <c r="S67" s="328">
        <v>58417</v>
      </c>
      <c r="T67" s="328">
        <v>0</v>
      </c>
      <c r="U67" s="328">
        <v>26670</v>
      </c>
      <c r="V67" s="328">
        <v>13515</v>
      </c>
      <c r="W67" s="328">
        <v>98602</v>
      </c>
      <c r="X67" s="328">
        <v>29</v>
      </c>
      <c r="Y67" s="328">
        <v>5662</v>
      </c>
      <c r="Z67" s="328">
        <v>1729</v>
      </c>
      <c r="AA67" s="328">
        <v>2548</v>
      </c>
      <c r="AB67" s="328">
        <v>12610</v>
      </c>
      <c r="AC67" s="328">
        <v>6853</v>
      </c>
      <c r="AD67" s="328">
        <v>74</v>
      </c>
      <c r="AE67" s="328">
        <v>111</v>
      </c>
      <c r="AF67" s="328">
        <v>303</v>
      </c>
      <c r="AG67" s="114" t="s">
        <v>16</v>
      </c>
      <c r="AH67" s="114" t="s">
        <v>16</v>
      </c>
      <c r="AI67" s="328">
        <v>21353</v>
      </c>
      <c r="AJ67" s="328">
        <v>0</v>
      </c>
      <c r="AK67" s="328">
        <v>14381</v>
      </c>
      <c r="AL67" s="328">
        <v>0</v>
      </c>
      <c r="AM67" s="328">
        <v>35734</v>
      </c>
      <c r="AN67" s="328">
        <v>31</v>
      </c>
      <c r="AO67" s="328">
        <v>4285</v>
      </c>
      <c r="AP67" s="328">
        <v>673</v>
      </c>
      <c r="AQ67" s="328">
        <v>781</v>
      </c>
      <c r="AR67" s="328">
        <v>7194</v>
      </c>
      <c r="AS67" s="328">
        <v>0</v>
      </c>
    </row>
    <row r="68" spans="2:45" s="114" customFormat="1" ht="17.25" hidden="1" customHeight="1">
      <c r="B68" s="114" t="s">
        <v>17</v>
      </c>
      <c r="C68" s="328">
        <v>195304</v>
      </c>
      <c r="D68" s="328">
        <v>0</v>
      </c>
      <c r="E68" s="328">
        <v>90791</v>
      </c>
      <c r="F68" s="328">
        <v>47183</v>
      </c>
      <c r="G68" s="328">
        <v>333278</v>
      </c>
      <c r="H68" s="330">
        <v>31</v>
      </c>
      <c r="I68" s="330">
        <v>27151</v>
      </c>
      <c r="J68" s="328">
        <v>1901</v>
      </c>
      <c r="K68" s="328">
        <v>2910</v>
      </c>
      <c r="L68" s="328">
        <v>39496</v>
      </c>
      <c r="M68" s="328">
        <v>21624</v>
      </c>
      <c r="N68" s="328">
        <v>87</v>
      </c>
      <c r="O68" s="328">
        <v>124</v>
      </c>
      <c r="P68" s="328">
        <v>997</v>
      </c>
      <c r="Q68" s="114" t="s">
        <v>17</v>
      </c>
      <c r="R68" s="114" t="s">
        <v>17</v>
      </c>
      <c r="S68" s="328">
        <v>78779</v>
      </c>
      <c r="T68" s="328">
        <v>0</v>
      </c>
      <c r="U68" s="328">
        <v>36926</v>
      </c>
      <c r="V68" s="328">
        <v>16628</v>
      </c>
      <c r="W68" s="328">
        <v>132333</v>
      </c>
      <c r="X68" s="328">
        <v>53</v>
      </c>
      <c r="Y68" s="328">
        <v>13180</v>
      </c>
      <c r="Z68" s="328">
        <v>1901</v>
      </c>
      <c r="AA68" s="328">
        <v>2910</v>
      </c>
      <c r="AB68" s="328">
        <v>16063</v>
      </c>
      <c r="AC68" s="328">
        <v>7619</v>
      </c>
      <c r="AD68" s="328">
        <v>87</v>
      </c>
      <c r="AE68" s="328">
        <v>124</v>
      </c>
      <c r="AF68" s="328">
        <v>405</v>
      </c>
      <c r="AG68" s="114" t="s">
        <v>17</v>
      </c>
      <c r="AH68" s="114" t="s">
        <v>17</v>
      </c>
      <c r="AI68" s="328">
        <v>26414</v>
      </c>
      <c r="AJ68" s="328">
        <v>0</v>
      </c>
      <c r="AK68" s="328">
        <v>18495</v>
      </c>
      <c r="AL68" s="328">
        <v>0</v>
      </c>
      <c r="AM68" s="328">
        <v>44909</v>
      </c>
      <c r="AN68" s="328">
        <v>28</v>
      </c>
      <c r="AO68" s="328">
        <v>5101</v>
      </c>
      <c r="AP68" s="328">
        <v>800</v>
      </c>
      <c r="AQ68" s="328">
        <v>930</v>
      </c>
      <c r="AR68" s="328">
        <v>9004</v>
      </c>
      <c r="AS68" s="328">
        <v>0</v>
      </c>
    </row>
    <row r="69" spans="2:45" s="114" customFormat="1" ht="17.25" hidden="1" customHeight="1">
      <c r="B69" s="114" t="s">
        <v>18</v>
      </c>
      <c r="C69" s="328">
        <v>55265</v>
      </c>
      <c r="D69" s="328">
        <v>0</v>
      </c>
      <c r="E69" s="328">
        <v>29811</v>
      </c>
      <c r="F69" s="328">
        <v>13598</v>
      </c>
      <c r="G69" s="328">
        <v>98674</v>
      </c>
      <c r="H69" s="330">
        <v>5</v>
      </c>
      <c r="I69" s="330">
        <v>2522</v>
      </c>
      <c r="J69" s="328">
        <v>702</v>
      </c>
      <c r="K69" s="328">
        <v>1038</v>
      </c>
      <c r="L69" s="328">
        <v>14984</v>
      </c>
      <c r="M69" s="328">
        <v>7223</v>
      </c>
      <c r="N69" s="328">
        <v>18</v>
      </c>
      <c r="O69" s="328">
        <v>25</v>
      </c>
      <c r="P69" s="328">
        <v>218</v>
      </c>
      <c r="Q69" s="114" t="s">
        <v>18</v>
      </c>
      <c r="R69" s="114" t="s">
        <v>18</v>
      </c>
      <c r="S69" s="328">
        <v>23186</v>
      </c>
      <c r="T69" s="328">
        <v>0</v>
      </c>
      <c r="U69" s="328">
        <v>12421</v>
      </c>
      <c r="V69" s="328">
        <v>5711</v>
      </c>
      <c r="W69" s="328">
        <v>41318</v>
      </c>
      <c r="X69" s="328">
        <v>9</v>
      </c>
      <c r="Y69" s="328">
        <v>1547</v>
      </c>
      <c r="Z69" s="328">
        <v>702</v>
      </c>
      <c r="AA69" s="328">
        <v>1038</v>
      </c>
      <c r="AB69" s="328">
        <v>6244</v>
      </c>
      <c r="AC69" s="328">
        <v>3034</v>
      </c>
      <c r="AD69" s="328">
        <v>18</v>
      </c>
      <c r="AE69" s="328">
        <v>25</v>
      </c>
      <c r="AF69" s="328">
        <v>92</v>
      </c>
      <c r="AG69" s="114" t="s">
        <v>18</v>
      </c>
      <c r="AH69" s="114" t="s">
        <v>18</v>
      </c>
      <c r="AI69" s="328">
        <v>7589</v>
      </c>
      <c r="AJ69" s="328">
        <v>0</v>
      </c>
      <c r="AK69" s="328">
        <v>7042</v>
      </c>
      <c r="AL69" s="328">
        <v>0</v>
      </c>
      <c r="AM69" s="328">
        <v>14631</v>
      </c>
      <c r="AN69" s="328">
        <v>7</v>
      </c>
      <c r="AO69" s="328">
        <v>508</v>
      </c>
      <c r="AP69" s="328">
        <v>303</v>
      </c>
      <c r="AQ69" s="328">
        <v>339</v>
      </c>
      <c r="AR69" s="328">
        <v>3899</v>
      </c>
      <c r="AS69" s="328">
        <v>0</v>
      </c>
    </row>
    <row r="70" spans="2:45" s="114" customFormat="1" ht="17.25" hidden="1" customHeight="1">
      <c r="B70" s="114" t="s">
        <v>19</v>
      </c>
      <c r="C70" s="328">
        <v>60000</v>
      </c>
      <c r="D70" s="328">
        <v>0</v>
      </c>
      <c r="E70" s="328">
        <v>30514</v>
      </c>
      <c r="F70" s="328">
        <v>13364</v>
      </c>
      <c r="G70" s="328">
        <v>103878</v>
      </c>
      <c r="H70" s="330">
        <v>9</v>
      </c>
      <c r="I70" s="330">
        <v>6181</v>
      </c>
      <c r="J70" s="328">
        <v>679</v>
      </c>
      <c r="K70" s="328">
        <v>1045</v>
      </c>
      <c r="L70" s="328">
        <v>13966</v>
      </c>
      <c r="M70" s="328">
        <v>6538</v>
      </c>
      <c r="N70" s="328">
        <v>28</v>
      </c>
      <c r="O70" s="328">
        <v>37</v>
      </c>
      <c r="P70" s="328">
        <v>335</v>
      </c>
      <c r="Q70" s="114" t="s">
        <v>19</v>
      </c>
      <c r="R70" s="114" t="s">
        <v>19</v>
      </c>
      <c r="S70" s="328">
        <v>23146</v>
      </c>
      <c r="T70" s="328">
        <v>0</v>
      </c>
      <c r="U70" s="328">
        <v>11945</v>
      </c>
      <c r="V70" s="328">
        <v>5248</v>
      </c>
      <c r="W70" s="328">
        <v>40339</v>
      </c>
      <c r="X70" s="328">
        <v>11</v>
      </c>
      <c r="Y70" s="328">
        <v>2753</v>
      </c>
      <c r="Z70" s="328">
        <v>679</v>
      </c>
      <c r="AA70" s="328">
        <v>1045</v>
      </c>
      <c r="AB70" s="328">
        <v>5467</v>
      </c>
      <c r="AC70" s="328">
        <v>2567</v>
      </c>
      <c r="AD70" s="328">
        <v>28</v>
      </c>
      <c r="AE70" s="328">
        <v>37</v>
      </c>
      <c r="AF70" s="328">
        <v>131</v>
      </c>
      <c r="AG70" s="114" t="s">
        <v>19</v>
      </c>
      <c r="AH70" s="114" t="s">
        <v>19</v>
      </c>
      <c r="AI70" s="328">
        <v>9240</v>
      </c>
      <c r="AJ70" s="328">
        <v>0</v>
      </c>
      <c r="AK70" s="328">
        <v>6870</v>
      </c>
      <c r="AL70" s="328">
        <v>0</v>
      </c>
      <c r="AM70" s="328">
        <v>16110</v>
      </c>
      <c r="AN70" s="328">
        <v>12</v>
      </c>
      <c r="AO70" s="328">
        <v>2551</v>
      </c>
      <c r="AP70" s="328">
        <v>268</v>
      </c>
      <c r="AQ70" s="328">
        <v>320</v>
      </c>
      <c r="AR70" s="328">
        <v>3246</v>
      </c>
      <c r="AS70" s="328">
        <v>0</v>
      </c>
    </row>
    <row r="71" spans="2:45" s="114" customFormat="1" ht="17.25" hidden="1" customHeight="1">
      <c r="B71" s="114" t="s">
        <v>20</v>
      </c>
      <c r="C71" s="328">
        <v>48766</v>
      </c>
      <c r="D71" s="328">
        <v>0</v>
      </c>
      <c r="E71" s="328">
        <v>22915</v>
      </c>
      <c r="F71" s="328">
        <v>9849</v>
      </c>
      <c r="G71" s="328">
        <v>81530</v>
      </c>
      <c r="H71" s="330">
        <v>7</v>
      </c>
      <c r="I71" s="330">
        <v>3515</v>
      </c>
      <c r="J71" s="328">
        <v>552</v>
      </c>
      <c r="K71" s="328">
        <v>875</v>
      </c>
      <c r="L71" s="328">
        <v>11832</v>
      </c>
      <c r="M71" s="328">
        <v>5328</v>
      </c>
      <c r="N71" s="328">
        <v>28</v>
      </c>
      <c r="O71" s="328">
        <v>41</v>
      </c>
      <c r="P71" s="328">
        <v>277</v>
      </c>
      <c r="Q71" s="114" t="s">
        <v>20</v>
      </c>
      <c r="R71" s="114" t="s">
        <v>20</v>
      </c>
      <c r="S71" s="328">
        <v>15862</v>
      </c>
      <c r="T71" s="328">
        <v>0</v>
      </c>
      <c r="U71" s="328">
        <v>8249</v>
      </c>
      <c r="V71" s="328">
        <v>3283</v>
      </c>
      <c r="W71" s="328">
        <v>27394</v>
      </c>
      <c r="X71" s="328">
        <v>7</v>
      </c>
      <c r="Y71" s="328">
        <v>1093</v>
      </c>
      <c r="Z71" s="328">
        <v>552</v>
      </c>
      <c r="AA71" s="328">
        <v>875</v>
      </c>
      <c r="AB71" s="328">
        <v>4259</v>
      </c>
      <c r="AC71" s="328">
        <v>1775</v>
      </c>
      <c r="AD71" s="328">
        <v>28</v>
      </c>
      <c r="AE71" s="328">
        <v>41</v>
      </c>
      <c r="AF71" s="328">
        <v>99</v>
      </c>
      <c r="AG71" s="114" t="s">
        <v>20</v>
      </c>
      <c r="AH71" s="114" t="s">
        <v>20</v>
      </c>
      <c r="AI71" s="328">
        <v>6507</v>
      </c>
      <c r="AJ71" s="328">
        <v>0</v>
      </c>
      <c r="AK71" s="328">
        <v>4522</v>
      </c>
      <c r="AL71" s="328">
        <v>0</v>
      </c>
      <c r="AM71" s="328">
        <v>11029</v>
      </c>
      <c r="AN71" s="328">
        <v>6</v>
      </c>
      <c r="AO71" s="328">
        <v>1054</v>
      </c>
      <c r="AP71" s="328">
        <v>245</v>
      </c>
      <c r="AQ71" s="328">
        <v>287</v>
      </c>
      <c r="AR71" s="328">
        <v>2497</v>
      </c>
      <c r="AS71" s="328">
        <v>0</v>
      </c>
    </row>
    <row r="72" spans="2:45" s="114" customFormat="1" ht="17.25" hidden="1" customHeight="1">
      <c r="B72" s="114" t="s">
        <v>21</v>
      </c>
      <c r="C72" s="328">
        <v>288355</v>
      </c>
      <c r="D72" s="328">
        <v>0</v>
      </c>
      <c r="E72" s="328">
        <v>101205</v>
      </c>
      <c r="F72" s="328">
        <v>47484</v>
      </c>
      <c r="G72" s="328">
        <v>437044</v>
      </c>
      <c r="H72" s="330">
        <v>54</v>
      </c>
      <c r="I72" s="330">
        <v>52212</v>
      </c>
      <c r="J72" s="328">
        <v>2706</v>
      </c>
      <c r="K72" s="328">
        <v>4372</v>
      </c>
      <c r="L72" s="328">
        <v>58318</v>
      </c>
      <c r="M72" s="328">
        <v>26179</v>
      </c>
      <c r="N72" s="328">
        <v>128</v>
      </c>
      <c r="O72" s="328">
        <v>170</v>
      </c>
      <c r="P72" s="328">
        <v>1444</v>
      </c>
      <c r="Q72" s="114" t="s">
        <v>21</v>
      </c>
      <c r="R72" s="114" t="s">
        <v>21</v>
      </c>
      <c r="S72" s="328">
        <v>95134</v>
      </c>
      <c r="T72" s="328">
        <v>0</v>
      </c>
      <c r="U72" s="328">
        <v>33539</v>
      </c>
      <c r="V72" s="328">
        <v>14467</v>
      </c>
      <c r="W72" s="328">
        <v>143140</v>
      </c>
      <c r="X72" s="328">
        <v>52</v>
      </c>
      <c r="Y72" s="328">
        <v>16894</v>
      </c>
      <c r="Z72" s="328">
        <v>2706</v>
      </c>
      <c r="AA72" s="328">
        <v>4372</v>
      </c>
      <c r="AB72" s="328">
        <v>20188</v>
      </c>
      <c r="AC72" s="328">
        <v>8267</v>
      </c>
      <c r="AD72" s="328">
        <v>128</v>
      </c>
      <c r="AE72" s="328">
        <v>170</v>
      </c>
      <c r="AF72" s="328">
        <v>499</v>
      </c>
      <c r="AG72" s="114" t="s">
        <v>21</v>
      </c>
      <c r="AH72" s="114" t="s">
        <v>21</v>
      </c>
      <c r="AI72" s="328">
        <v>36189</v>
      </c>
      <c r="AJ72" s="328">
        <v>0</v>
      </c>
      <c r="AK72" s="328">
        <v>17248</v>
      </c>
      <c r="AL72" s="328">
        <v>0</v>
      </c>
      <c r="AM72" s="328">
        <v>53437</v>
      </c>
      <c r="AN72" s="328">
        <v>39</v>
      </c>
      <c r="AO72" s="328">
        <v>13683</v>
      </c>
      <c r="AP72" s="328">
        <v>1199</v>
      </c>
      <c r="AQ72" s="328">
        <v>1414</v>
      </c>
      <c r="AR72" s="328">
        <v>11617</v>
      </c>
      <c r="AS72" s="328">
        <v>0</v>
      </c>
    </row>
    <row r="73" spans="2:45" s="114" customFormat="1" ht="17.25" hidden="1" customHeight="1">
      <c r="B73" s="114" t="s">
        <v>22</v>
      </c>
      <c r="C73" s="328">
        <v>12515</v>
      </c>
      <c r="D73" s="328">
        <v>1942</v>
      </c>
      <c r="E73" s="328">
        <v>5803</v>
      </c>
      <c r="F73" s="328">
        <v>3755</v>
      </c>
      <c r="G73" s="328">
        <v>24015</v>
      </c>
      <c r="H73" s="330">
        <v>1</v>
      </c>
      <c r="I73" s="330">
        <v>1073</v>
      </c>
      <c r="J73" s="328">
        <v>155</v>
      </c>
      <c r="K73" s="328">
        <v>220</v>
      </c>
      <c r="L73" s="328">
        <v>3093</v>
      </c>
      <c r="M73" s="328">
        <v>2086</v>
      </c>
      <c r="N73" s="328">
        <v>4</v>
      </c>
      <c r="O73" s="328">
        <v>6</v>
      </c>
      <c r="P73" s="328">
        <v>70</v>
      </c>
      <c r="Q73" s="114" t="s">
        <v>22</v>
      </c>
      <c r="R73" s="114" t="s">
        <v>22</v>
      </c>
      <c r="S73" s="328">
        <v>3696</v>
      </c>
      <c r="T73" s="328">
        <v>778</v>
      </c>
      <c r="U73" s="328">
        <v>2033</v>
      </c>
      <c r="V73" s="328">
        <v>1088</v>
      </c>
      <c r="W73" s="328">
        <v>7595</v>
      </c>
      <c r="X73" s="328">
        <v>1</v>
      </c>
      <c r="Y73" s="328">
        <v>291</v>
      </c>
      <c r="Z73" s="328">
        <v>155</v>
      </c>
      <c r="AA73" s="328">
        <v>220</v>
      </c>
      <c r="AB73" s="328">
        <v>1085</v>
      </c>
      <c r="AC73" s="328">
        <v>604</v>
      </c>
      <c r="AD73" s="328">
        <v>4</v>
      </c>
      <c r="AE73" s="328">
        <v>6</v>
      </c>
      <c r="AF73" s="328">
        <v>24</v>
      </c>
      <c r="AG73" s="114" t="s">
        <v>22</v>
      </c>
      <c r="AH73" s="114" t="s">
        <v>22</v>
      </c>
      <c r="AI73" s="328">
        <v>1528</v>
      </c>
      <c r="AJ73" s="328">
        <v>64</v>
      </c>
      <c r="AK73" s="328">
        <v>997</v>
      </c>
      <c r="AL73" s="328">
        <v>0</v>
      </c>
      <c r="AM73" s="328">
        <v>2589</v>
      </c>
      <c r="AN73" s="328">
        <v>0</v>
      </c>
      <c r="AO73" s="328">
        <v>0</v>
      </c>
      <c r="AP73" s="328">
        <v>55</v>
      </c>
      <c r="AQ73" s="328">
        <v>63</v>
      </c>
      <c r="AR73" s="328">
        <v>519</v>
      </c>
      <c r="AS73" s="328">
        <v>0</v>
      </c>
    </row>
    <row r="74" spans="2:45" s="114" customFormat="1" ht="17.25" hidden="1" customHeight="1">
      <c r="B74" s="114" t="s">
        <v>23</v>
      </c>
      <c r="C74" s="328">
        <v>8780</v>
      </c>
      <c r="D74" s="328">
        <v>0</v>
      </c>
      <c r="E74" s="328">
        <v>5198</v>
      </c>
      <c r="F74" s="328">
        <v>2390</v>
      </c>
      <c r="G74" s="328">
        <v>16368</v>
      </c>
      <c r="H74" s="330">
        <v>0</v>
      </c>
      <c r="I74" s="330">
        <v>0</v>
      </c>
      <c r="J74" s="328">
        <v>171</v>
      </c>
      <c r="K74" s="328">
        <v>228</v>
      </c>
      <c r="L74" s="328">
        <v>2690</v>
      </c>
      <c r="M74" s="328">
        <v>1479</v>
      </c>
      <c r="N74" s="328">
        <v>0</v>
      </c>
      <c r="O74" s="328">
        <v>0</v>
      </c>
      <c r="P74" s="328">
        <v>11</v>
      </c>
      <c r="Q74" s="114" t="s">
        <v>23</v>
      </c>
      <c r="R74" s="114" t="s">
        <v>23</v>
      </c>
      <c r="S74" s="328">
        <v>3377</v>
      </c>
      <c r="T74" s="328">
        <v>0</v>
      </c>
      <c r="U74" s="328">
        <v>1582</v>
      </c>
      <c r="V74" s="328">
        <v>843</v>
      </c>
      <c r="W74" s="328">
        <v>5802</v>
      </c>
      <c r="X74" s="328">
        <v>0</v>
      </c>
      <c r="Y74" s="328">
        <v>0</v>
      </c>
      <c r="Z74" s="328">
        <v>171</v>
      </c>
      <c r="AA74" s="328">
        <v>228</v>
      </c>
      <c r="AB74" s="328">
        <v>818</v>
      </c>
      <c r="AC74" s="328">
        <v>521</v>
      </c>
      <c r="AD74" s="328">
        <v>0</v>
      </c>
      <c r="AE74" s="328">
        <v>0</v>
      </c>
      <c r="AF74" s="328">
        <v>3</v>
      </c>
      <c r="AG74" s="114" t="s">
        <v>23</v>
      </c>
      <c r="AH74" s="114" t="s">
        <v>23</v>
      </c>
      <c r="AI74" s="328">
        <v>1161</v>
      </c>
      <c r="AJ74" s="328">
        <v>0</v>
      </c>
      <c r="AK74" s="328">
        <v>787</v>
      </c>
      <c r="AL74" s="328">
        <v>0</v>
      </c>
      <c r="AM74" s="328">
        <v>1948</v>
      </c>
      <c r="AN74" s="328">
        <v>0</v>
      </c>
      <c r="AO74" s="328">
        <v>0</v>
      </c>
      <c r="AP74" s="328">
        <v>49</v>
      </c>
      <c r="AQ74" s="328">
        <v>52</v>
      </c>
      <c r="AR74" s="328">
        <v>369</v>
      </c>
      <c r="AS74" s="328">
        <v>0</v>
      </c>
    </row>
    <row r="75" spans="2:45" s="114" customFormat="1" ht="17.25" hidden="1" customHeight="1">
      <c r="B75" s="114" t="s">
        <v>24</v>
      </c>
      <c r="C75" s="328">
        <v>51974</v>
      </c>
      <c r="D75" s="328">
        <v>0</v>
      </c>
      <c r="E75" s="328">
        <v>25654</v>
      </c>
      <c r="F75" s="328">
        <v>10494</v>
      </c>
      <c r="G75" s="328">
        <v>88122</v>
      </c>
      <c r="H75" s="330">
        <v>6</v>
      </c>
      <c r="I75" s="330">
        <v>2101</v>
      </c>
      <c r="J75" s="328">
        <v>577</v>
      </c>
      <c r="K75" s="328">
        <v>887</v>
      </c>
      <c r="L75" s="328">
        <v>12393</v>
      </c>
      <c r="M75" s="328">
        <v>5458</v>
      </c>
      <c r="N75" s="328">
        <v>12</v>
      </c>
      <c r="O75" s="328">
        <v>18</v>
      </c>
      <c r="P75" s="328">
        <v>121</v>
      </c>
      <c r="Q75" s="114" t="s">
        <v>24</v>
      </c>
      <c r="R75" s="114" t="s">
        <v>24</v>
      </c>
      <c r="S75" s="328">
        <v>20242</v>
      </c>
      <c r="T75" s="328">
        <v>0</v>
      </c>
      <c r="U75" s="328">
        <v>9680</v>
      </c>
      <c r="V75" s="328">
        <v>4081</v>
      </c>
      <c r="W75" s="328">
        <v>34003</v>
      </c>
      <c r="X75" s="328">
        <v>8</v>
      </c>
      <c r="Y75" s="328">
        <v>1089</v>
      </c>
      <c r="Z75" s="328">
        <v>577</v>
      </c>
      <c r="AA75" s="328">
        <v>887</v>
      </c>
      <c r="AB75" s="328">
        <v>4677</v>
      </c>
      <c r="AC75" s="328">
        <v>2122</v>
      </c>
      <c r="AD75" s="328">
        <v>12</v>
      </c>
      <c r="AE75" s="328">
        <v>18</v>
      </c>
      <c r="AF75" s="328">
        <v>46</v>
      </c>
      <c r="AG75" s="114" t="s">
        <v>24</v>
      </c>
      <c r="AH75" s="114" t="s">
        <v>24</v>
      </c>
      <c r="AI75" s="328">
        <v>6243</v>
      </c>
      <c r="AJ75" s="328">
        <v>0</v>
      </c>
      <c r="AK75" s="328">
        <v>4856</v>
      </c>
      <c r="AL75" s="328">
        <v>0</v>
      </c>
      <c r="AM75" s="328">
        <v>11099</v>
      </c>
      <c r="AN75" s="328">
        <v>5</v>
      </c>
      <c r="AO75" s="328">
        <v>656</v>
      </c>
      <c r="AP75" s="328">
        <v>216</v>
      </c>
      <c r="AQ75" s="328">
        <v>260</v>
      </c>
      <c r="AR75" s="328">
        <v>2325</v>
      </c>
      <c r="AS75" s="328">
        <v>0</v>
      </c>
    </row>
    <row r="76" spans="2:45" s="114" customFormat="1" ht="17.25" hidden="1" customHeight="1">
      <c r="B76" s="114" t="s">
        <v>25</v>
      </c>
      <c r="C76" s="328">
        <v>54819</v>
      </c>
      <c r="D76" s="328">
        <v>0</v>
      </c>
      <c r="E76" s="328">
        <v>29043</v>
      </c>
      <c r="F76" s="328">
        <v>13009</v>
      </c>
      <c r="G76" s="328">
        <v>96871</v>
      </c>
      <c r="H76" s="330">
        <v>9</v>
      </c>
      <c r="I76" s="330">
        <v>2060</v>
      </c>
      <c r="J76" s="328">
        <v>445</v>
      </c>
      <c r="K76" s="328">
        <v>713</v>
      </c>
      <c r="L76" s="328">
        <v>11140</v>
      </c>
      <c r="M76" s="328">
        <v>5310</v>
      </c>
      <c r="N76" s="328">
        <v>14</v>
      </c>
      <c r="O76" s="328">
        <v>20</v>
      </c>
      <c r="P76" s="328">
        <v>222</v>
      </c>
      <c r="Q76" s="114" t="s">
        <v>25</v>
      </c>
      <c r="R76" s="114" t="s">
        <v>25</v>
      </c>
      <c r="S76" s="328">
        <v>17627</v>
      </c>
      <c r="T76" s="328">
        <v>0</v>
      </c>
      <c r="U76" s="328">
        <v>9556</v>
      </c>
      <c r="V76" s="328">
        <v>4263</v>
      </c>
      <c r="W76" s="328">
        <v>31446</v>
      </c>
      <c r="X76" s="328">
        <v>9</v>
      </c>
      <c r="Y76" s="328">
        <v>557</v>
      </c>
      <c r="Z76" s="328">
        <v>445</v>
      </c>
      <c r="AA76" s="328">
        <v>713</v>
      </c>
      <c r="AB76" s="328">
        <v>3665</v>
      </c>
      <c r="AC76" s="328">
        <v>1739</v>
      </c>
      <c r="AD76" s="328">
        <v>14</v>
      </c>
      <c r="AE76" s="328">
        <v>20</v>
      </c>
      <c r="AF76" s="328">
        <v>71</v>
      </c>
      <c r="AG76" s="114" t="s">
        <v>25</v>
      </c>
      <c r="AH76" s="114" t="s">
        <v>25</v>
      </c>
      <c r="AI76" s="328">
        <v>6003</v>
      </c>
      <c r="AJ76" s="328">
        <v>0</v>
      </c>
      <c r="AK76" s="328">
        <v>5691</v>
      </c>
      <c r="AL76" s="328">
        <v>0</v>
      </c>
      <c r="AM76" s="328">
        <v>11694</v>
      </c>
      <c r="AN76" s="328">
        <v>12</v>
      </c>
      <c r="AO76" s="328">
        <v>1211</v>
      </c>
      <c r="AP76" s="328">
        <v>177</v>
      </c>
      <c r="AQ76" s="328">
        <v>221</v>
      </c>
      <c r="AR76" s="328">
        <v>2345</v>
      </c>
      <c r="AS76" s="328">
        <v>0</v>
      </c>
    </row>
    <row r="77" spans="2:45" s="114" customFormat="1" ht="17.25" hidden="1" customHeight="1">
      <c r="B77" s="114" t="s">
        <v>26</v>
      </c>
      <c r="C77" s="328">
        <v>161074</v>
      </c>
      <c r="D77" s="328">
        <v>0</v>
      </c>
      <c r="E77" s="328">
        <v>80299</v>
      </c>
      <c r="F77" s="328">
        <v>34398</v>
      </c>
      <c r="G77" s="328">
        <v>275771</v>
      </c>
      <c r="H77" s="330">
        <v>14</v>
      </c>
      <c r="I77" s="330">
        <v>6220</v>
      </c>
      <c r="J77" s="328">
        <v>1847</v>
      </c>
      <c r="K77" s="328">
        <v>2820</v>
      </c>
      <c r="L77" s="328">
        <v>40535</v>
      </c>
      <c r="M77" s="328">
        <v>18248</v>
      </c>
      <c r="N77" s="328">
        <v>75</v>
      </c>
      <c r="O77" s="328">
        <v>106</v>
      </c>
      <c r="P77" s="328">
        <v>919</v>
      </c>
      <c r="Q77" s="114" t="s">
        <v>26</v>
      </c>
      <c r="R77" s="114" t="s">
        <v>26</v>
      </c>
      <c r="S77" s="328">
        <v>53362</v>
      </c>
      <c r="T77" s="328">
        <v>0</v>
      </c>
      <c r="U77" s="328">
        <v>25590</v>
      </c>
      <c r="V77" s="328">
        <v>14691</v>
      </c>
      <c r="W77" s="328">
        <v>93643</v>
      </c>
      <c r="X77" s="328">
        <v>14</v>
      </c>
      <c r="Y77" s="328">
        <v>2014</v>
      </c>
      <c r="Z77" s="328">
        <v>1847</v>
      </c>
      <c r="AA77" s="328">
        <v>2820</v>
      </c>
      <c r="AB77" s="328">
        <v>12918</v>
      </c>
      <c r="AC77" s="328">
        <v>7793</v>
      </c>
      <c r="AD77" s="328">
        <v>75</v>
      </c>
      <c r="AE77" s="328">
        <v>106</v>
      </c>
      <c r="AF77" s="328">
        <v>293</v>
      </c>
      <c r="AG77" s="114" t="s">
        <v>26</v>
      </c>
      <c r="AH77" s="114" t="s">
        <v>26</v>
      </c>
      <c r="AI77" s="328">
        <v>18496</v>
      </c>
      <c r="AJ77" s="328">
        <v>0</v>
      </c>
      <c r="AK77" s="328">
        <v>13637</v>
      </c>
      <c r="AL77" s="328">
        <v>0</v>
      </c>
      <c r="AM77" s="328">
        <v>32133</v>
      </c>
      <c r="AN77" s="328">
        <v>14</v>
      </c>
      <c r="AO77" s="328">
        <v>1248</v>
      </c>
      <c r="AP77" s="328">
        <v>795</v>
      </c>
      <c r="AQ77" s="328">
        <v>930</v>
      </c>
      <c r="AR77" s="328">
        <v>8032</v>
      </c>
      <c r="AS77" s="328">
        <v>0</v>
      </c>
    </row>
    <row r="78" spans="2:45" s="114" customFormat="1" ht="17.25" hidden="1" customHeight="1">
      <c r="B78" s="114" t="s">
        <v>27</v>
      </c>
      <c r="C78" s="328">
        <v>167085</v>
      </c>
      <c r="D78" s="328">
        <v>0</v>
      </c>
      <c r="E78" s="328">
        <v>75991</v>
      </c>
      <c r="F78" s="328">
        <v>36545</v>
      </c>
      <c r="G78" s="328">
        <v>279621</v>
      </c>
      <c r="H78" s="330">
        <v>30</v>
      </c>
      <c r="I78" s="330">
        <v>34134</v>
      </c>
      <c r="J78" s="328">
        <v>1562</v>
      </c>
      <c r="K78" s="328">
        <v>2354</v>
      </c>
      <c r="L78" s="328">
        <v>32920</v>
      </c>
      <c r="M78" s="328">
        <v>16727</v>
      </c>
      <c r="N78" s="328">
        <v>65</v>
      </c>
      <c r="O78" s="328">
        <v>84</v>
      </c>
      <c r="P78" s="328">
        <v>641</v>
      </c>
      <c r="Q78" s="114" t="s">
        <v>27</v>
      </c>
      <c r="R78" s="114" t="s">
        <v>27</v>
      </c>
      <c r="S78" s="328">
        <v>70720</v>
      </c>
      <c r="T78" s="328">
        <v>0</v>
      </c>
      <c r="U78" s="328">
        <v>30792</v>
      </c>
      <c r="V78" s="328">
        <v>13922</v>
      </c>
      <c r="W78" s="328">
        <v>115434</v>
      </c>
      <c r="X78" s="328">
        <v>56</v>
      </c>
      <c r="Y78" s="328">
        <v>17485</v>
      </c>
      <c r="Z78" s="328">
        <v>1562</v>
      </c>
      <c r="AA78" s="328">
        <v>2354</v>
      </c>
      <c r="AB78" s="328">
        <v>13339</v>
      </c>
      <c r="AC78" s="328">
        <v>6372</v>
      </c>
      <c r="AD78" s="328">
        <v>65</v>
      </c>
      <c r="AE78" s="328">
        <v>84</v>
      </c>
      <c r="AF78" s="328">
        <v>260</v>
      </c>
      <c r="AG78" s="114" t="s">
        <v>27</v>
      </c>
      <c r="AH78" s="114" t="s">
        <v>27</v>
      </c>
      <c r="AI78" s="328">
        <v>20214</v>
      </c>
      <c r="AJ78" s="328">
        <v>0</v>
      </c>
      <c r="AK78" s="328">
        <v>14579</v>
      </c>
      <c r="AL78" s="328">
        <v>0</v>
      </c>
      <c r="AM78" s="328">
        <v>34793</v>
      </c>
      <c r="AN78" s="328">
        <v>38</v>
      </c>
      <c r="AO78" s="328">
        <v>14557</v>
      </c>
      <c r="AP78" s="328">
        <v>645</v>
      </c>
      <c r="AQ78" s="328">
        <v>728</v>
      </c>
      <c r="AR78" s="328">
        <v>7699</v>
      </c>
      <c r="AS78" s="328">
        <v>0</v>
      </c>
    </row>
    <row r="79" spans="2:45" s="114" customFormat="1" ht="17.25" hidden="1" customHeight="1">
      <c r="B79" s="114" t="s">
        <v>28</v>
      </c>
      <c r="C79" s="328">
        <v>280893</v>
      </c>
      <c r="D79" s="328">
        <v>0</v>
      </c>
      <c r="E79" s="328">
        <v>123686</v>
      </c>
      <c r="F79" s="328">
        <v>54869</v>
      </c>
      <c r="G79" s="328">
        <v>459448</v>
      </c>
      <c r="H79" s="330">
        <v>57</v>
      </c>
      <c r="I79" s="330">
        <v>27875</v>
      </c>
      <c r="J79" s="328">
        <v>2152</v>
      </c>
      <c r="K79" s="328">
        <v>3479</v>
      </c>
      <c r="L79" s="328">
        <v>47374</v>
      </c>
      <c r="M79" s="328">
        <v>22489</v>
      </c>
      <c r="N79" s="328">
        <v>135</v>
      </c>
      <c r="O79" s="328">
        <v>181</v>
      </c>
      <c r="P79" s="328">
        <v>1607</v>
      </c>
      <c r="Q79" s="114" t="s">
        <v>28</v>
      </c>
      <c r="R79" s="114" t="s">
        <v>28</v>
      </c>
      <c r="S79" s="328">
        <v>111416</v>
      </c>
      <c r="T79" s="328">
        <v>0</v>
      </c>
      <c r="U79" s="328">
        <v>51117</v>
      </c>
      <c r="V79" s="328">
        <v>21686</v>
      </c>
      <c r="W79" s="328">
        <v>184219</v>
      </c>
      <c r="X79" s="328">
        <v>88</v>
      </c>
      <c r="Y79" s="328">
        <v>14423</v>
      </c>
      <c r="Z79" s="328">
        <v>2152</v>
      </c>
      <c r="AA79" s="328">
        <v>3479</v>
      </c>
      <c r="AB79" s="328">
        <v>19579</v>
      </c>
      <c r="AC79" s="328">
        <v>8889</v>
      </c>
      <c r="AD79" s="328">
        <v>135</v>
      </c>
      <c r="AE79" s="328">
        <v>181</v>
      </c>
      <c r="AF79" s="328">
        <v>664</v>
      </c>
      <c r="AG79" s="114" t="s">
        <v>28</v>
      </c>
      <c r="AH79" s="114" t="s">
        <v>28</v>
      </c>
      <c r="AI79" s="328">
        <v>38492</v>
      </c>
      <c r="AJ79" s="328">
        <v>0</v>
      </c>
      <c r="AK79" s="328">
        <v>24892</v>
      </c>
      <c r="AL79" s="328">
        <v>0</v>
      </c>
      <c r="AM79" s="328">
        <v>63384</v>
      </c>
      <c r="AN79" s="328">
        <v>74</v>
      </c>
      <c r="AO79" s="328">
        <v>9453</v>
      </c>
      <c r="AP79" s="328">
        <v>913</v>
      </c>
      <c r="AQ79" s="328">
        <v>1088</v>
      </c>
      <c r="AR79" s="328">
        <v>11031</v>
      </c>
      <c r="AS79" s="328">
        <v>0</v>
      </c>
    </row>
    <row r="80" spans="2:45" s="114" customFormat="1" ht="17.25" hidden="1" customHeight="1">
      <c r="B80" s="114" t="s">
        <v>29</v>
      </c>
      <c r="C80" s="328">
        <v>137228</v>
      </c>
      <c r="D80" s="328">
        <v>0</v>
      </c>
      <c r="E80" s="328">
        <v>61170</v>
      </c>
      <c r="F80" s="328">
        <v>30793</v>
      </c>
      <c r="G80" s="328">
        <v>229191</v>
      </c>
      <c r="H80" s="330">
        <v>30</v>
      </c>
      <c r="I80" s="330">
        <v>52233</v>
      </c>
      <c r="J80" s="328">
        <v>1317</v>
      </c>
      <c r="K80" s="328">
        <v>1989</v>
      </c>
      <c r="L80" s="328">
        <v>27139</v>
      </c>
      <c r="M80" s="328">
        <v>14725</v>
      </c>
      <c r="N80" s="328">
        <v>45</v>
      </c>
      <c r="O80" s="328">
        <v>59</v>
      </c>
      <c r="P80" s="328">
        <v>514</v>
      </c>
      <c r="Q80" s="114" t="s">
        <v>29</v>
      </c>
      <c r="R80" s="114" t="s">
        <v>29</v>
      </c>
      <c r="S80" s="328">
        <v>47202</v>
      </c>
      <c r="T80" s="328">
        <v>0</v>
      </c>
      <c r="U80" s="328">
        <v>22968</v>
      </c>
      <c r="V80" s="328">
        <v>11018</v>
      </c>
      <c r="W80" s="328">
        <v>81188</v>
      </c>
      <c r="X80" s="328">
        <v>39</v>
      </c>
      <c r="Y80" s="328">
        <v>19441</v>
      </c>
      <c r="Z80" s="328">
        <v>1317</v>
      </c>
      <c r="AA80" s="328">
        <v>1989</v>
      </c>
      <c r="AB80" s="328">
        <v>10190</v>
      </c>
      <c r="AC80" s="328">
        <v>5269</v>
      </c>
      <c r="AD80" s="328">
        <v>45</v>
      </c>
      <c r="AE80" s="328">
        <v>59</v>
      </c>
      <c r="AF80" s="328">
        <v>193</v>
      </c>
      <c r="AG80" s="114" t="s">
        <v>29</v>
      </c>
      <c r="AH80" s="114" t="s">
        <v>29</v>
      </c>
      <c r="AI80" s="328">
        <v>16523</v>
      </c>
      <c r="AJ80" s="328">
        <v>0</v>
      </c>
      <c r="AK80" s="328">
        <v>11576</v>
      </c>
      <c r="AL80" s="328">
        <v>0</v>
      </c>
      <c r="AM80" s="328">
        <v>28099</v>
      </c>
      <c r="AN80" s="328">
        <v>25</v>
      </c>
      <c r="AO80" s="328">
        <v>17328</v>
      </c>
      <c r="AP80" s="328">
        <v>563</v>
      </c>
      <c r="AQ80" s="328">
        <v>637</v>
      </c>
      <c r="AR80" s="328">
        <v>5881</v>
      </c>
      <c r="AS80" s="328">
        <v>0</v>
      </c>
    </row>
    <row r="81" spans="2:45" s="114" customFormat="1" ht="17.25" hidden="1" customHeight="1">
      <c r="B81" s="114" t="s">
        <v>30</v>
      </c>
      <c r="C81" s="328">
        <v>60102</v>
      </c>
      <c r="D81" s="328">
        <v>0</v>
      </c>
      <c r="E81" s="328">
        <v>29219</v>
      </c>
      <c r="F81" s="328">
        <v>14358</v>
      </c>
      <c r="G81" s="328">
        <v>103679</v>
      </c>
      <c r="H81" s="330">
        <v>10</v>
      </c>
      <c r="I81" s="330">
        <v>3093</v>
      </c>
      <c r="J81" s="328">
        <v>678</v>
      </c>
      <c r="K81" s="328">
        <v>1020</v>
      </c>
      <c r="L81" s="328">
        <v>14702</v>
      </c>
      <c r="M81" s="328">
        <v>7889</v>
      </c>
      <c r="N81" s="328">
        <v>20</v>
      </c>
      <c r="O81" s="328">
        <v>28</v>
      </c>
      <c r="P81" s="328">
        <v>229</v>
      </c>
      <c r="Q81" s="114" t="s">
        <v>30</v>
      </c>
      <c r="R81" s="114" t="s">
        <v>30</v>
      </c>
      <c r="S81" s="328">
        <v>24944</v>
      </c>
      <c r="T81" s="328">
        <v>0</v>
      </c>
      <c r="U81" s="328">
        <v>12366</v>
      </c>
      <c r="V81" s="328">
        <v>5532</v>
      </c>
      <c r="W81" s="328">
        <v>42842</v>
      </c>
      <c r="X81" s="328">
        <v>15</v>
      </c>
      <c r="Y81" s="328">
        <v>1966</v>
      </c>
      <c r="Z81" s="328">
        <v>678</v>
      </c>
      <c r="AA81" s="328">
        <v>1020</v>
      </c>
      <c r="AB81" s="328">
        <v>6222</v>
      </c>
      <c r="AC81" s="328">
        <v>3039</v>
      </c>
      <c r="AD81" s="328">
        <v>20</v>
      </c>
      <c r="AE81" s="328">
        <v>28</v>
      </c>
      <c r="AF81" s="328">
        <v>95</v>
      </c>
      <c r="AG81" s="114" t="s">
        <v>30</v>
      </c>
      <c r="AH81" s="114" t="s">
        <v>30</v>
      </c>
      <c r="AI81" s="328">
        <v>8002</v>
      </c>
      <c r="AJ81" s="328">
        <v>0</v>
      </c>
      <c r="AK81" s="328">
        <v>6429</v>
      </c>
      <c r="AL81" s="328">
        <v>0</v>
      </c>
      <c r="AM81" s="328">
        <v>14431</v>
      </c>
      <c r="AN81" s="328">
        <v>14</v>
      </c>
      <c r="AO81" s="328">
        <v>1152</v>
      </c>
      <c r="AP81" s="328">
        <v>249</v>
      </c>
      <c r="AQ81" s="328">
        <v>301</v>
      </c>
      <c r="AR81" s="328">
        <v>3320</v>
      </c>
      <c r="AS81" s="328">
        <v>0</v>
      </c>
    </row>
    <row r="82" spans="2:45" s="114" customFormat="1" ht="17.25" hidden="1" customHeight="1">
      <c r="B82" s="114" t="s">
        <v>31</v>
      </c>
      <c r="C82" s="328">
        <v>135737</v>
      </c>
      <c r="D82" s="328">
        <v>0</v>
      </c>
      <c r="E82" s="328">
        <v>69298</v>
      </c>
      <c r="F82" s="328">
        <v>29822</v>
      </c>
      <c r="G82" s="328">
        <v>234857</v>
      </c>
      <c r="H82" s="330">
        <v>15</v>
      </c>
      <c r="I82" s="330">
        <v>2305</v>
      </c>
      <c r="J82" s="328">
        <v>1493</v>
      </c>
      <c r="K82" s="328">
        <v>2309</v>
      </c>
      <c r="L82" s="328">
        <v>32738</v>
      </c>
      <c r="M82" s="328">
        <v>15492</v>
      </c>
      <c r="N82" s="328">
        <v>51</v>
      </c>
      <c r="O82" s="328">
        <v>66</v>
      </c>
      <c r="P82" s="328">
        <v>633</v>
      </c>
      <c r="Q82" s="114" t="s">
        <v>31</v>
      </c>
      <c r="R82" s="114" t="s">
        <v>31</v>
      </c>
      <c r="S82" s="328">
        <v>56877</v>
      </c>
      <c r="T82" s="328">
        <v>0</v>
      </c>
      <c r="U82" s="328">
        <v>28874</v>
      </c>
      <c r="V82" s="328">
        <v>12525</v>
      </c>
      <c r="W82" s="328">
        <v>98276</v>
      </c>
      <c r="X82" s="328">
        <v>28</v>
      </c>
      <c r="Y82" s="328">
        <v>2206</v>
      </c>
      <c r="Z82" s="328">
        <v>1493</v>
      </c>
      <c r="AA82" s="328">
        <v>2309</v>
      </c>
      <c r="AB82" s="328">
        <v>13640</v>
      </c>
      <c r="AC82" s="328">
        <v>6505</v>
      </c>
      <c r="AD82" s="328">
        <v>51</v>
      </c>
      <c r="AE82" s="328">
        <v>66</v>
      </c>
      <c r="AF82" s="328">
        <v>263</v>
      </c>
      <c r="AG82" s="114" t="s">
        <v>31</v>
      </c>
      <c r="AH82" s="114" t="s">
        <v>31</v>
      </c>
      <c r="AI82" s="328">
        <v>23128</v>
      </c>
      <c r="AJ82" s="328">
        <v>0</v>
      </c>
      <c r="AK82" s="328">
        <v>16548</v>
      </c>
      <c r="AL82" s="328">
        <v>0</v>
      </c>
      <c r="AM82" s="328">
        <v>39676</v>
      </c>
      <c r="AN82" s="328">
        <v>36</v>
      </c>
      <c r="AO82" s="328">
        <v>3033</v>
      </c>
      <c r="AP82" s="328">
        <v>638</v>
      </c>
      <c r="AQ82" s="328">
        <v>757</v>
      </c>
      <c r="AR82" s="328">
        <v>8439</v>
      </c>
      <c r="AS82" s="328">
        <v>0</v>
      </c>
    </row>
    <row r="83" spans="2:45" s="114" customFormat="1" ht="17.25" hidden="1" customHeight="1">
      <c r="B83" s="114" t="s">
        <v>32</v>
      </c>
      <c r="C83" s="328">
        <v>46735</v>
      </c>
      <c r="D83" s="328">
        <v>0</v>
      </c>
      <c r="E83" s="328">
        <v>21307</v>
      </c>
      <c r="F83" s="328">
        <v>9032</v>
      </c>
      <c r="G83" s="328">
        <v>77074</v>
      </c>
      <c r="H83" s="330">
        <v>6</v>
      </c>
      <c r="I83" s="330">
        <v>1662</v>
      </c>
      <c r="J83" s="328">
        <v>471</v>
      </c>
      <c r="K83" s="328">
        <v>723</v>
      </c>
      <c r="L83" s="328">
        <v>9605</v>
      </c>
      <c r="M83" s="328">
        <v>4554</v>
      </c>
      <c r="N83" s="328">
        <v>15</v>
      </c>
      <c r="O83" s="328">
        <v>18</v>
      </c>
      <c r="P83" s="328">
        <v>161</v>
      </c>
      <c r="Q83" s="114" t="s">
        <v>32</v>
      </c>
      <c r="R83" s="114" t="s">
        <v>32</v>
      </c>
      <c r="S83" s="328">
        <v>17258</v>
      </c>
      <c r="T83" s="328">
        <v>0</v>
      </c>
      <c r="U83" s="328">
        <v>7748</v>
      </c>
      <c r="V83" s="328">
        <v>3335</v>
      </c>
      <c r="W83" s="328">
        <v>28341</v>
      </c>
      <c r="X83" s="328">
        <v>9</v>
      </c>
      <c r="Y83" s="328">
        <v>810</v>
      </c>
      <c r="Z83" s="328">
        <v>471</v>
      </c>
      <c r="AA83" s="328">
        <v>723</v>
      </c>
      <c r="AB83" s="328">
        <v>3492</v>
      </c>
      <c r="AC83" s="328">
        <v>1682</v>
      </c>
      <c r="AD83" s="328">
        <v>15</v>
      </c>
      <c r="AE83" s="328">
        <v>18</v>
      </c>
      <c r="AF83" s="328">
        <v>58</v>
      </c>
      <c r="AG83" s="114" t="s">
        <v>32</v>
      </c>
      <c r="AH83" s="114" t="s">
        <v>32</v>
      </c>
      <c r="AI83" s="328">
        <v>5553</v>
      </c>
      <c r="AJ83" s="328">
        <v>0</v>
      </c>
      <c r="AK83" s="328">
        <v>3936</v>
      </c>
      <c r="AL83" s="328">
        <v>0</v>
      </c>
      <c r="AM83" s="328">
        <v>9489</v>
      </c>
      <c r="AN83" s="328">
        <v>8</v>
      </c>
      <c r="AO83" s="328">
        <v>1080</v>
      </c>
      <c r="AP83" s="328">
        <v>170</v>
      </c>
      <c r="AQ83" s="328">
        <v>200</v>
      </c>
      <c r="AR83" s="328">
        <v>1776</v>
      </c>
      <c r="AS83" s="328">
        <v>0</v>
      </c>
    </row>
    <row r="84" spans="2:45" s="114" customFormat="1" ht="17.25" hidden="1" customHeight="1">
      <c r="B84" s="114" t="s">
        <v>33</v>
      </c>
      <c r="C84" s="328">
        <v>7266</v>
      </c>
      <c r="D84" s="328">
        <v>0</v>
      </c>
      <c r="E84" s="328">
        <v>2785</v>
      </c>
      <c r="F84" s="328">
        <v>1558</v>
      </c>
      <c r="G84" s="328">
        <v>11609</v>
      </c>
      <c r="H84" s="330">
        <v>3</v>
      </c>
      <c r="I84" s="330">
        <v>1953</v>
      </c>
      <c r="J84" s="328">
        <v>72</v>
      </c>
      <c r="K84" s="328">
        <v>95</v>
      </c>
      <c r="L84" s="328">
        <v>1332</v>
      </c>
      <c r="M84" s="328">
        <v>856</v>
      </c>
      <c r="N84" s="328">
        <v>4</v>
      </c>
      <c r="O84" s="328">
        <v>7</v>
      </c>
      <c r="P84" s="328">
        <v>46</v>
      </c>
      <c r="Q84" s="114" t="s">
        <v>33</v>
      </c>
      <c r="R84" s="114" t="s">
        <v>33</v>
      </c>
      <c r="S84" s="328">
        <v>253</v>
      </c>
      <c r="T84" s="328">
        <v>0</v>
      </c>
      <c r="U84" s="328">
        <v>855</v>
      </c>
      <c r="V84" s="328">
        <v>532</v>
      </c>
      <c r="W84" s="328">
        <v>1640</v>
      </c>
      <c r="X84" s="328">
        <v>3</v>
      </c>
      <c r="Y84" s="328">
        <v>701</v>
      </c>
      <c r="Z84" s="328">
        <v>72</v>
      </c>
      <c r="AA84" s="328">
        <v>95</v>
      </c>
      <c r="AB84" s="328">
        <v>408</v>
      </c>
      <c r="AC84" s="328">
        <v>292</v>
      </c>
      <c r="AD84" s="328">
        <v>4</v>
      </c>
      <c r="AE84" s="328">
        <v>7</v>
      </c>
      <c r="AF84" s="328">
        <v>12</v>
      </c>
      <c r="AG84" s="114" t="s">
        <v>33</v>
      </c>
      <c r="AH84" s="114" t="s">
        <v>33</v>
      </c>
      <c r="AI84" s="328">
        <v>771</v>
      </c>
      <c r="AJ84" s="328">
        <v>0</v>
      </c>
      <c r="AK84" s="328">
        <v>581</v>
      </c>
      <c r="AL84" s="328">
        <v>0</v>
      </c>
      <c r="AM84" s="328">
        <v>1352</v>
      </c>
      <c r="AN84" s="328">
        <v>1</v>
      </c>
      <c r="AO84" s="328">
        <v>77</v>
      </c>
      <c r="AP84" s="328">
        <v>22</v>
      </c>
      <c r="AQ84" s="328">
        <v>23</v>
      </c>
      <c r="AR84" s="328">
        <v>254</v>
      </c>
      <c r="AS84" s="328">
        <v>0</v>
      </c>
    </row>
    <row r="85" spans="2:45" s="114" customFormat="1" ht="17.25" hidden="1" customHeight="1">
      <c r="B85" s="114" t="s">
        <v>34</v>
      </c>
      <c r="C85" s="328">
        <v>27888</v>
      </c>
      <c r="D85" s="328">
        <v>0</v>
      </c>
      <c r="E85" s="328">
        <v>8833</v>
      </c>
      <c r="F85" s="328">
        <v>4309</v>
      </c>
      <c r="G85" s="328">
        <v>41030</v>
      </c>
      <c r="H85" s="330">
        <v>8</v>
      </c>
      <c r="I85" s="330">
        <v>3649</v>
      </c>
      <c r="J85" s="328">
        <v>122</v>
      </c>
      <c r="K85" s="328">
        <v>194</v>
      </c>
      <c r="L85" s="328">
        <v>2755</v>
      </c>
      <c r="M85" s="328">
        <v>1564</v>
      </c>
      <c r="N85" s="328">
        <v>10</v>
      </c>
      <c r="O85" s="328">
        <v>15</v>
      </c>
      <c r="P85" s="328">
        <v>154</v>
      </c>
      <c r="Q85" s="114" t="s">
        <v>34</v>
      </c>
      <c r="R85" s="114" t="s">
        <v>34</v>
      </c>
      <c r="S85" s="328">
        <v>7108</v>
      </c>
      <c r="T85" s="328">
        <v>0</v>
      </c>
      <c r="U85" s="328">
        <v>2551</v>
      </c>
      <c r="V85" s="328">
        <v>1418</v>
      </c>
      <c r="W85" s="328">
        <v>11077</v>
      </c>
      <c r="X85" s="328">
        <v>6</v>
      </c>
      <c r="Y85" s="328">
        <v>491</v>
      </c>
      <c r="Z85" s="328">
        <v>122</v>
      </c>
      <c r="AA85" s="328">
        <v>194</v>
      </c>
      <c r="AB85" s="328">
        <v>795</v>
      </c>
      <c r="AC85" s="328">
        <v>513</v>
      </c>
      <c r="AD85" s="328">
        <v>10</v>
      </c>
      <c r="AE85" s="328">
        <v>15</v>
      </c>
      <c r="AF85" s="328">
        <v>43</v>
      </c>
      <c r="AG85" s="114" t="s">
        <v>34</v>
      </c>
      <c r="AH85" s="114" t="s">
        <v>34</v>
      </c>
      <c r="AI85" s="328">
        <v>1863</v>
      </c>
      <c r="AJ85" s="328">
        <v>0</v>
      </c>
      <c r="AK85" s="328">
        <v>906</v>
      </c>
      <c r="AL85" s="328">
        <v>0</v>
      </c>
      <c r="AM85" s="328">
        <v>2769</v>
      </c>
      <c r="AN85" s="328">
        <v>1</v>
      </c>
      <c r="AO85" s="328">
        <v>8</v>
      </c>
      <c r="AP85" s="328">
        <v>45</v>
      </c>
      <c r="AQ85" s="328">
        <v>53</v>
      </c>
      <c r="AR85" s="328">
        <v>285</v>
      </c>
      <c r="AS85" s="328">
        <v>0</v>
      </c>
    </row>
    <row r="86" spans="2:45" s="114" customFormat="1" ht="17.25" hidden="1" customHeight="1">
      <c r="B86" s="114" t="s">
        <v>35</v>
      </c>
      <c r="C86" s="328">
        <v>2372</v>
      </c>
      <c r="D86" s="328">
        <v>0</v>
      </c>
      <c r="E86" s="328">
        <v>1141</v>
      </c>
      <c r="F86" s="328">
        <v>517</v>
      </c>
      <c r="G86" s="328">
        <v>4030</v>
      </c>
      <c r="H86" s="330">
        <v>0</v>
      </c>
      <c r="I86" s="330">
        <v>0</v>
      </c>
      <c r="J86" s="328">
        <v>28</v>
      </c>
      <c r="K86" s="328">
        <v>40</v>
      </c>
      <c r="L86" s="328">
        <v>568</v>
      </c>
      <c r="M86" s="328">
        <v>305</v>
      </c>
      <c r="N86" s="328">
        <v>0</v>
      </c>
      <c r="O86" s="328">
        <v>0</v>
      </c>
      <c r="P86" s="328">
        <v>0</v>
      </c>
      <c r="Q86" s="114" t="s">
        <v>35</v>
      </c>
      <c r="R86" s="114" t="s">
        <v>35</v>
      </c>
      <c r="S86" s="328">
        <v>919</v>
      </c>
      <c r="T86" s="328">
        <v>0</v>
      </c>
      <c r="U86" s="328">
        <v>477</v>
      </c>
      <c r="V86" s="328">
        <v>210</v>
      </c>
      <c r="W86" s="328">
        <v>1606</v>
      </c>
      <c r="X86" s="328">
        <v>0</v>
      </c>
      <c r="Y86" s="328">
        <v>0</v>
      </c>
      <c r="Z86" s="328">
        <v>28</v>
      </c>
      <c r="AA86" s="328">
        <v>40</v>
      </c>
      <c r="AB86" s="328">
        <v>238</v>
      </c>
      <c r="AC86" s="328">
        <v>124</v>
      </c>
      <c r="AD86" s="328">
        <v>0</v>
      </c>
      <c r="AE86" s="328">
        <v>0</v>
      </c>
      <c r="AF86" s="328">
        <v>0</v>
      </c>
      <c r="AG86" s="114" t="s">
        <v>35</v>
      </c>
      <c r="AH86" s="114" t="s">
        <v>35</v>
      </c>
      <c r="AI86" s="328">
        <v>318</v>
      </c>
      <c r="AJ86" s="328">
        <v>0</v>
      </c>
      <c r="AK86" s="328">
        <v>223</v>
      </c>
      <c r="AL86" s="328">
        <v>0</v>
      </c>
      <c r="AM86" s="328">
        <v>541</v>
      </c>
      <c r="AN86" s="328">
        <v>1</v>
      </c>
      <c r="AO86" s="328">
        <v>9</v>
      </c>
      <c r="AP86" s="328">
        <v>8</v>
      </c>
      <c r="AQ86" s="328">
        <v>11</v>
      </c>
      <c r="AR86" s="328">
        <v>101</v>
      </c>
      <c r="AS86" s="328">
        <v>0</v>
      </c>
    </row>
    <row r="87" spans="2:45" s="114" customFormat="1" ht="17.25" hidden="1" customHeight="1">
      <c r="B87" s="114" t="s">
        <v>36</v>
      </c>
      <c r="C87" s="328">
        <v>28636</v>
      </c>
      <c r="D87" s="328">
        <v>0</v>
      </c>
      <c r="E87" s="328">
        <v>12619</v>
      </c>
      <c r="F87" s="328">
        <v>6157</v>
      </c>
      <c r="G87" s="328">
        <v>47412</v>
      </c>
      <c r="H87" s="330">
        <v>2</v>
      </c>
      <c r="I87" s="330">
        <v>278</v>
      </c>
      <c r="J87" s="328">
        <v>333</v>
      </c>
      <c r="K87" s="328">
        <v>477</v>
      </c>
      <c r="L87" s="328">
        <v>6496</v>
      </c>
      <c r="M87" s="328">
        <v>3380</v>
      </c>
      <c r="N87" s="328">
        <v>10</v>
      </c>
      <c r="O87" s="328">
        <v>13</v>
      </c>
      <c r="P87" s="328">
        <v>106</v>
      </c>
      <c r="Q87" s="114" t="s">
        <v>36</v>
      </c>
      <c r="R87" s="114" t="s">
        <v>36</v>
      </c>
      <c r="S87" s="328">
        <v>11122</v>
      </c>
      <c r="T87" s="328">
        <v>0</v>
      </c>
      <c r="U87" s="328">
        <v>4793</v>
      </c>
      <c r="V87" s="328">
        <v>2341</v>
      </c>
      <c r="W87" s="328">
        <v>18256</v>
      </c>
      <c r="X87" s="328">
        <v>4</v>
      </c>
      <c r="Y87" s="328">
        <v>209</v>
      </c>
      <c r="Z87" s="328">
        <v>333</v>
      </c>
      <c r="AA87" s="328">
        <v>477</v>
      </c>
      <c r="AB87" s="328">
        <v>2468</v>
      </c>
      <c r="AC87" s="328">
        <v>1286</v>
      </c>
      <c r="AD87" s="328">
        <v>10</v>
      </c>
      <c r="AE87" s="328">
        <v>13</v>
      </c>
      <c r="AF87" s="328">
        <v>40</v>
      </c>
      <c r="AG87" s="114" t="s">
        <v>36</v>
      </c>
      <c r="AH87" s="114" t="s">
        <v>36</v>
      </c>
      <c r="AI87" s="328">
        <v>4349</v>
      </c>
      <c r="AJ87" s="328">
        <v>0</v>
      </c>
      <c r="AK87" s="328">
        <v>2919</v>
      </c>
      <c r="AL87" s="328">
        <v>0</v>
      </c>
      <c r="AM87" s="328">
        <v>7268</v>
      </c>
      <c r="AN87" s="328">
        <v>6</v>
      </c>
      <c r="AO87" s="328">
        <v>506</v>
      </c>
      <c r="AP87" s="328">
        <v>130</v>
      </c>
      <c r="AQ87" s="328">
        <v>152</v>
      </c>
      <c r="AR87" s="328">
        <v>1489</v>
      </c>
      <c r="AS87" s="328">
        <v>0</v>
      </c>
    </row>
    <row r="88" spans="2:45" s="114" customFormat="1" ht="17.25" hidden="1" customHeight="1">
      <c r="B88" s="114" t="s">
        <v>37</v>
      </c>
      <c r="C88" s="328">
        <v>6269</v>
      </c>
      <c r="D88" s="328">
        <v>0</v>
      </c>
      <c r="E88" s="328">
        <v>2685</v>
      </c>
      <c r="F88" s="328">
        <v>1583</v>
      </c>
      <c r="G88" s="328">
        <v>10537</v>
      </c>
      <c r="H88" s="330">
        <v>1</v>
      </c>
      <c r="I88" s="330">
        <v>491</v>
      </c>
      <c r="J88" s="328">
        <v>84</v>
      </c>
      <c r="K88" s="328">
        <v>115</v>
      </c>
      <c r="L88" s="328">
        <v>1268</v>
      </c>
      <c r="M88" s="328">
        <v>830</v>
      </c>
      <c r="N88" s="328">
        <v>4</v>
      </c>
      <c r="O88" s="328">
        <v>9</v>
      </c>
      <c r="P88" s="328">
        <v>93</v>
      </c>
      <c r="Q88" s="114" t="s">
        <v>37</v>
      </c>
      <c r="R88" s="114" t="s">
        <v>37</v>
      </c>
      <c r="S88" s="328">
        <v>2640</v>
      </c>
      <c r="T88" s="328">
        <v>0</v>
      </c>
      <c r="U88" s="328">
        <v>1212</v>
      </c>
      <c r="V88" s="328">
        <v>623</v>
      </c>
      <c r="W88" s="328">
        <v>4475</v>
      </c>
      <c r="X88" s="328">
        <v>1</v>
      </c>
      <c r="Y88" s="328">
        <v>273</v>
      </c>
      <c r="Z88" s="328">
        <v>84</v>
      </c>
      <c r="AA88" s="328">
        <v>115</v>
      </c>
      <c r="AB88" s="328">
        <v>572</v>
      </c>
      <c r="AC88" s="328">
        <v>327</v>
      </c>
      <c r="AD88" s="328">
        <v>4</v>
      </c>
      <c r="AE88" s="328">
        <v>9</v>
      </c>
      <c r="AF88" s="328">
        <v>42</v>
      </c>
      <c r="AG88" s="114" t="s">
        <v>37</v>
      </c>
      <c r="AH88" s="114" t="s">
        <v>37</v>
      </c>
      <c r="AI88" s="328">
        <v>1168</v>
      </c>
      <c r="AJ88" s="328">
        <v>0</v>
      </c>
      <c r="AK88" s="328">
        <v>716</v>
      </c>
      <c r="AL88" s="328">
        <v>0</v>
      </c>
      <c r="AM88" s="328">
        <v>1884</v>
      </c>
      <c r="AN88" s="328">
        <v>2</v>
      </c>
      <c r="AO88" s="328">
        <v>304</v>
      </c>
      <c r="AP88" s="328">
        <v>29</v>
      </c>
      <c r="AQ88" s="328">
        <v>33</v>
      </c>
      <c r="AR88" s="328">
        <v>304</v>
      </c>
      <c r="AS88" s="328">
        <v>0</v>
      </c>
    </row>
    <row r="89" spans="2:45" s="114" customFormat="1" ht="17.25" hidden="1" customHeight="1">
      <c r="B89" s="114" t="s">
        <v>38</v>
      </c>
      <c r="C89" s="328">
        <v>3281</v>
      </c>
      <c r="D89" s="328">
        <v>0</v>
      </c>
      <c r="E89" s="328">
        <v>1575</v>
      </c>
      <c r="F89" s="328">
        <v>796</v>
      </c>
      <c r="G89" s="328">
        <v>5652</v>
      </c>
      <c r="H89" s="330">
        <v>0</v>
      </c>
      <c r="I89" s="330">
        <v>0</v>
      </c>
      <c r="J89" s="328">
        <v>32</v>
      </c>
      <c r="K89" s="328">
        <v>40</v>
      </c>
      <c r="L89" s="328">
        <v>548</v>
      </c>
      <c r="M89" s="328">
        <v>344</v>
      </c>
      <c r="N89" s="328">
        <v>1</v>
      </c>
      <c r="O89" s="328">
        <v>2</v>
      </c>
      <c r="P89" s="328">
        <v>27</v>
      </c>
      <c r="Q89" s="114" t="s">
        <v>38</v>
      </c>
      <c r="R89" s="114" t="s">
        <v>38</v>
      </c>
      <c r="S89" s="328">
        <v>1399</v>
      </c>
      <c r="T89" s="328">
        <v>0</v>
      </c>
      <c r="U89" s="328">
        <v>656</v>
      </c>
      <c r="V89" s="328">
        <v>334</v>
      </c>
      <c r="W89" s="328">
        <v>2389</v>
      </c>
      <c r="X89" s="328">
        <v>1</v>
      </c>
      <c r="Y89" s="328">
        <v>5</v>
      </c>
      <c r="Z89" s="328">
        <v>32</v>
      </c>
      <c r="AA89" s="328">
        <v>40</v>
      </c>
      <c r="AB89" s="328">
        <v>227</v>
      </c>
      <c r="AC89" s="328">
        <v>143</v>
      </c>
      <c r="AD89" s="328">
        <v>1</v>
      </c>
      <c r="AE89" s="328">
        <v>2</v>
      </c>
      <c r="AF89" s="328">
        <v>11</v>
      </c>
      <c r="AG89" s="114" t="s">
        <v>38</v>
      </c>
      <c r="AH89" s="114" t="s">
        <v>38</v>
      </c>
      <c r="AI89" s="328">
        <v>488</v>
      </c>
      <c r="AJ89" s="328">
        <v>0</v>
      </c>
      <c r="AK89" s="328">
        <v>432</v>
      </c>
      <c r="AL89" s="328">
        <v>0</v>
      </c>
      <c r="AM89" s="328">
        <v>920</v>
      </c>
      <c r="AN89" s="328">
        <v>1</v>
      </c>
      <c r="AO89" s="328">
        <v>71</v>
      </c>
      <c r="AP89" s="328">
        <v>13</v>
      </c>
      <c r="AQ89" s="328">
        <v>14</v>
      </c>
      <c r="AR89" s="328">
        <v>135</v>
      </c>
      <c r="AS89" s="328">
        <v>0</v>
      </c>
    </row>
    <row r="90" spans="2:45" s="114" customFormat="1" ht="17.25" hidden="1" customHeight="1">
      <c r="B90" s="114" t="s">
        <v>39</v>
      </c>
      <c r="C90" s="328">
        <v>11948</v>
      </c>
      <c r="D90" s="328">
        <v>0</v>
      </c>
      <c r="E90" s="328">
        <v>5166</v>
      </c>
      <c r="F90" s="328">
        <v>2953</v>
      </c>
      <c r="G90" s="328">
        <v>20067</v>
      </c>
      <c r="H90" s="330">
        <v>0</v>
      </c>
      <c r="I90" s="330">
        <v>0</v>
      </c>
      <c r="J90" s="328">
        <v>138</v>
      </c>
      <c r="K90" s="328">
        <v>195</v>
      </c>
      <c r="L90" s="328">
        <v>2618</v>
      </c>
      <c r="M90" s="328">
        <v>1552</v>
      </c>
      <c r="N90" s="328">
        <v>6</v>
      </c>
      <c r="O90" s="328">
        <v>7</v>
      </c>
      <c r="P90" s="328">
        <v>66</v>
      </c>
      <c r="Q90" s="114" t="s">
        <v>39</v>
      </c>
      <c r="R90" s="114" t="s">
        <v>39</v>
      </c>
      <c r="S90" s="328">
        <v>5066</v>
      </c>
      <c r="T90" s="328">
        <v>0</v>
      </c>
      <c r="U90" s="328">
        <v>2067</v>
      </c>
      <c r="V90" s="328">
        <v>940</v>
      </c>
      <c r="W90" s="328">
        <v>8073</v>
      </c>
      <c r="X90" s="328">
        <v>1</v>
      </c>
      <c r="Y90" s="328">
        <v>26</v>
      </c>
      <c r="Z90" s="328">
        <v>138</v>
      </c>
      <c r="AA90" s="328">
        <v>195</v>
      </c>
      <c r="AB90" s="328">
        <v>1047</v>
      </c>
      <c r="AC90" s="328">
        <v>494</v>
      </c>
      <c r="AD90" s="328">
        <v>6</v>
      </c>
      <c r="AE90" s="328">
        <v>7</v>
      </c>
      <c r="AF90" s="328">
        <v>27</v>
      </c>
      <c r="AG90" s="114" t="s">
        <v>39</v>
      </c>
      <c r="AH90" s="114" t="s">
        <v>39</v>
      </c>
      <c r="AI90" s="328">
        <v>1642</v>
      </c>
      <c r="AJ90" s="328">
        <v>0</v>
      </c>
      <c r="AK90" s="328">
        <v>1042</v>
      </c>
      <c r="AL90" s="328">
        <v>0</v>
      </c>
      <c r="AM90" s="328">
        <v>2684</v>
      </c>
      <c r="AN90" s="328">
        <v>2</v>
      </c>
      <c r="AO90" s="328">
        <v>22</v>
      </c>
      <c r="AP90" s="328">
        <v>50</v>
      </c>
      <c r="AQ90" s="328">
        <v>58</v>
      </c>
      <c r="AR90" s="328">
        <v>573</v>
      </c>
      <c r="AS90" s="328">
        <v>0</v>
      </c>
    </row>
    <row r="91" spans="2:45" s="114" customFormat="1" ht="17.25" hidden="1" customHeight="1">
      <c r="B91" s="114" t="s">
        <v>40</v>
      </c>
      <c r="C91" s="328">
        <v>13516</v>
      </c>
      <c r="D91" s="328">
        <v>0</v>
      </c>
      <c r="E91" s="328">
        <v>6339</v>
      </c>
      <c r="F91" s="328">
        <v>3187</v>
      </c>
      <c r="G91" s="328">
        <v>23042</v>
      </c>
      <c r="H91" s="330">
        <v>2</v>
      </c>
      <c r="I91" s="330">
        <v>576</v>
      </c>
      <c r="J91" s="328">
        <v>184</v>
      </c>
      <c r="K91" s="328">
        <v>240</v>
      </c>
      <c r="L91" s="328">
        <v>3552</v>
      </c>
      <c r="M91" s="328">
        <v>1989</v>
      </c>
      <c r="N91" s="328">
        <v>4</v>
      </c>
      <c r="O91" s="328">
        <v>6</v>
      </c>
      <c r="P91" s="328">
        <v>49</v>
      </c>
      <c r="Q91" s="114" t="s">
        <v>40</v>
      </c>
      <c r="R91" s="114" t="s">
        <v>40</v>
      </c>
      <c r="S91" s="328">
        <v>5652</v>
      </c>
      <c r="T91" s="328">
        <v>0</v>
      </c>
      <c r="U91" s="328">
        <v>2717</v>
      </c>
      <c r="V91" s="328">
        <v>1328</v>
      </c>
      <c r="W91" s="328">
        <v>9697</v>
      </c>
      <c r="X91" s="328">
        <v>2</v>
      </c>
      <c r="Y91" s="328">
        <v>360</v>
      </c>
      <c r="Z91" s="328">
        <v>184</v>
      </c>
      <c r="AA91" s="328">
        <v>240</v>
      </c>
      <c r="AB91" s="328">
        <v>1522</v>
      </c>
      <c r="AC91" s="328">
        <v>829</v>
      </c>
      <c r="AD91" s="328">
        <v>4</v>
      </c>
      <c r="AE91" s="328">
        <v>6</v>
      </c>
      <c r="AF91" s="328">
        <v>21</v>
      </c>
      <c r="AG91" s="114" t="s">
        <v>40</v>
      </c>
      <c r="AH91" s="114" t="s">
        <v>40</v>
      </c>
      <c r="AI91" s="328">
        <v>1919</v>
      </c>
      <c r="AJ91" s="328">
        <v>0</v>
      </c>
      <c r="AK91" s="328">
        <v>1517</v>
      </c>
      <c r="AL91" s="328">
        <v>0</v>
      </c>
      <c r="AM91" s="328">
        <v>3436</v>
      </c>
      <c r="AN91" s="328">
        <v>1</v>
      </c>
      <c r="AO91" s="328">
        <v>51</v>
      </c>
      <c r="AP91" s="328">
        <v>50</v>
      </c>
      <c r="AQ91" s="328">
        <v>60</v>
      </c>
      <c r="AR91" s="328">
        <v>642</v>
      </c>
      <c r="AS91" s="328">
        <v>0</v>
      </c>
    </row>
    <row r="92" spans="2:45" s="114" customFormat="1" ht="17.25" customHeight="1"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</row>
    <row r="93" spans="2:45" s="114" customFormat="1" ht="17.25" customHeight="1"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</row>
    <row r="94" spans="2:45" s="114" customFormat="1" ht="17.25" customHeight="1"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</row>
    <row r="95" spans="2:45" s="114" customFormat="1" ht="17.25" customHeight="1"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</row>
    <row r="96" spans="2:45" s="114" customFormat="1" ht="17.25" customHeight="1"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</row>
    <row r="97" spans="3:45" s="114" customFormat="1" ht="17.25" customHeight="1"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</row>
    <row r="98" spans="3:45" s="114" customFormat="1" ht="17.25" customHeight="1"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</row>
    <row r="99" spans="3:45" s="114" customFormat="1" ht="17.25" customHeight="1"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</row>
    <row r="100" spans="3:45" s="114" customFormat="1" ht="17.25" customHeight="1"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</row>
    <row r="101" spans="3:45" s="114" customFormat="1" ht="17.25" customHeight="1"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</row>
    <row r="102" spans="3:45" s="114" customFormat="1" ht="17.25" customHeight="1"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</row>
    <row r="103" spans="3:45" s="114" customFormat="1" ht="17.25" customHeight="1"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</row>
    <row r="104" spans="3:45" s="114" customFormat="1" ht="17.25" customHeight="1"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</row>
    <row r="105" spans="3:45" s="114" customFormat="1" ht="17.25" customHeight="1"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</row>
    <row r="106" spans="3:45" s="114" customFormat="1" ht="17.25" customHeight="1"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I106" s="56"/>
      <c r="AJ106" s="56"/>
      <c r="AK106" s="56"/>
      <c r="AL106" s="56"/>
      <c r="AM106" s="56"/>
      <c r="AN106" s="56"/>
      <c r="AO106" s="56"/>
      <c r="AP106" s="56"/>
      <c r="AQ106" s="56"/>
      <c r="AR106" s="56"/>
      <c r="AS106" s="56"/>
    </row>
    <row r="107" spans="3:45" s="114" customFormat="1" ht="17.25" customHeight="1"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I107" s="56"/>
      <c r="AJ107" s="56"/>
      <c r="AK107" s="56"/>
      <c r="AL107" s="56"/>
      <c r="AM107" s="56"/>
      <c r="AN107" s="56"/>
      <c r="AO107" s="56"/>
      <c r="AP107" s="56"/>
      <c r="AQ107" s="56"/>
      <c r="AR107" s="56"/>
      <c r="AS107" s="56"/>
    </row>
    <row r="108" spans="3:45" s="114" customFormat="1" ht="17.25" customHeight="1"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I108" s="56"/>
      <c r="AJ108" s="56"/>
      <c r="AK108" s="56"/>
      <c r="AL108" s="56"/>
      <c r="AM108" s="56"/>
      <c r="AN108" s="56"/>
      <c r="AO108" s="56"/>
      <c r="AP108" s="56"/>
      <c r="AQ108" s="56"/>
      <c r="AR108" s="56"/>
      <c r="AS108" s="56"/>
    </row>
    <row r="109" spans="3:45" s="114" customFormat="1" ht="17.25" customHeight="1"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</row>
    <row r="110" spans="3:45" s="114" customFormat="1" ht="17.25" customHeight="1"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</row>
    <row r="111" spans="3:45" s="114" customFormat="1" ht="17.25" customHeight="1"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</row>
    <row r="112" spans="3:45" s="114" customFormat="1" ht="17.25" customHeight="1"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</row>
    <row r="113" spans="3:45" s="114" customFormat="1" ht="17.25" customHeight="1"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</row>
    <row r="114" spans="3:45" s="114" customFormat="1" ht="17.25" customHeight="1"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</row>
    <row r="115" spans="3:45" s="114" customFormat="1" ht="17.25" customHeight="1"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</row>
    <row r="116" spans="3:45" s="114" customFormat="1" ht="17.25" customHeight="1"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</row>
    <row r="117" spans="3:45" s="114" customFormat="1" ht="17.25" customHeight="1"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</row>
    <row r="118" spans="3:45" s="114" customFormat="1" ht="17.25" customHeight="1"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</row>
    <row r="119" spans="3:45" s="114" customFormat="1" ht="17.25" customHeight="1"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</row>
    <row r="120" spans="3:45" s="114" customFormat="1" ht="17.25" customHeight="1"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</row>
    <row r="121" spans="3:45" s="114" customFormat="1" ht="17.25" customHeight="1"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</row>
    <row r="122" spans="3:45" s="114" customFormat="1" ht="17.25" customHeight="1"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</row>
    <row r="123" spans="3:45" s="114" customFormat="1" ht="17.25" customHeight="1"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</row>
    <row r="124" spans="3:45" s="114" customFormat="1" ht="17.25" customHeight="1"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</row>
    <row r="125" spans="3:45" s="114" customFormat="1" ht="17.25" customHeight="1"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</row>
    <row r="126" spans="3:45" s="114" customFormat="1" ht="17.25" customHeight="1"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</row>
    <row r="127" spans="3:45" s="114" customFormat="1" ht="17.25" customHeight="1"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</row>
    <row r="128" spans="3:45" s="114" customFormat="1" ht="17.25" customHeight="1"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</row>
    <row r="129" spans="3:45" s="114" customFormat="1" ht="17.25" customHeight="1"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</row>
    <row r="130" spans="3:45" s="114" customFormat="1" ht="17.25" customHeight="1"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</row>
    <row r="131" spans="3:45" s="114" customFormat="1" ht="17.25" customHeight="1"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</row>
    <row r="132" spans="3:45" s="114" customFormat="1" ht="17.25" customHeight="1"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</row>
    <row r="133" spans="3:45" s="114" customFormat="1" ht="17.25" customHeight="1"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</row>
  </sheetData>
  <mergeCells count="21">
    <mergeCell ref="AP3:AS3"/>
    <mergeCell ref="AT3:AT4"/>
    <mergeCell ref="D50:H50"/>
    <mergeCell ref="AD3:AF3"/>
    <mergeCell ref="AG3:AG4"/>
    <mergeCell ref="AH3:AH4"/>
    <mergeCell ref="AI3:AM3"/>
    <mergeCell ref="AN3:AN4"/>
    <mergeCell ref="AO3:AO4"/>
    <mergeCell ref="Q3:Q4"/>
    <mergeCell ref="R3:R4"/>
    <mergeCell ref="S3:W3"/>
    <mergeCell ref="X3:X4"/>
    <mergeCell ref="Y3:Y4"/>
    <mergeCell ref="Z3:AC3"/>
    <mergeCell ref="B3:B4"/>
    <mergeCell ref="C3:G3"/>
    <mergeCell ref="H3:H4"/>
    <mergeCell ref="I3:I4"/>
    <mergeCell ref="J3:M3"/>
    <mergeCell ref="N3:P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57" fitToWidth="3" orientation="landscape" r:id="rId1"/>
  <headerFooter alignWithMargins="0"/>
  <colBreaks count="1" manualBreakCount="1">
    <brk id="17" max="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6</vt:lpstr>
      <vt:lpstr>7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横山 亜希子</cp:lastModifiedBy>
  <cp:lastPrinted>2023-03-28T08:40:47Z</cp:lastPrinted>
  <dcterms:created xsi:type="dcterms:W3CDTF">2014-02-19T02:40:50Z</dcterms:created>
  <dcterms:modified xsi:type="dcterms:W3CDTF">2025-03-31T05:00:31Z</dcterms:modified>
</cp:coreProperties>
</file>