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T:\給与係\030_昇給\R08\02_【前年度末】R7年度末作業関連\03_新採提出書類関係\HP掲載用\"/>
    </mc:Choice>
  </mc:AlternateContent>
  <xr:revisionPtr revIDLastSave="0" documentId="8_{658BC527-13E5-498A-8F88-1F2181D6E19A}" xr6:coauthVersionLast="47" xr6:coauthVersionMax="47" xr10:uidLastSave="{00000000-0000-0000-0000-000000000000}"/>
  <bookViews>
    <workbookView xWindow="-120" yWindow="-120" windowWidth="29040" windowHeight="15720" xr2:uid="{00000000-000D-0000-FFFF-FFFF00000000}"/>
  </bookViews>
  <sheets>
    <sheet name="確認書" sheetId="4" r:id="rId1"/>
    <sheet name="(参考)値引・消費税算定" sheetId="3" r:id="rId2"/>
    <sheet name="運搬費用集計シート" sheetId="5" r:id="rId3"/>
    <sheet name="貼付用紙" sheetId="6" r:id="rId4"/>
    <sheet name="◎" sheetId="2" state="hidden" r:id="rId5"/>
  </sheets>
  <definedNames>
    <definedName name="_xlnm.Print_Area" localSheetId="0">確認書!$A$1:$AF$61</definedName>
    <definedName name="_xlnm.Print_Area" localSheetId="3">貼付用紙!$A$3:$A$6</definedName>
    <definedName name="T開始年度" localSheetId="1">#REF!</definedName>
    <definedName name="T開始年度">#REF!</definedName>
    <definedName name="T行政事業レビュー推進チームの所見" localSheetId="1">#REF!</definedName>
    <definedName name="T行政事業レビュー推進チームの所見">#REF!</definedName>
    <definedName name="T事業番号" localSheetId="1">#REF!</definedName>
    <definedName name="T事業番号">#REF!</definedName>
    <definedName name="T終了年度" localSheetId="1">#REF!</definedName>
    <definedName name="T終了年度">#REF!</definedName>
    <definedName name="T所見を踏まえた改善点" localSheetId="1">#REF!</definedName>
    <definedName name="T所見を踏まえた改善点">#REF!</definedName>
    <definedName name="T省庁" localSheetId="1">#REF!</definedName>
    <definedName name="T省庁">#REF!</definedName>
    <definedName name="医療一">◎!$B$125:$B$134</definedName>
    <definedName name="医療三">◎!$B$147:$B$155</definedName>
    <definedName name="医療二">◎!$B$136:$B$145</definedName>
    <definedName name="海事一">◎!$B$66:$B$73</definedName>
    <definedName name="海事二">◎!$B$75:$B$80</definedName>
    <definedName name="教育一">◎!$B$82:$B$94</definedName>
    <definedName name="教育二">◎!$B$96:$B$110</definedName>
    <definedName name="研究職">◎!$B$112:$B$123</definedName>
    <definedName name="公安一">◎!$B$40:$B$53</definedName>
    <definedName name="公安二">◎!$B$55:$B$64</definedName>
    <definedName name="行一">◎!$B$2:$B$11</definedName>
    <definedName name="行二">◎!$B$13:$B$17</definedName>
    <definedName name="指定職">◎!$B$170</definedName>
    <definedName name="税務">◎!$B$29:$B$38</definedName>
    <definedName name="専スタ">◎!$B$165:$B$168</definedName>
    <definedName name="専行">◎!$B$19:$B$27</definedName>
    <definedName name="内閣総理大臣等">◎!$B$173</definedName>
    <definedName name="福祉">◎!$B$157:$B$163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1" i="5" l="1"/>
  <c r="H22" i="5"/>
  <c r="H23" i="5"/>
  <c r="H24" i="5"/>
  <c r="H25" i="5"/>
  <c r="H26" i="5"/>
  <c r="H27" i="5"/>
  <c r="H28" i="5"/>
  <c r="H29" i="5"/>
  <c r="H30" i="5"/>
  <c r="G7" i="5"/>
  <c r="G8" i="5"/>
  <c r="G9" i="5"/>
  <c r="G10" i="5"/>
  <c r="G11" i="5"/>
  <c r="G12" i="5"/>
  <c r="G13" i="5"/>
  <c r="G14" i="5"/>
  <c r="G15" i="5"/>
  <c r="G6" i="5"/>
  <c r="AI41" i="4"/>
  <c r="AI47" i="4"/>
  <c r="AI45" i="4"/>
  <c r="AI43" i="4"/>
  <c r="G41" i="5"/>
  <c r="C41" i="5"/>
  <c r="U33" i="4"/>
  <c r="U35" i="4" s="1"/>
  <c r="H12" i="3"/>
  <c r="I13" i="3" s="1"/>
  <c r="H19" i="3" s="1"/>
  <c r="C4" i="3"/>
  <c r="AA33" i="4"/>
  <c r="AA35" i="4" s="1"/>
  <c r="U49" i="4"/>
  <c r="M22" i="3"/>
  <c r="M18" i="3"/>
  <c r="M20" i="3"/>
  <c r="H31" i="5" l="1"/>
  <c r="G16" i="5"/>
  <c r="H18" i="3"/>
  <c r="U37" i="4"/>
  <c r="V52" i="4" s="1"/>
  <c r="M17" i="3"/>
  <c r="C17" i="3"/>
  <c r="M14" i="3"/>
  <c r="C14" i="3"/>
  <c r="N13" i="3"/>
  <c r="N15" i="3" s="1"/>
  <c r="D13" i="3"/>
  <c r="D15" i="3" s="1"/>
  <c r="M12" i="3"/>
  <c r="C12" i="3"/>
  <c r="H10" i="3"/>
  <c r="M9" i="3"/>
  <c r="C9" i="3"/>
  <c r="N8" i="3"/>
  <c r="N10" i="3" s="1"/>
  <c r="D8" i="3"/>
  <c r="D10" i="3" s="1"/>
  <c r="M7" i="3"/>
  <c r="H7" i="3"/>
  <c r="C7" i="3"/>
  <c r="C18" i="3" s="1"/>
  <c r="M4" i="3"/>
  <c r="H4" i="3"/>
  <c r="N3" i="3"/>
  <c r="N5" i="3" s="1"/>
  <c r="D3" i="3"/>
  <c r="D5" i="3" s="1"/>
  <c r="C22" i="3" s="1"/>
  <c r="H44" i="5" l="1"/>
  <c r="H14" i="3"/>
  <c r="H15" i="3" s="1"/>
  <c r="C23" i="3"/>
  <c r="C24" i="3" s="1"/>
  <c r="C19" i="3"/>
  <c r="C20" i="3" s="1"/>
  <c r="M21" i="3"/>
  <c r="H16" i="3" l="1"/>
  <c r="N19" i="3"/>
  <c r="M24" i="3" s="1"/>
  <c r="M25" i="3" s="1"/>
  <c r="M26" i="3" s="1"/>
  <c r="H20" i="3" l="1"/>
  <c r="C173" i="2"/>
  <c r="C170" i="2"/>
  <c r="C168" i="2"/>
  <c r="C167" i="2"/>
  <c r="C166" i="2"/>
  <c r="C165" i="2"/>
  <c r="C163" i="2"/>
  <c r="C162" i="2"/>
  <c r="C161" i="2"/>
  <c r="C160" i="2"/>
  <c r="C159" i="2"/>
  <c r="C158" i="2"/>
  <c r="C157" i="2"/>
  <c r="C155" i="2"/>
  <c r="C154" i="2"/>
  <c r="C153" i="2"/>
  <c r="C152" i="2"/>
  <c r="C151" i="2"/>
  <c r="C150" i="2"/>
  <c r="C149" i="2"/>
  <c r="C148" i="2"/>
  <c r="C147" i="2"/>
  <c r="C145" i="2"/>
  <c r="C144" i="2"/>
  <c r="C143" i="2"/>
  <c r="C142" i="2"/>
  <c r="C141" i="2"/>
  <c r="C140" i="2"/>
  <c r="C139" i="2"/>
  <c r="C138" i="2"/>
  <c r="C137" i="2"/>
  <c r="C136" i="2"/>
  <c r="C134" i="2"/>
  <c r="C133" i="2"/>
  <c r="C132" i="2"/>
  <c r="C131" i="2"/>
  <c r="C130" i="2"/>
  <c r="C129" i="2"/>
  <c r="C128" i="2"/>
  <c r="C127" i="2"/>
  <c r="C126" i="2"/>
  <c r="C125" i="2"/>
  <c r="C123" i="2"/>
  <c r="C122" i="2"/>
  <c r="C121" i="2"/>
  <c r="C120" i="2"/>
  <c r="C119" i="2"/>
  <c r="C118" i="2"/>
  <c r="C117" i="2"/>
  <c r="C116" i="2"/>
  <c r="C115" i="2"/>
  <c r="C114" i="2"/>
  <c r="C113" i="2"/>
  <c r="C112" i="2"/>
  <c r="C110" i="2"/>
  <c r="C109" i="2"/>
  <c r="C108" i="2"/>
  <c r="C107" i="2"/>
  <c r="C106" i="2"/>
  <c r="C105" i="2"/>
  <c r="C104" i="2"/>
  <c r="C103" i="2"/>
  <c r="C102" i="2"/>
  <c r="C101" i="2"/>
  <c r="C100" i="2"/>
  <c r="C99" i="2"/>
  <c r="C98" i="2"/>
  <c r="C97" i="2"/>
  <c r="C96" i="2"/>
  <c r="C94" i="2"/>
  <c r="C93" i="2"/>
  <c r="C92" i="2"/>
  <c r="C91" i="2"/>
  <c r="C90" i="2"/>
  <c r="C89" i="2"/>
  <c r="C88" i="2"/>
  <c r="C87" i="2"/>
  <c r="C86" i="2"/>
  <c r="C85" i="2"/>
  <c r="C84" i="2"/>
  <c r="C83" i="2"/>
  <c r="C82" i="2"/>
  <c r="C80" i="2"/>
  <c r="C79" i="2"/>
  <c r="C78" i="2"/>
  <c r="C77" i="2"/>
  <c r="C76" i="2"/>
  <c r="C75" i="2"/>
  <c r="C73" i="2"/>
  <c r="C72" i="2"/>
  <c r="C71" i="2"/>
  <c r="C70" i="2"/>
  <c r="C69" i="2"/>
  <c r="C68" i="2"/>
  <c r="C67" i="2"/>
  <c r="C66" i="2"/>
  <c r="C64" i="2"/>
  <c r="C63" i="2"/>
  <c r="C62" i="2"/>
  <c r="C61" i="2"/>
  <c r="C60" i="2"/>
  <c r="C59" i="2"/>
  <c r="C58" i="2"/>
  <c r="C57" i="2"/>
  <c r="C56" i="2"/>
  <c r="C55" i="2"/>
  <c r="C53" i="2"/>
  <c r="C52" i="2"/>
  <c r="C51" i="2"/>
  <c r="C50" i="2"/>
  <c r="C49" i="2"/>
  <c r="C48" i="2"/>
  <c r="C47" i="2"/>
  <c r="C46" i="2"/>
  <c r="C45" i="2"/>
  <c r="C44" i="2"/>
  <c r="C43" i="2"/>
  <c r="C42" i="2"/>
  <c r="C41" i="2"/>
  <c r="C40" i="2"/>
  <c r="C38" i="2"/>
  <c r="C37" i="2"/>
  <c r="C36" i="2"/>
  <c r="C35" i="2"/>
  <c r="C34" i="2"/>
  <c r="C33" i="2"/>
  <c r="C32" i="2"/>
  <c r="C31" i="2"/>
  <c r="C30" i="2"/>
  <c r="C29" i="2"/>
  <c r="C27" i="2"/>
  <c r="C26" i="2"/>
  <c r="C25" i="2"/>
  <c r="C24" i="2"/>
  <c r="C23" i="2"/>
  <c r="C22" i="2"/>
  <c r="C21" i="2"/>
  <c r="C20" i="2"/>
  <c r="C19" i="2"/>
  <c r="C17" i="2"/>
  <c r="C16" i="2"/>
  <c r="C15" i="2"/>
  <c r="C14" i="2"/>
  <c r="C13" i="2"/>
  <c r="C11" i="2"/>
  <c r="C10" i="2"/>
  <c r="C9" i="2"/>
  <c r="C8" i="2"/>
  <c r="C7" i="2"/>
  <c r="C6" i="2"/>
  <c r="C5" i="2"/>
  <c r="AK4" i="2"/>
  <c r="AJ4" i="2"/>
  <c r="AF4" i="2"/>
  <c r="AB4" i="2"/>
  <c r="AA4" i="2"/>
  <c r="Z4" i="2"/>
  <c r="C4" i="2"/>
  <c r="AK3" i="2"/>
  <c r="AJ3" i="2"/>
  <c r="AI3" i="2"/>
  <c r="AH3" i="2"/>
  <c r="AG3" i="2"/>
  <c r="AF3" i="2"/>
  <c r="AB3" i="2"/>
  <c r="AA3" i="2"/>
  <c r="Z3" i="2"/>
  <c r="C3" i="2"/>
  <c r="C2" i="2"/>
</calcChain>
</file>

<file path=xl/sharedStrings.xml><?xml version="1.0" encoding="utf-8"?>
<sst xmlns="http://schemas.openxmlformats.org/spreadsheetml/2006/main" count="492" uniqueCount="184">
  <si>
    <t>職名</t>
    <rPh sb="0" eb="2">
      <t>ショクメイ</t>
    </rPh>
    <phoneticPr fontId="2"/>
  </si>
  <si>
    <t>職員氏名</t>
    <rPh sb="0" eb="2">
      <t>ショクイン</t>
    </rPh>
    <rPh sb="2" eb="4">
      <t>シメイ</t>
    </rPh>
    <phoneticPr fontId="2"/>
  </si>
  <si>
    <t>円</t>
    <rPh sb="0" eb="1">
      <t>エン</t>
    </rPh>
    <phoneticPr fontId="2"/>
  </si>
  <si>
    <t>3級</t>
    <rPh sb="1" eb="2">
      <t>キュウ</t>
    </rPh>
    <phoneticPr fontId="2"/>
  </si>
  <si>
    <t>行一</t>
    <rPh sb="0" eb="1">
      <t>ギョウ</t>
    </rPh>
    <rPh sb="1" eb="2">
      <t>イチ</t>
    </rPh>
    <phoneticPr fontId="2"/>
  </si>
  <si>
    <t>その他（）</t>
    <phoneticPr fontId="2"/>
  </si>
  <si>
    <t>法定額チェック用の表</t>
    <rPh sb="0" eb="1">
      <t>ホウ</t>
    </rPh>
    <rPh sb="1" eb="3">
      <t>テイガク</t>
    </rPh>
    <rPh sb="7" eb="8">
      <t>ヨウ</t>
    </rPh>
    <rPh sb="9" eb="10">
      <t>ヒョウ</t>
    </rPh>
    <phoneticPr fontId="4"/>
  </si>
  <si>
    <t>法28①三（在勤地以外の同一地域内旅行の旅費）該当チェック用</t>
    <rPh sb="0" eb="1">
      <t>ホウ</t>
    </rPh>
    <rPh sb="4" eb="5">
      <t>３</t>
    </rPh>
    <rPh sb="6" eb="8">
      <t>ザイキン</t>
    </rPh>
    <rPh sb="8" eb="9">
      <t>チ</t>
    </rPh>
    <rPh sb="9" eb="11">
      <t>イガイ</t>
    </rPh>
    <rPh sb="12" eb="14">
      <t>ドウイツ</t>
    </rPh>
    <rPh sb="14" eb="16">
      <t>チイキ</t>
    </rPh>
    <rPh sb="16" eb="17">
      <t>ナイ</t>
    </rPh>
    <rPh sb="17" eb="19">
      <t>リョコウ</t>
    </rPh>
    <rPh sb="20" eb="22">
      <t>リョヒ</t>
    </rPh>
    <rPh sb="23" eb="25">
      <t>ガイトウ</t>
    </rPh>
    <rPh sb="29" eb="30">
      <t>ヨウ</t>
    </rPh>
    <phoneticPr fontId="4"/>
  </si>
  <si>
    <t>10級</t>
    <rPh sb="2" eb="3">
      <t>キュウ</t>
    </rPh>
    <phoneticPr fontId="2"/>
  </si>
  <si>
    <t>指定職</t>
    <rPh sb="0" eb="2">
      <t>シテイ</t>
    </rPh>
    <rPh sb="2" eb="3">
      <t>ショク</t>
    </rPh>
    <phoneticPr fontId="4"/>
  </si>
  <si>
    <t>内閣総理大臣等</t>
    <rPh sb="0" eb="2">
      <t>ナイカク</t>
    </rPh>
    <rPh sb="2" eb="4">
      <t>ソウリ</t>
    </rPh>
    <rPh sb="4" eb="6">
      <t>ダイジン</t>
    </rPh>
    <rPh sb="6" eb="7">
      <t>トウ</t>
    </rPh>
    <phoneticPr fontId="4"/>
  </si>
  <si>
    <t>9級</t>
    <rPh sb="1" eb="2">
      <t>キュウ</t>
    </rPh>
    <phoneticPr fontId="2"/>
  </si>
  <si>
    <t>8級</t>
    <rPh sb="1" eb="2">
      <t>キュウ</t>
    </rPh>
    <phoneticPr fontId="2"/>
  </si>
  <si>
    <t>7級</t>
    <rPh sb="1" eb="2">
      <t>キュウ</t>
    </rPh>
    <phoneticPr fontId="2"/>
  </si>
  <si>
    <t>6級</t>
    <rPh sb="1" eb="2">
      <t>キュウ</t>
    </rPh>
    <phoneticPr fontId="2"/>
  </si>
  <si>
    <t>5級</t>
    <rPh sb="1" eb="2">
      <t>キュウ</t>
    </rPh>
    <phoneticPr fontId="2"/>
  </si>
  <si>
    <t>4級</t>
    <rPh sb="1" eb="2">
      <t>キュウ</t>
    </rPh>
    <phoneticPr fontId="2"/>
  </si>
  <si>
    <t>2級</t>
    <rPh sb="1" eb="2">
      <t>キュウ</t>
    </rPh>
    <phoneticPr fontId="2"/>
  </si>
  <si>
    <t>1級</t>
    <rPh sb="1" eb="2">
      <t>キュウ</t>
    </rPh>
    <phoneticPr fontId="2"/>
  </si>
  <si>
    <t>行二</t>
    <rPh sb="0" eb="1">
      <t>ギョウ</t>
    </rPh>
    <rPh sb="1" eb="2">
      <t>ニ</t>
    </rPh>
    <phoneticPr fontId="2"/>
  </si>
  <si>
    <t>専行</t>
    <rPh sb="0" eb="1">
      <t>セン</t>
    </rPh>
    <rPh sb="1" eb="2">
      <t>ギョウ</t>
    </rPh>
    <phoneticPr fontId="2"/>
  </si>
  <si>
    <t>1級17号俸以上</t>
    <rPh sb="1" eb="2">
      <t>キュウ</t>
    </rPh>
    <rPh sb="4" eb="6">
      <t>ゴウホウ</t>
    </rPh>
    <rPh sb="6" eb="8">
      <t>イジョウ</t>
    </rPh>
    <phoneticPr fontId="2"/>
  </si>
  <si>
    <t>1級16号俸以下</t>
    <rPh sb="1" eb="2">
      <t>キュウ</t>
    </rPh>
    <rPh sb="4" eb="6">
      <t>ゴウホウ</t>
    </rPh>
    <rPh sb="6" eb="8">
      <t>イカ</t>
    </rPh>
    <phoneticPr fontId="2"/>
  </si>
  <si>
    <t>税務</t>
    <rPh sb="0" eb="2">
      <t>ゼイム</t>
    </rPh>
    <phoneticPr fontId="2"/>
  </si>
  <si>
    <t>公安一</t>
    <rPh sb="0" eb="2">
      <t>コウアン</t>
    </rPh>
    <rPh sb="2" eb="3">
      <t>イチ</t>
    </rPh>
    <phoneticPr fontId="2"/>
  </si>
  <si>
    <t>11級</t>
    <rPh sb="2" eb="3">
      <t>キュウ</t>
    </rPh>
    <phoneticPr fontId="2"/>
  </si>
  <si>
    <t>3級9～141号俸</t>
    <rPh sb="1" eb="2">
      <t>キュウ</t>
    </rPh>
    <rPh sb="7" eb="9">
      <t>ゴウホウ</t>
    </rPh>
    <phoneticPr fontId="2"/>
  </si>
  <si>
    <t>3級1～8号俸</t>
    <rPh sb="1" eb="2">
      <t>キュウ</t>
    </rPh>
    <rPh sb="5" eb="7">
      <t>ゴウホウ</t>
    </rPh>
    <phoneticPr fontId="2"/>
  </si>
  <si>
    <t>2級33～145号俸</t>
    <phoneticPr fontId="2"/>
  </si>
  <si>
    <t>2級～32号俸</t>
    <phoneticPr fontId="2"/>
  </si>
  <si>
    <t>1級41～125号俸</t>
  </si>
  <si>
    <t>1級1～40号俸</t>
    <phoneticPr fontId="2"/>
  </si>
  <si>
    <t>公安二</t>
    <rPh sb="0" eb="2">
      <t>コウアン</t>
    </rPh>
    <rPh sb="2" eb="3">
      <t>ニ</t>
    </rPh>
    <phoneticPr fontId="2"/>
  </si>
  <si>
    <t>海事一</t>
    <rPh sb="0" eb="2">
      <t>カイジ</t>
    </rPh>
    <rPh sb="2" eb="3">
      <t>イチ</t>
    </rPh>
    <phoneticPr fontId="2"/>
  </si>
  <si>
    <t>2級9～69号俸</t>
    <rPh sb="1" eb="2">
      <t>キュウ</t>
    </rPh>
    <rPh sb="6" eb="8">
      <t>ゴウホウ</t>
    </rPh>
    <phoneticPr fontId="2"/>
  </si>
  <si>
    <t>2級1～8号俸</t>
    <rPh sb="1" eb="2">
      <t>キュウ</t>
    </rPh>
    <rPh sb="5" eb="7">
      <t>ゴウホウ</t>
    </rPh>
    <phoneticPr fontId="2"/>
  </si>
  <si>
    <t>海事二</t>
    <rPh sb="0" eb="2">
      <t>カイジ</t>
    </rPh>
    <rPh sb="2" eb="3">
      <t>ニ</t>
    </rPh>
    <phoneticPr fontId="2"/>
  </si>
  <si>
    <t>教育一</t>
    <rPh sb="0" eb="2">
      <t>キョウイク</t>
    </rPh>
    <rPh sb="2" eb="3">
      <t>イチ</t>
    </rPh>
    <phoneticPr fontId="2"/>
  </si>
  <si>
    <t>4級5～77号俸</t>
    <rPh sb="1" eb="2">
      <t>キュウ</t>
    </rPh>
    <rPh sb="6" eb="8">
      <t>ゴウホウ</t>
    </rPh>
    <phoneticPr fontId="2"/>
  </si>
  <si>
    <t>4級1～4号俸</t>
    <rPh sb="1" eb="2">
      <t>キュウ</t>
    </rPh>
    <rPh sb="5" eb="7">
      <t>ゴウホウ</t>
    </rPh>
    <phoneticPr fontId="2"/>
  </si>
  <si>
    <t>3級29～89号俸</t>
    <rPh sb="1" eb="2">
      <t>キュウ</t>
    </rPh>
    <rPh sb="7" eb="9">
      <t>ゴウホウ</t>
    </rPh>
    <phoneticPr fontId="2"/>
  </si>
  <si>
    <t>3級9～28号俸</t>
    <rPh sb="1" eb="2">
      <t>キュウ</t>
    </rPh>
    <rPh sb="6" eb="8">
      <t>ゴウホウ</t>
    </rPh>
    <phoneticPr fontId="2"/>
  </si>
  <si>
    <t>2級25～105号俸</t>
    <rPh sb="1" eb="2">
      <t>キュウ</t>
    </rPh>
    <rPh sb="8" eb="10">
      <t>ゴウホウ</t>
    </rPh>
    <phoneticPr fontId="2"/>
  </si>
  <si>
    <t>2級17～24号俸</t>
    <rPh sb="1" eb="2">
      <t>キュウ</t>
    </rPh>
    <rPh sb="7" eb="9">
      <t>ゴウホウ</t>
    </rPh>
    <phoneticPr fontId="2"/>
  </si>
  <si>
    <t>2級5～16号俸</t>
    <rPh sb="1" eb="2">
      <t>キュウ</t>
    </rPh>
    <rPh sb="6" eb="8">
      <t>ゴウホウ</t>
    </rPh>
    <phoneticPr fontId="2"/>
  </si>
  <si>
    <t>2級1～4号俸</t>
    <rPh sb="1" eb="2">
      <t>キュウ</t>
    </rPh>
    <rPh sb="5" eb="7">
      <t>ゴウホウ</t>
    </rPh>
    <phoneticPr fontId="2"/>
  </si>
  <si>
    <t>1級25～129号俸</t>
    <rPh sb="1" eb="2">
      <t>キュウ</t>
    </rPh>
    <rPh sb="8" eb="10">
      <t>ゴウホウ</t>
    </rPh>
    <phoneticPr fontId="2"/>
  </si>
  <si>
    <t>1級9～24号俸</t>
    <rPh sb="1" eb="2">
      <t>キュウ</t>
    </rPh>
    <rPh sb="6" eb="8">
      <t>ゴウホウ</t>
    </rPh>
    <phoneticPr fontId="2"/>
  </si>
  <si>
    <t>1級1～8号俸</t>
    <rPh sb="1" eb="2">
      <t>キュウ</t>
    </rPh>
    <rPh sb="5" eb="7">
      <t>ゴウホウ</t>
    </rPh>
    <phoneticPr fontId="2"/>
  </si>
  <si>
    <t>教育二</t>
    <rPh sb="0" eb="2">
      <t>キョウイク</t>
    </rPh>
    <rPh sb="2" eb="3">
      <t>ニ</t>
    </rPh>
    <phoneticPr fontId="2"/>
  </si>
  <si>
    <t>3級29～101号俸</t>
    <rPh sb="1" eb="2">
      <t>キュウ</t>
    </rPh>
    <rPh sb="8" eb="10">
      <t>ゴウホウ</t>
    </rPh>
    <phoneticPr fontId="2"/>
  </si>
  <si>
    <t>3級25～28号俸</t>
    <rPh sb="1" eb="2">
      <t>キュウ</t>
    </rPh>
    <rPh sb="7" eb="9">
      <t>ゴウホウ</t>
    </rPh>
    <phoneticPr fontId="2"/>
  </si>
  <si>
    <t>3級17～24号俸</t>
    <rPh sb="1" eb="2">
      <t>キュウ</t>
    </rPh>
    <rPh sb="7" eb="9">
      <t>ゴウホウ</t>
    </rPh>
    <phoneticPr fontId="2"/>
  </si>
  <si>
    <t>3級5～16号俸</t>
    <rPh sb="1" eb="2">
      <t>キュウ</t>
    </rPh>
    <rPh sb="6" eb="8">
      <t>ゴウホウ</t>
    </rPh>
    <phoneticPr fontId="2"/>
  </si>
  <si>
    <t>3級1～4号俸</t>
    <rPh sb="1" eb="2">
      <t>キュウ</t>
    </rPh>
    <rPh sb="5" eb="7">
      <t>ゴウホウ</t>
    </rPh>
    <phoneticPr fontId="2"/>
  </si>
  <si>
    <t>2級49～125号俸</t>
    <rPh sb="1" eb="2">
      <t>キュウ</t>
    </rPh>
    <rPh sb="8" eb="10">
      <t>ゴウホウ</t>
    </rPh>
    <phoneticPr fontId="2"/>
  </si>
  <si>
    <t>2級41～48号俸</t>
    <rPh sb="1" eb="2">
      <t>キュウ</t>
    </rPh>
    <rPh sb="7" eb="9">
      <t>ゴウホウ</t>
    </rPh>
    <phoneticPr fontId="2"/>
  </si>
  <si>
    <t>2級37～40号俸</t>
    <rPh sb="1" eb="2">
      <t>キュウ</t>
    </rPh>
    <rPh sb="7" eb="9">
      <t>ゴウホウ</t>
    </rPh>
    <phoneticPr fontId="2"/>
  </si>
  <si>
    <t>2級25～36号俸</t>
    <rPh sb="1" eb="2">
      <t>キュウ</t>
    </rPh>
    <rPh sb="7" eb="9">
      <t>ゴウホウ</t>
    </rPh>
    <phoneticPr fontId="2"/>
  </si>
  <si>
    <t>2級9～24号俸</t>
    <rPh sb="1" eb="2">
      <t>キュウ</t>
    </rPh>
    <rPh sb="6" eb="8">
      <t>ゴウホウ</t>
    </rPh>
    <phoneticPr fontId="2"/>
  </si>
  <si>
    <t>1級57～141号俸</t>
    <rPh sb="1" eb="2">
      <t>キュウ</t>
    </rPh>
    <rPh sb="8" eb="10">
      <t>ゴウホウ</t>
    </rPh>
    <phoneticPr fontId="2"/>
  </si>
  <si>
    <t>1級37～56号俸</t>
    <rPh sb="1" eb="2">
      <t>キュウ</t>
    </rPh>
    <rPh sb="7" eb="9">
      <t>ゴウホウ</t>
    </rPh>
    <phoneticPr fontId="2"/>
  </si>
  <si>
    <t>1級21～36号俸</t>
    <rPh sb="1" eb="2">
      <t>キュウ</t>
    </rPh>
    <rPh sb="7" eb="9">
      <t>ゴウホウ</t>
    </rPh>
    <phoneticPr fontId="2"/>
  </si>
  <si>
    <t>1級1～20号俸</t>
    <rPh sb="1" eb="2">
      <t>キュウ</t>
    </rPh>
    <rPh sb="6" eb="8">
      <t>ゴウホウ</t>
    </rPh>
    <phoneticPr fontId="2"/>
  </si>
  <si>
    <t>研究職</t>
    <rPh sb="0" eb="3">
      <t>ケンキュウショク</t>
    </rPh>
    <phoneticPr fontId="2"/>
  </si>
  <si>
    <t>5級5～73号俸</t>
    <rPh sb="1" eb="2">
      <t>キュウ</t>
    </rPh>
    <rPh sb="6" eb="8">
      <t>ゴウホウ</t>
    </rPh>
    <phoneticPr fontId="2"/>
  </si>
  <si>
    <t>5級1～4号俸</t>
    <rPh sb="1" eb="2">
      <t>キュウ</t>
    </rPh>
    <rPh sb="5" eb="7">
      <t>ゴウホウ</t>
    </rPh>
    <phoneticPr fontId="2"/>
  </si>
  <si>
    <t>4級</t>
    <phoneticPr fontId="2"/>
  </si>
  <si>
    <t>3級13～89号</t>
    <rPh sb="1" eb="2">
      <t>キュウ</t>
    </rPh>
    <rPh sb="7" eb="8">
      <t>ゴウ</t>
    </rPh>
    <phoneticPr fontId="2"/>
  </si>
  <si>
    <t>3級5～12号俸</t>
    <rPh sb="1" eb="2">
      <t>キュウ</t>
    </rPh>
    <rPh sb="6" eb="8">
      <t>ゴウホウ</t>
    </rPh>
    <phoneticPr fontId="2"/>
  </si>
  <si>
    <t>2級25～121号俸</t>
    <rPh sb="1" eb="2">
      <t>キュウ</t>
    </rPh>
    <rPh sb="8" eb="10">
      <t>ゴウホウ</t>
    </rPh>
    <phoneticPr fontId="2"/>
  </si>
  <si>
    <t>1級45～121号俸</t>
    <rPh sb="1" eb="2">
      <t>キュウ</t>
    </rPh>
    <rPh sb="8" eb="10">
      <t>ゴウホウ</t>
    </rPh>
    <phoneticPr fontId="2"/>
  </si>
  <si>
    <t>1級1～44号俸</t>
    <rPh sb="1" eb="2">
      <t>キュウ</t>
    </rPh>
    <rPh sb="6" eb="8">
      <t>ゴウホウ</t>
    </rPh>
    <phoneticPr fontId="2"/>
  </si>
  <si>
    <t>医療一</t>
    <rPh sb="0" eb="2">
      <t>イリョウ</t>
    </rPh>
    <rPh sb="2" eb="3">
      <t>イチ</t>
    </rPh>
    <phoneticPr fontId="2"/>
  </si>
  <si>
    <t>3級5～89号俸</t>
    <rPh sb="1" eb="2">
      <t>キュウ</t>
    </rPh>
    <rPh sb="6" eb="8">
      <t>ゴウホウ</t>
    </rPh>
    <phoneticPr fontId="2"/>
  </si>
  <si>
    <t>2級13～97号俸</t>
    <rPh sb="1" eb="2">
      <t>キュウ</t>
    </rPh>
    <rPh sb="7" eb="9">
      <t>ゴウホウ</t>
    </rPh>
    <phoneticPr fontId="2"/>
  </si>
  <si>
    <t>2級9～12号俸</t>
    <rPh sb="1" eb="2">
      <t>キュウ</t>
    </rPh>
    <rPh sb="6" eb="8">
      <t>ゴウホウ</t>
    </rPh>
    <phoneticPr fontId="2"/>
  </si>
  <si>
    <t>1級25～65号俸</t>
    <rPh sb="1" eb="2">
      <t>キュウ</t>
    </rPh>
    <rPh sb="7" eb="9">
      <t>ゴウホウ</t>
    </rPh>
    <phoneticPr fontId="2"/>
  </si>
  <si>
    <t>1級13～24号俸</t>
    <rPh sb="1" eb="2">
      <t>キュウ</t>
    </rPh>
    <rPh sb="7" eb="9">
      <t>ゴウホウ</t>
    </rPh>
    <phoneticPr fontId="2"/>
  </si>
  <si>
    <t>1級1～12号俸</t>
    <rPh sb="1" eb="2">
      <t>キュウ</t>
    </rPh>
    <rPh sb="6" eb="8">
      <t>ゴウホウ</t>
    </rPh>
    <phoneticPr fontId="2"/>
  </si>
  <si>
    <t>医療二</t>
    <rPh sb="0" eb="2">
      <t>イリョウ</t>
    </rPh>
    <rPh sb="2" eb="3">
      <t>ニ</t>
    </rPh>
    <phoneticPr fontId="2"/>
  </si>
  <si>
    <t>3級5～113号俸</t>
    <rPh sb="1" eb="2">
      <t>キュウ</t>
    </rPh>
    <rPh sb="7" eb="9">
      <t>ゴウホウ</t>
    </rPh>
    <phoneticPr fontId="2"/>
  </si>
  <si>
    <t>2級9～105号</t>
    <rPh sb="1" eb="2">
      <t>キュウ</t>
    </rPh>
    <rPh sb="7" eb="8">
      <t>ゴウ</t>
    </rPh>
    <phoneticPr fontId="2"/>
  </si>
  <si>
    <t>医療三</t>
    <rPh sb="0" eb="2">
      <t>イリョウ</t>
    </rPh>
    <rPh sb="2" eb="3">
      <t>サン</t>
    </rPh>
    <phoneticPr fontId="2"/>
  </si>
  <si>
    <t>3級5～125号俸</t>
    <rPh sb="1" eb="2">
      <t>キュウ</t>
    </rPh>
    <rPh sb="7" eb="9">
      <t>ゴウホウ</t>
    </rPh>
    <phoneticPr fontId="2"/>
  </si>
  <si>
    <t>2級29～153号俸</t>
    <rPh sb="1" eb="2">
      <t>キュウ</t>
    </rPh>
    <rPh sb="8" eb="10">
      <t>ゴウホウ</t>
    </rPh>
    <phoneticPr fontId="2"/>
  </si>
  <si>
    <t>2級1～28号俸</t>
    <rPh sb="1" eb="2">
      <t>キュウ</t>
    </rPh>
    <rPh sb="6" eb="8">
      <t>ゴウホウ</t>
    </rPh>
    <phoneticPr fontId="2"/>
  </si>
  <si>
    <t>福祉</t>
    <rPh sb="0" eb="2">
      <t>フクシ</t>
    </rPh>
    <phoneticPr fontId="2"/>
  </si>
  <si>
    <t>2級13～121号俸</t>
    <rPh sb="1" eb="2">
      <t>キュウ</t>
    </rPh>
    <rPh sb="8" eb="10">
      <t>ゴウホウ</t>
    </rPh>
    <phoneticPr fontId="2"/>
  </si>
  <si>
    <t>2級1～12号俸</t>
    <rPh sb="1" eb="2">
      <t>キュウ</t>
    </rPh>
    <rPh sb="6" eb="8">
      <t>ゴウホウ</t>
    </rPh>
    <phoneticPr fontId="2"/>
  </si>
  <si>
    <t>専スタ</t>
    <rPh sb="0" eb="1">
      <t>セン</t>
    </rPh>
    <phoneticPr fontId="2"/>
  </si>
  <si>
    <t>指定職</t>
    <rPh sb="0" eb="3">
      <t>シテイショク</t>
    </rPh>
    <phoneticPr fontId="2"/>
  </si>
  <si>
    <t>内閣総理大臣等</t>
  </si>
  <si>
    <t>ⅸ）その他</t>
    <rPh sb="4" eb="5">
      <t>タ</t>
    </rPh>
    <phoneticPr fontId="2"/>
  </si>
  <si>
    <t>◎お手持ちの書類にあわせ、太枠内に入力いただけますと自動計算を行います。計算後、転記願います。
　（こちらのシートの提出不要です。）</t>
    <rPh sb="2" eb="4">
      <t>テモ</t>
    </rPh>
    <rPh sb="6" eb="8">
      <t>ショルイ</t>
    </rPh>
    <rPh sb="13" eb="15">
      <t>フトワク</t>
    </rPh>
    <rPh sb="15" eb="16">
      <t>ナイ</t>
    </rPh>
    <rPh sb="17" eb="19">
      <t>ニュウリョク</t>
    </rPh>
    <rPh sb="26" eb="28">
      <t>ジドウ</t>
    </rPh>
    <rPh sb="28" eb="30">
      <t>ケイサン</t>
    </rPh>
    <rPh sb="31" eb="32">
      <t>オコナ</t>
    </rPh>
    <rPh sb="36" eb="38">
      <t>ケイサン</t>
    </rPh>
    <rPh sb="38" eb="39">
      <t>ゴ</t>
    </rPh>
    <rPh sb="40" eb="43">
      <t>テンキネガ</t>
    </rPh>
    <rPh sb="58" eb="60">
      <t>テイシュツ</t>
    </rPh>
    <rPh sb="60" eb="62">
      <t>フヨウ</t>
    </rPh>
    <phoneticPr fontId="2"/>
  </si>
  <si>
    <t>１．運賃や料金毎に割引額が生じる場合</t>
    <rPh sb="2" eb="4">
      <t>ウンチン</t>
    </rPh>
    <rPh sb="5" eb="7">
      <t>リョウキン</t>
    </rPh>
    <rPh sb="7" eb="8">
      <t>ゴト</t>
    </rPh>
    <rPh sb="9" eb="12">
      <t>ワリビキガク</t>
    </rPh>
    <rPh sb="13" eb="14">
      <t>ショウ</t>
    </rPh>
    <rPh sb="16" eb="18">
      <t>バアイ</t>
    </rPh>
    <phoneticPr fontId="2"/>
  </si>
  <si>
    <t>２．小計後に値引きが行われる場合</t>
    <rPh sb="2" eb="4">
      <t>ショウケイ</t>
    </rPh>
    <rPh sb="4" eb="5">
      <t>ゴ</t>
    </rPh>
    <rPh sb="6" eb="8">
      <t>ネビ</t>
    </rPh>
    <rPh sb="10" eb="11">
      <t>オコナ</t>
    </rPh>
    <rPh sb="14" eb="16">
      <t>バアイ</t>
    </rPh>
    <phoneticPr fontId="2"/>
  </si>
  <si>
    <t>３．料金毎及び小計後と2回値引きが行われる場合</t>
    <rPh sb="2" eb="4">
      <t>リョウキン</t>
    </rPh>
    <rPh sb="4" eb="5">
      <t>ゴト</t>
    </rPh>
    <rPh sb="5" eb="6">
      <t>オヨ</t>
    </rPh>
    <rPh sb="7" eb="9">
      <t>ショウケイ</t>
    </rPh>
    <rPh sb="9" eb="10">
      <t>ゴ</t>
    </rPh>
    <rPh sb="12" eb="13">
      <t>カイ</t>
    </rPh>
    <rPh sb="13" eb="15">
      <t>ネビ</t>
    </rPh>
    <rPh sb="17" eb="18">
      <t>オコナ</t>
    </rPh>
    <rPh sb="21" eb="23">
      <t>バアイ</t>
    </rPh>
    <phoneticPr fontId="2"/>
  </si>
  <si>
    <t>運賃</t>
    <rPh sb="0" eb="2">
      <t>ウンチン</t>
    </rPh>
    <phoneticPr fontId="2"/>
  </si>
  <si>
    <t>値引き前の運賃総額</t>
    <rPh sb="0" eb="2">
      <t>ネビ</t>
    </rPh>
    <rPh sb="3" eb="4">
      <t>マエ</t>
    </rPh>
    <rPh sb="5" eb="7">
      <t>ウンチン</t>
    </rPh>
    <rPh sb="7" eb="9">
      <t>ソウガク</t>
    </rPh>
    <phoneticPr fontId="2"/>
  </si>
  <si>
    <t>うち対象経費</t>
    <rPh sb="2" eb="4">
      <t>タイショウ</t>
    </rPh>
    <rPh sb="4" eb="6">
      <t>ケイヒ</t>
    </rPh>
    <phoneticPr fontId="2"/>
  </si>
  <si>
    <t>対象外となる
割引額</t>
    <rPh sb="0" eb="2">
      <t>タイショウ</t>
    </rPh>
    <rPh sb="2" eb="3">
      <t>ソト</t>
    </rPh>
    <rPh sb="7" eb="10">
      <t>ワリビキガク</t>
    </rPh>
    <phoneticPr fontId="2"/>
  </si>
  <si>
    <t>うち対象外経費</t>
    <rPh sb="2" eb="5">
      <t>タイショウガイ</t>
    </rPh>
    <rPh sb="5" eb="7">
      <t>ケイヒ</t>
    </rPh>
    <phoneticPr fontId="2"/>
  </si>
  <si>
    <t>値引額</t>
    <rPh sb="0" eb="2">
      <t>ネビ</t>
    </rPh>
    <rPh sb="2" eb="3">
      <t>ガク</t>
    </rPh>
    <phoneticPr fontId="2"/>
  </si>
  <si>
    <t>人件費</t>
    <rPh sb="0" eb="3">
      <t>ジンケンヒ</t>
    </rPh>
    <phoneticPr fontId="2"/>
  </si>
  <si>
    <t>値引き前の人件費総額</t>
    <rPh sb="0" eb="2">
      <t>ネビ</t>
    </rPh>
    <rPh sb="3" eb="4">
      <t>マエ</t>
    </rPh>
    <rPh sb="5" eb="8">
      <t>ジンケンヒ</t>
    </rPh>
    <rPh sb="8" eb="10">
      <t>ソウガク</t>
    </rPh>
    <phoneticPr fontId="2"/>
  </si>
  <si>
    <t>小計①</t>
    <rPh sb="0" eb="2">
      <t>ショウケイ</t>
    </rPh>
    <phoneticPr fontId="2"/>
  </si>
  <si>
    <t>その他オプション料金</t>
    <rPh sb="2" eb="3">
      <t>タ</t>
    </rPh>
    <rPh sb="8" eb="10">
      <t>リョウキン</t>
    </rPh>
    <phoneticPr fontId="2"/>
  </si>
  <si>
    <t>値引き前のその他オプション料金総額</t>
    <rPh sb="0" eb="2">
      <t>ネビ</t>
    </rPh>
    <rPh sb="3" eb="4">
      <t>マエ</t>
    </rPh>
    <rPh sb="7" eb="8">
      <t>タ</t>
    </rPh>
    <rPh sb="13" eb="15">
      <t>リョウキン</t>
    </rPh>
    <rPh sb="15" eb="17">
      <t>ソウガク</t>
    </rPh>
    <phoneticPr fontId="2"/>
  </si>
  <si>
    <t>小計②</t>
    <rPh sb="0" eb="2">
      <t>ショウケイ</t>
    </rPh>
    <phoneticPr fontId="2"/>
  </si>
  <si>
    <t>小計</t>
    <rPh sb="0" eb="2">
      <t>ショウケイ</t>
    </rPh>
    <phoneticPr fontId="2"/>
  </si>
  <si>
    <t>値引額</t>
    <rPh sb="0" eb="2">
      <t>ネビキ</t>
    </rPh>
    <rPh sb="2" eb="3">
      <t>ガク</t>
    </rPh>
    <phoneticPr fontId="2"/>
  </si>
  <si>
    <t>計</t>
    <rPh sb="0" eb="1">
      <t>ケイ</t>
    </rPh>
    <phoneticPr fontId="2"/>
  </si>
  <si>
    <t>消費税（10％）</t>
    <rPh sb="0" eb="3">
      <t>ショウヒゼイ</t>
    </rPh>
    <phoneticPr fontId="2"/>
  </si>
  <si>
    <t>合計</t>
    <rPh sb="0" eb="2">
      <t>ゴウケイ</t>
    </rPh>
    <phoneticPr fontId="2"/>
  </si>
  <si>
    <t>小計③</t>
    <rPh sb="0" eb="2">
      <t>ショウケイ</t>
    </rPh>
    <phoneticPr fontId="2"/>
  </si>
  <si>
    <t>計(①＋②＋③）</t>
    <rPh sb="0" eb="1">
      <t>ケイ</t>
    </rPh>
    <phoneticPr fontId="2"/>
  </si>
  <si>
    <t>対象外となる割引額計</t>
    <rPh sb="0" eb="2">
      <t>タイショウ</t>
    </rPh>
    <rPh sb="2" eb="3">
      <t>ソト</t>
    </rPh>
    <rPh sb="6" eb="9">
      <t>ワリビキガク</t>
    </rPh>
    <rPh sb="9" eb="10">
      <t>ケイ</t>
    </rPh>
    <phoneticPr fontId="2"/>
  </si>
  <si>
    <t>対象外となる
割引額</t>
    <rPh sb="0" eb="3">
      <t>タイショウガイ</t>
    </rPh>
    <rPh sb="7" eb="10">
      <t>ワリビキガク</t>
    </rPh>
    <phoneticPr fontId="2"/>
  </si>
  <si>
    <t>対象外となる消費税計</t>
    <rPh sb="0" eb="2">
      <t>タイショウ</t>
    </rPh>
    <rPh sb="2" eb="3">
      <t>ソト</t>
    </rPh>
    <rPh sb="6" eb="9">
      <t>ショウヒゼイ</t>
    </rPh>
    <rPh sb="9" eb="10">
      <t>ケイ</t>
    </rPh>
    <phoneticPr fontId="2"/>
  </si>
  <si>
    <t>値引き額</t>
    <rPh sb="0" eb="2">
      <t>ネビ</t>
    </rPh>
    <rPh sb="3" eb="4">
      <t>ガク</t>
    </rPh>
    <phoneticPr fontId="2"/>
  </si>
  <si>
    <t>ⅷ）値引き、消費税等調整額へ転記する額</t>
    <rPh sb="14" eb="16">
      <t>テンキ</t>
    </rPh>
    <rPh sb="18" eb="19">
      <t>ガク</t>
    </rPh>
    <phoneticPr fontId="2"/>
  </si>
  <si>
    <t>所属名</t>
    <rPh sb="0" eb="2">
      <t>ショゾク</t>
    </rPh>
    <rPh sb="2" eb="3">
      <t>メイ</t>
    </rPh>
    <phoneticPr fontId="2"/>
  </si>
  <si>
    <t>a.引越業者利用に係る支払額・見積額</t>
    <rPh sb="2" eb="4">
      <t>ヒッコシ</t>
    </rPh>
    <rPh sb="4" eb="6">
      <t>ギョウシャ</t>
    </rPh>
    <rPh sb="6" eb="8">
      <t>リヨウ</t>
    </rPh>
    <rPh sb="9" eb="10">
      <t>カカ</t>
    </rPh>
    <rPh sb="11" eb="13">
      <t>シハライ</t>
    </rPh>
    <rPh sb="13" eb="14">
      <t>ガク</t>
    </rPh>
    <rPh sb="15" eb="17">
      <t>ミツ</t>
    </rPh>
    <rPh sb="17" eb="18">
      <t>ガク</t>
    </rPh>
    <phoneticPr fontId="2"/>
  </si>
  <si>
    <t>引越業者名</t>
    <rPh sb="0" eb="2">
      <t>ヒッコシ</t>
    </rPh>
    <rPh sb="2" eb="5">
      <t>ギョウシャメイ</t>
    </rPh>
    <phoneticPr fontId="2"/>
  </si>
  <si>
    <t>１社目</t>
    <rPh sb="1" eb="3">
      <t>シャメ</t>
    </rPh>
    <phoneticPr fontId="2"/>
  </si>
  <si>
    <t>２社目</t>
    <rPh sb="1" eb="3">
      <t>シャメ</t>
    </rPh>
    <phoneticPr fontId="2"/>
  </si>
  <si>
    <t>①　支払総額・見積総額</t>
    <rPh sb="2" eb="4">
      <t>シハライ</t>
    </rPh>
    <rPh sb="4" eb="6">
      <t>ソウガク</t>
    </rPh>
    <rPh sb="7" eb="9">
      <t>ミツモリ</t>
    </rPh>
    <rPh sb="9" eb="11">
      <t>ソウガク</t>
    </rPh>
    <phoneticPr fontId="2"/>
  </si>
  <si>
    <t>②　対象外経費</t>
    <rPh sb="2" eb="5">
      <t>タイショウガイ</t>
    </rPh>
    <rPh sb="5" eb="7">
      <t>ケイヒ</t>
    </rPh>
    <phoneticPr fontId="2"/>
  </si>
  <si>
    <t>ⅱ）自家用車、オートバイ等を運搬する際の追加費用　※１</t>
    <rPh sb="2" eb="6">
      <t>ジカヨウシャ</t>
    </rPh>
    <rPh sb="12" eb="13">
      <t>トウ</t>
    </rPh>
    <rPh sb="14" eb="16">
      <t>ウンパン</t>
    </rPh>
    <rPh sb="18" eb="19">
      <t>サイ</t>
    </rPh>
    <rPh sb="20" eb="22">
      <t>ツイカ</t>
    </rPh>
    <rPh sb="22" eb="24">
      <t>ヒヨウ</t>
    </rPh>
    <phoneticPr fontId="2"/>
  </si>
  <si>
    <t>ⅲ）荷造、荷解きにかかる追加費用　※２</t>
    <rPh sb="2" eb="4">
      <t>ニヅク</t>
    </rPh>
    <rPh sb="5" eb="7">
      <t>ニホド</t>
    </rPh>
    <rPh sb="12" eb="14">
      <t>ツイカ</t>
    </rPh>
    <rPh sb="14" eb="16">
      <t>ヒヨウ</t>
    </rPh>
    <phoneticPr fontId="2"/>
  </si>
  <si>
    <t>ⅳ）工事費・設置等にかかる追加費用　※３</t>
    <rPh sb="2" eb="5">
      <t>コウジヒ</t>
    </rPh>
    <rPh sb="6" eb="8">
      <t>セッチ</t>
    </rPh>
    <rPh sb="8" eb="9">
      <t>トウ</t>
    </rPh>
    <rPh sb="13" eb="15">
      <t>ツイカ</t>
    </rPh>
    <rPh sb="15" eb="17">
      <t>ヒヨウ</t>
    </rPh>
    <phoneticPr fontId="2"/>
  </si>
  <si>
    <t>ⅵ）家電リサイクル費用、不要品等の改修費用、ハウスクリーニング費用</t>
    <rPh sb="2" eb="4">
      <t>カデン</t>
    </rPh>
    <rPh sb="9" eb="11">
      <t>ヒヨウ</t>
    </rPh>
    <rPh sb="12" eb="15">
      <t>フヨウヒン</t>
    </rPh>
    <rPh sb="15" eb="16">
      <t>トウ</t>
    </rPh>
    <rPh sb="17" eb="19">
      <t>カイシュウ</t>
    </rPh>
    <rPh sb="19" eb="21">
      <t>ヒヨウ</t>
    </rPh>
    <rPh sb="31" eb="33">
      <t>ヒヨウ</t>
    </rPh>
    <phoneticPr fontId="2"/>
  </si>
  <si>
    <t>ⅶ）荷物を一時保管する場合の追加費用　※４</t>
    <rPh sb="2" eb="4">
      <t>ニモツ</t>
    </rPh>
    <rPh sb="5" eb="7">
      <t>イチジ</t>
    </rPh>
    <rPh sb="7" eb="9">
      <t>ホカン</t>
    </rPh>
    <rPh sb="11" eb="13">
      <t>バアイ</t>
    </rPh>
    <rPh sb="14" eb="16">
      <t>ツイカ</t>
    </rPh>
    <rPh sb="16" eb="18">
      <t>ヒヨウ</t>
    </rPh>
    <phoneticPr fontId="2"/>
  </si>
  <si>
    <t>ⅷ）値引き、消費税等調整額</t>
    <rPh sb="2" eb="4">
      <t>ネビ</t>
    </rPh>
    <rPh sb="6" eb="8">
      <t>ショウヒ</t>
    </rPh>
    <rPh sb="8" eb="9">
      <t>ゼイ</t>
    </rPh>
    <rPh sb="9" eb="10">
      <t>トウ</t>
    </rPh>
    <rPh sb="10" eb="13">
      <t>チョウセイガク</t>
    </rPh>
    <phoneticPr fontId="2"/>
  </si>
  <si>
    <t>③　対象外経費控除後の支払額・見積額（①-②）</t>
    <rPh sb="2" eb="5">
      <t>タイショウガイ</t>
    </rPh>
    <rPh sb="5" eb="7">
      <t>ケイヒ</t>
    </rPh>
    <rPh sb="7" eb="9">
      <t>コウジョ</t>
    </rPh>
    <rPh sb="9" eb="10">
      <t>ゴ</t>
    </rPh>
    <rPh sb="11" eb="14">
      <t>シハライガク</t>
    </rPh>
    <rPh sb="15" eb="18">
      <t>ミツモリガク</t>
    </rPh>
    <phoneticPr fontId="2"/>
  </si>
  <si>
    <t>④   引越業者利用に係る支給対象額（③のうち最安価額）</t>
    <rPh sb="4" eb="6">
      <t>ヒッコシ</t>
    </rPh>
    <rPh sb="6" eb="8">
      <t>ギョウシャ</t>
    </rPh>
    <rPh sb="8" eb="10">
      <t>リヨウ</t>
    </rPh>
    <rPh sb="11" eb="12">
      <t>カカ</t>
    </rPh>
    <rPh sb="13" eb="15">
      <t>シキュウ</t>
    </rPh>
    <rPh sb="15" eb="17">
      <t>タイショウ</t>
    </rPh>
    <rPh sb="17" eb="18">
      <t>ガク</t>
    </rPh>
    <rPh sb="23" eb="24">
      <t>サイ</t>
    </rPh>
    <rPh sb="24" eb="26">
      <t>アンカ</t>
    </rPh>
    <rPh sb="26" eb="27">
      <t>ガク</t>
    </rPh>
    <phoneticPr fontId="2"/>
  </si>
  <si>
    <t>b.a以外の支払額（転居費支給対象の移転に要した費用）</t>
    <rPh sb="3" eb="5">
      <t>イガイ</t>
    </rPh>
    <rPh sb="6" eb="9">
      <t>シハライガク</t>
    </rPh>
    <rPh sb="10" eb="12">
      <t>テンキョ</t>
    </rPh>
    <rPh sb="12" eb="13">
      <t>ヒ</t>
    </rPh>
    <rPh sb="13" eb="15">
      <t>シキュウ</t>
    </rPh>
    <rPh sb="15" eb="17">
      <t>タイショウ</t>
    </rPh>
    <rPh sb="18" eb="20">
      <t>イテン</t>
    </rPh>
    <rPh sb="21" eb="22">
      <t>ヨウ</t>
    </rPh>
    <rPh sb="24" eb="26">
      <t>ヒヨウ</t>
    </rPh>
    <phoneticPr fontId="2"/>
  </si>
  <si>
    <t>a</t>
    <phoneticPr fontId="2"/>
  </si>
  <si>
    <t>b</t>
    <phoneticPr fontId="2"/>
  </si>
  <si>
    <t>支払額</t>
    <rPh sb="0" eb="3">
      <t>シハライガク</t>
    </rPh>
    <phoneticPr fontId="2"/>
  </si>
  <si>
    <t>＝</t>
    <phoneticPr fontId="2"/>
  </si>
  <si>
    <t>＋</t>
    <phoneticPr fontId="2"/>
  </si>
  <si>
    <t>※１　離島やへき地といった地域への異動にあたり、自家用車等を運搬しなければ公務上支障が生じると各任命権者が認めた</t>
    <rPh sb="3" eb="5">
      <t>リトウ</t>
    </rPh>
    <rPh sb="8" eb="9">
      <t>チ</t>
    </rPh>
    <rPh sb="13" eb="15">
      <t>チイキ</t>
    </rPh>
    <rPh sb="17" eb="19">
      <t>イドウ</t>
    </rPh>
    <rPh sb="24" eb="28">
      <t>ジカヨウシャ</t>
    </rPh>
    <rPh sb="28" eb="29">
      <t>トウ</t>
    </rPh>
    <rPh sb="30" eb="32">
      <t>ウンパン</t>
    </rPh>
    <rPh sb="37" eb="40">
      <t>コウムジョウ</t>
    </rPh>
    <rPh sb="40" eb="42">
      <t>シショウ</t>
    </rPh>
    <rPh sb="43" eb="44">
      <t>ショウ</t>
    </rPh>
    <rPh sb="47" eb="48">
      <t>カク</t>
    </rPh>
    <rPh sb="48" eb="50">
      <t>ニンメイ</t>
    </rPh>
    <rPh sb="50" eb="52">
      <t>ケンシャ</t>
    </rPh>
    <phoneticPr fontId="2"/>
  </si>
  <si>
    <t>　　　 場合に限っては、当該経費を支給対象とすることができます。</t>
    <rPh sb="4" eb="6">
      <t>バアイ</t>
    </rPh>
    <rPh sb="7" eb="8">
      <t>カギ</t>
    </rPh>
    <rPh sb="12" eb="14">
      <t>トウガイ</t>
    </rPh>
    <rPh sb="14" eb="16">
      <t>ケイヒ</t>
    </rPh>
    <rPh sb="17" eb="19">
      <t>シキュウ</t>
    </rPh>
    <rPh sb="19" eb="21">
      <t>タイショウ</t>
    </rPh>
    <phoneticPr fontId="2"/>
  </si>
  <si>
    <t>※２　身体の故障等により自力での荷造り・荷解きができないと任命権者が認めた場合に限っては、当該経費を支給対象とする</t>
    <rPh sb="3" eb="5">
      <t>シンタイ</t>
    </rPh>
    <rPh sb="6" eb="8">
      <t>コショウ</t>
    </rPh>
    <rPh sb="8" eb="9">
      <t>トウ</t>
    </rPh>
    <rPh sb="12" eb="14">
      <t>ジリキ</t>
    </rPh>
    <rPh sb="16" eb="18">
      <t>ニヅク</t>
    </rPh>
    <rPh sb="20" eb="22">
      <t>ニホド</t>
    </rPh>
    <rPh sb="29" eb="32">
      <t>ニンメイケン</t>
    </rPh>
    <rPh sb="32" eb="33">
      <t>シャ</t>
    </rPh>
    <rPh sb="34" eb="35">
      <t>ミト</t>
    </rPh>
    <rPh sb="37" eb="39">
      <t>バアイ</t>
    </rPh>
    <rPh sb="40" eb="41">
      <t>カギ</t>
    </rPh>
    <rPh sb="45" eb="47">
      <t>トウガイ</t>
    </rPh>
    <rPh sb="47" eb="49">
      <t>ケイヒ</t>
    </rPh>
    <rPh sb="50" eb="52">
      <t>シキュウ</t>
    </rPh>
    <rPh sb="52" eb="54">
      <t>タイショウ</t>
    </rPh>
    <phoneticPr fontId="2"/>
  </si>
  <si>
    <t>　　　 ことができます。</t>
    <phoneticPr fontId="2"/>
  </si>
  <si>
    <t>ⅰ）ピアノ、美術品・骨董品、ペット、庭石・植木の様に個人的趣味
で大きな者や個人的な嗜好の強いものを運搬する際の追加費用</t>
    <rPh sb="6" eb="9">
      <t>ビジュツヒン</t>
    </rPh>
    <rPh sb="10" eb="13">
      <t>コットウヒン</t>
    </rPh>
    <rPh sb="18" eb="20">
      <t>ニワイシ</t>
    </rPh>
    <rPh sb="21" eb="23">
      <t>ウエキ</t>
    </rPh>
    <rPh sb="24" eb="25">
      <t>ヨウ</t>
    </rPh>
    <rPh sb="26" eb="29">
      <t>コジンテキ</t>
    </rPh>
    <rPh sb="29" eb="31">
      <t>シュミ</t>
    </rPh>
    <rPh sb="33" eb="34">
      <t>オオ</t>
    </rPh>
    <rPh sb="36" eb="37">
      <t>モノ</t>
    </rPh>
    <rPh sb="38" eb="41">
      <t>コジンテキ</t>
    </rPh>
    <rPh sb="42" eb="44">
      <t>シコウ</t>
    </rPh>
    <rPh sb="45" eb="46">
      <t>ツヨ</t>
    </rPh>
    <rPh sb="50" eb="52">
      <t>ウンパン</t>
    </rPh>
    <rPh sb="54" eb="55">
      <t>サイ</t>
    </rPh>
    <rPh sb="56" eb="58">
      <t>ツイカ</t>
    </rPh>
    <rPh sb="58" eb="60">
      <t>ヒヨウ</t>
    </rPh>
    <phoneticPr fontId="2"/>
  </si>
  <si>
    <t>ⅴ）家具、家電等の購入費及びレンタル料</t>
    <rPh sb="2" eb="4">
      <t>カグ</t>
    </rPh>
    <rPh sb="5" eb="7">
      <t>カデン</t>
    </rPh>
    <rPh sb="7" eb="8">
      <t>トウ</t>
    </rPh>
    <rPh sb="9" eb="11">
      <t>コウニュウ</t>
    </rPh>
    <rPh sb="11" eb="12">
      <t>ヒ</t>
    </rPh>
    <rPh sb="12" eb="13">
      <t>オヨ</t>
    </rPh>
    <rPh sb="18" eb="19">
      <t>リョウ</t>
    </rPh>
    <phoneticPr fontId="2"/>
  </si>
  <si>
    <t>転居費精算金額確認書</t>
    <rPh sb="0" eb="2">
      <t>テンキョ</t>
    </rPh>
    <rPh sb="2" eb="3">
      <t>ヒ</t>
    </rPh>
    <rPh sb="3" eb="5">
      <t>セイサン</t>
    </rPh>
    <rPh sb="5" eb="7">
      <t>キンガク</t>
    </rPh>
    <rPh sb="7" eb="10">
      <t>カクニンショ</t>
    </rPh>
    <phoneticPr fontId="2"/>
  </si>
  <si>
    <t xml:space="preserve">         ⅰ～ⅸ計</t>
    <rPh sb="12" eb="13">
      <t>ケイ</t>
    </rPh>
    <phoneticPr fontId="2"/>
  </si>
  <si>
    <t>※３　エアコン・暖房器具・ガス器具・洗濯機の取外し・取付け工事費用及び取付けに必須の付帯工事費用については、支給対象と</t>
    <rPh sb="8" eb="10">
      <t>ダンボウ</t>
    </rPh>
    <rPh sb="10" eb="12">
      <t>キグ</t>
    </rPh>
    <rPh sb="15" eb="17">
      <t>キグ</t>
    </rPh>
    <rPh sb="18" eb="20">
      <t>センタク</t>
    </rPh>
    <rPh sb="20" eb="21">
      <t>キ</t>
    </rPh>
    <rPh sb="22" eb="23">
      <t>ト</t>
    </rPh>
    <rPh sb="23" eb="24">
      <t>ハズ</t>
    </rPh>
    <rPh sb="26" eb="28">
      <t>トリツケ</t>
    </rPh>
    <rPh sb="29" eb="31">
      <t>コウジ</t>
    </rPh>
    <rPh sb="31" eb="33">
      <t>ヒヨウ</t>
    </rPh>
    <rPh sb="33" eb="34">
      <t>オヨ</t>
    </rPh>
    <rPh sb="35" eb="37">
      <t>トリツケ</t>
    </rPh>
    <rPh sb="39" eb="41">
      <t>ヒッス</t>
    </rPh>
    <rPh sb="42" eb="44">
      <t>フタイ</t>
    </rPh>
    <rPh sb="44" eb="46">
      <t>コウジ</t>
    </rPh>
    <rPh sb="46" eb="48">
      <t>ヒヨウ</t>
    </rPh>
    <rPh sb="54" eb="56">
      <t>シキュウ</t>
    </rPh>
    <rPh sb="56" eb="58">
      <t>タイショウ</t>
    </rPh>
    <phoneticPr fontId="2"/>
  </si>
  <si>
    <t>　　　 なります。</t>
    <phoneticPr fontId="2"/>
  </si>
  <si>
    <t>※４　公舎等を退去しなければならない日又は着任日から公舎への入居が可能となる日までの最低限の期間に生じた一時保管に</t>
    <rPh sb="3" eb="5">
      <t>コウシャ</t>
    </rPh>
    <rPh sb="5" eb="6">
      <t>トウ</t>
    </rPh>
    <rPh sb="7" eb="9">
      <t>タイキョ</t>
    </rPh>
    <rPh sb="18" eb="19">
      <t>ヒ</t>
    </rPh>
    <rPh sb="19" eb="20">
      <t>マタ</t>
    </rPh>
    <rPh sb="21" eb="23">
      <t>チャクニン</t>
    </rPh>
    <rPh sb="23" eb="24">
      <t>ビ</t>
    </rPh>
    <rPh sb="26" eb="28">
      <t>コウシャ</t>
    </rPh>
    <rPh sb="30" eb="32">
      <t>ニュウキョ</t>
    </rPh>
    <rPh sb="33" eb="35">
      <t>カノウ</t>
    </rPh>
    <rPh sb="38" eb="39">
      <t>ヒ</t>
    </rPh>
    <rPh sb="42" eb="45">
      <t>サイテイゲン</t>
    </rPh>
    <rPh sb="46" eb="48">
      <t>キカン</t>
    </rPh>
    <rPh sb="49" eb="50">
      <t>ショウ</t>
    </rPh>
    <rPh sb="52" eb="54">
      <t>イチジ</t>
    </rPh>
    <rPh sb="54" eb="56">
      <t>ホカン</t>
    </rPh>
    <phoneticPr fontId="2"/>
  </si>
  <si>
    <t>　　　 要する費用については支給対象となります。</t>
    <rPh sb="14" eb="16">
      <t>シキュウ</t>
    </rPh>
    <rPh sb="16" eb="18">
      <t>タイショウ</t>
    </rPh>
    <phoneticPr fontId="2"/>
  </si>
  <si>
    <t>領収書No.</t>
    <rPh sb="0" eb="3">
      <t>リョウシュウショ</t>
    </rPh>
    <phoneticPr fontId="2"/>
  </si>
  <si>
    <t>領収書金額</t>
    <rPh sb="0" eb="3">
      <t>リョウシュウショ</t>
    </rPh>
    <rPh sb="3" eb="5">
      <t>キンガク</t>
    </rPh>
    <phoneticPr fontId="2"/>
  </si>
  <si>
    <t>前回給油以降の走行距離（単位：km）</t>
    <rPh sb="0" eb="2">
      <t>ゼンカイ</t>
    </rPh>
    <rPh sb="2" eb="4">
      <t>キュウユ</t>
    </rPh>
    <rPh sb="4" eb="6">
      <t>イコウ</t>
    </rPh>
    <rPh sb="7" eb="9">
      <t>ソウコウ</t>
    </rPh>
    <rPh sb="9" eb="11">
      <t>キョリ</t>
    </rPh>
    <rPh sb="12" eb="14">
      <t>タンイ</t>
    </rPh>
    <phoneticPr fontId="2"/>
  </si>
  <si>
    <t>転居費として請求可能な利用距離</t>
    <rPh sb="0" eb="2">
      <t>テンキョ</t>
    </rPh>
    <rPh sb="2" eb="3">
      <t>ヒ</t>
    </rPh>
    <rPh sb="6" eb="8">
      <t>セイキュウ</t>
    </rPh>
    <rPh sb="8" eb="10">
      <t>カノウ</t>
    </rPh>
    <rPh sb="11" eb="13">
      <t>リヨウ</t>
    </rPh>
    <rPh sb="13" eb="15">
      <t>キョリ</t>
    </rPh>
    <phoneticPr fontId="2"/>
  </si>
  <si>
    <t>左記以外の距離</t>
    <rPh sb="0" eb="2">
      <t>サキ</t>
    </rPh>
    <rPh sb="2" eb="4">
      <t>イガイ</t>
    </rPh>
    <rPh sb="5" eb="7">
      <t>キョリ</t>
    </rPh>
    <phoneticPr fontId="2"/>
  </si>
  <si>
    <r>
      <rPr>
        <b/>
        <sz val="14"/>
        <color theme="1"/>
        <rFont val="ＭＳ Ｐゴシック"/>
        <family val="3"/>
        <charset val="128"/>
        <scheme val="minor"/>
      </rPr>
      <t>請求額</t>
    </r>
    <r>
      <rPr>
        <sz val="11"/>
        <color theme="1"/>
        <rFont val="ＭＳ Ｐゴシック"/>
        <family val="2"/>
        <charset val="128"/>
        <scheme val="minor"/>
      </rPr>
      <t xml:space="preserve">
（円未満切捨）</t>
    </r>
    <rPh sb="0" eb="3">
      <t>セイキュウガク</t>
    </rPh>
    <rPh sb="5" eb="8">
      <t>エンミマン</t>
    </rPh>
    <rPh sb="8" eb="9">
      <t>キ</t>
    </rPh>
    <rPh sb="9" eb="10">
      <t>ス</t>
    </rPh>
    <phoneticPr fontId="2"/>
  </si>
  <si>
    <t>転居費として請求可能なガソリン代の総額</t>
    <rPh sb="0" eb="2">
      <t>テンキョ</t>
    </rPh>
    <rPh sb="2" eb="3">
      <t>ヒ</t>
    </rPh>
    <rPh sb="6" eb="8">
      <t>セイキュウ</t>
    </rPh>
    <rPh sb="8" eb="10">
      <t>カノウ</t>
    </rPh>
    <rPh sb="15" eb="16">
      <t>ダイ</t>
    </rPh>
    <rPh sb="17" eb="19">
      <t>ソウガク</t>
    </rPh>
    <phoneticPr fontId="2"/>
  </si>
  <si>
    <t>ガソリン代</t>
    <rPh sb="4" eb="5">
      <t>ダイ</t>
    </rPh>
    <phoneticPr fontId="2"/>
  </si>
  <si>
    <t>レンタカー代</t>
    <rPh sb="5" eb="6">
      <t>ダイ</t>
    </rPh>
    <phoneticPr fontId="2"/>
  </si>
  <si>
    <t>領収書額</t>
    <rPh sb="0" eb="3">
      <t>リョウシュウショ</t>
    </rPh>
    <rPh sb="3" eb="4">
      <t>ガク</t>
    </rPh>
    <phoneticPr fontId="2"/>
  </si>
  <si>
    <t>左記のうち
転居費支給対象
となる経費</t>
    <rPh sb="0" eb="2">
      <t>サキ</t>
    </rPh>
    <rPh sb="6" eb="8">
      <t>テンキョ</t>
    </rPh>
    <rPh sb="8" eb="9">
      <t>ヒ</t>
    </rPh>
    <rPh sb="9" eb="11">
      <t>シキュウ</t>
    </rPh>
    <rPh sb="11" eb="13">
      <t>タイショウ</t>
    </rPh>
    <rPh sb="17" eb="19">
      <t>ケイヒ</t>
    </rPh>
    <phoneticPr fontId="2"/>
  </si>
  <si>
    <t>支給対象</t>
    <rPh sb="0" eb="2">
      <t>シキュウ</t>
    </rPh>
    <rPh sb="2" eb="4">
      <t>タイショウ</t>
    </rPh>
    <phoneticPr fontId="2"/>
  </si>
  <si>
    <t>支給対象外</t>
    <rPh sb="0" eb="2">
      <t>シキュウ</t>
    </rPh>
    <rPh sb="2" eb="5">
      <t>タイショウガイ</t>
    </rPh>
    <phoneticPr fontId="2"/>
  </si>
  <si>
    <t>転居費として請求可能なレンタカー代の総額</t>
    <rPh sb="0" eb="2">
      <t>テンキョ</t>
    </rPh>
    <rPh sb="2" eb="3">
      <t>ヒ</t>
    </rPh>
    <rPh sb="6" eb="8">
      <t>セイキュウ</t>
    </rPh>
    <rPh sb="8" eb="10">
      <t>カノウ</t>
    </rPh>
    <rPh sb="16" eb="17">
      <t>ダイ</t>
    </rPh>
    <rPh sb="18" eb="20">
      <t>ソウガク</t>
    </rPh>
    <phoneticPr fontId="2"/>
  </si>
  <si>
    <t>有料道路代</t>
    <rPh sb="0" eb="2">
      <t>ユウリョウ</t>
    </rPh>
    <rPh sb="2" eb="4">
      <t>ドウロ</t>
    </rPh>
    <rPh sb="4" eb="5">
      <t>ダイ</t>
    </rPh>
    <phoneticPr fontId="2"/>
  </si>
  <si>
    <t>駐車場代</t>
    <rPh sb="0" eb="3">
      <t>チュウシャジョウ</t>
    </rPh>
    <rPh sb="3" eb="4">
      <t>ダイ</t>
    </rPh>
    <phoneticPr fontId="2"/>
  </si>
  <si>
    <t>⑤レンタカー代、ガソリン代、高速道路利用料などの運搬に直接かかる費用</t>
  </si>
  <si>
    <t>⑤レンタカー代、ガソリン代、高速道路利用料などの運搬に直接かかる費用</t>
    <rPh sb="6" eb="7">
      <t>ダイ</t>
    </rPh>
    <rPh sb="12" eb="13">
      <t>ダイ</t>
    </rPh>
    <rPh sb="14" eb="16">
      <t>コウソク</t>
    </rPh>
    <rPh sb="16" eb="18">
      <t>ドウロ</t>
    </rPh>
    <rPh sb="18" eb="21">
      <t>リヨウリョウ</t>
    </rPh>
    <rPh sb="24" eb="26">
      <t>ウンパン</t>
    </rPh>
    <rPh sb="27" eb="29">
      <t>チョクセツ</t>
    </rPh>
    <rPh sb="32" eb="34">
      <t>ヒヨウ</t>
    </rPh>
    <phoneticPr fontId="2"/>
  </si>
  <si>
    <t>⑥段ボールやガムテープといった資材購入費用</t>
  </si>
  <si>
    <t>⑥段ボールやガムテープといった資材購入費用</t>
    <rPh sb="1" eb="2">
      <t>ダン</t>
    </rPh>
    <rPh sb="15" eb="17">
      <t>シザイ</t>
    </rPh>
    <rPh sb="17" eb="19">
      <t>コウニュウ</t>
    </rPh>
    <rPh sb="19" eb="21">
      <t>ヒヨウ</t>
    </rPh>
    <phoneticPr fontId="2"/>
  </si>
  <si>
    <t>⑦宅配便などの運送料</t>
  </si>
  <si>
    <t>⑦宅配便などの運送料</t>
    <rPh sb="1" eb="4">
      <t>タクハイビン</t>
    </rPh>
    <rPh sb="7" eb="10">
      <t>ウンソウリョウ</t>
    </rPh>
    <phoneticPr fontId="2"/>
  </si>
  <si>
    <t>⑧その他、移転に際して直接要した費用（対象外経費を除く）</t>
  </si>
  <si>
    <t>⑧その他、移転に際して直接要した費用（対象外経費を除く）</t>
    <rPh sb="3" eb="4">
      <t>タ</t>
    </rPh>
    <rPh sb="5" eb="7">
      <t>イテン</t>
    </rPh>
    <rPh sb="8" eb="9">
      <t>サイ</t>
    </rPh>
    <rPh sb="11" eb="13">
      <t>チョクセツ</t>
    </rPh>
    <rPh sb="13" eb="14">
      <t>ヨウ</t>
    </rPh>
    <rPh sb="16" eb="18">
      <t>ヒヨウ</t>
    </rPh>
    <rPh sb="19" eb="22">
      <t>タイショウガイ</t>
    </rPh>
    <rPh sb="22" eb="24">
      <t>ケイヒ</t>
    </rPh>
    <rPh sb="25" eb="26">
      <t>ノゾ</t>
    </rPh>
    <phoneticPr fontId="2"/>
  </si>
  <si>
    <t>⑨合計額</t>
    <rPh sb="1" eb="4">
      <t>ゴウケイガク</t>
    </rPh>
    <phoneticPr fontId="2"/>
  </si>
  <si>
    <t>「確認書」シートの「レンタカー代、ガソリン代、高速道路利用料などの運搬に直接かかる費用」欄へ入力する金額</t>
    <rPh sb="1" eb="4">
      <t>カクニンショ</t>
    </rPh>
    <rPh sb="44" eb="45">
      <t>ラン</t>
    </rPh>
    <rPh sb="46" eb="48">
      <t>ニュウリョク</t>
    </rPh>
    <rPh sb="50" eb="52">
      <t>キンガク</t>
    </rPh>
    <phoneticPr fontId="2"/>
  </si>
  <si>
    <t>そのまま印刷操作をするとシートが4枚印刷されます。
不要な項目がある場合は適宜ページを指定して印刷してください。</t>
    <rPh sb="4" eb="6">
      <t>インサツ</t>
    </rPh>
    <rPh sb="6" eb="8">
      <t>ソウサ</t>
    </rPh>
    <rPh sb="17" eb="18">
      <t>マイ</t>
    </rPh>
    <rPh sb="18" eb="20">
      <t>インサツ</t>
    </rPh>
    <rPh sb="26" eb="28">
      <t>フヨウ</t>
    </rPh>
    <rPh sb="29" eb="31">
      <t>コウモク</t>
    </rPh>
    <rPh sb="34" eb="36">
      <t>バアイ</t>
    </rPh>
    <rPh sb="37" eb="39">
      <t>テキギ</t>
    </rPh>
    <rPh sb="43" eb="45">
      <t>シテイ</t>
    </rPh>
    <rPh sb="47" eb="49">
      <t>インサツ</t>
    </rPh>
    <phoneticPr fontId="2"/>
  </si>
  <si>
    <t>b.a以外の支払額（転居費支給対象の移転に要した費用）  
⑤レンタカー代、ガソリン代、高速道路利用料などの運搬に直接かかる費用　の内訳</t>
    <rPh sb="66" eb="68">
      <t>ウチワケ</t>
    </rPh>
    <phoneticPr fontId="2"/>
  </si>
  <si>
    <r>
      <t>料金時間内訳（単位：</t>
    </r>
    <r>
      <rPr>
        <b/>
        <sz val="11"/>
        <color theme="1"/>
        <rFont val="ＭＳ Ｐゴシック"/>
        <family val="3"/>
        <charset val="128"/>
        <scheme val="minor"/>
      </rPr>
      <t>分</t>
    </r>
    <r>
      <rPr>
        <sz val="11"/>
        <color theme="1"/>
        <rFont val="ＭＳ Ｐゴシック"/>
        <family val="2"/>
        <charset val="128"/>
        <scheme val="minor"/>
      </rPr>
      <t>）</t>
    </r>
    <rPh sb="0" eb="2">
      <t>リョウキン</t>
    </rPh>
    <rPh sb="2" eb="4">
      <t>ジカン</t>
    </rPh>
    <rPh sb="4" eb="6">
      <t>ウチワケ</t>
    </rPh>
    <rPh sb="7" eb="9">
      <t>タンイ</t>
    </rPh>
    <rPh sb="10" eb="11">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</si>
</sst>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円&quot;"/>
  </numFmts>
  <fonts count="2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name val="ＭＳ Ｐ明朝"/>
      <family val="1"/>
      <charset val="128"/>
    </font>
    <font>
      <sz val="6"/>
      <name val="ＭＳ Ｐゴシック"/>
      <family val="3"/>
      <charset val="128"/>
    </font>
    <font>
      <sz val="10"/>
      <color theme="1"/>
      <name val="ＭＳ Ｐ明朝"/>
      <family val="1"/>
      <charset val="128"/>
    </font>
    <font>
      <sz val="11"/>
      <name val="ＭＳ Ｐゴシック"/>
      <family val="3"/>
      <charset val="128"/>
    </font>
    <font>
      <sz val="14"/>
      <color theme="1"/>
      <name val="ＭＳ Ｐゴシック"/>
      <family val="2"/>
      <charset val="128"/>
      <scheme val="minor"/>
    </font>
    <font>
      <sz val="10"/>
      <color theme="1"/>
      <name val="ＭＳ Ｐゴシック"/>
      <family val="2"/>
      <charset val="128"/>
      <scheme val="minor"/>
    </font>
    <font>
      <sz val="12"/>
      <color theme="1"/>
      <name val="ＭＳ Ｐゴシック"/>
      <family val="2"/>
      <charset val="128"/>
      <scheme val="minor"/>
    </font>
    <font>
      <sz val="16"/>
      <color theme="1"/>
      <name val="ＭＳ Ｐゴシック"/>
      <family val="2"/>
      <charset val="128"/>
      <scheme val="minor"/>
    </font>
    <font>
      <sz val="9"/>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b/>
      <sz val="14"/>
      <color rgb="FFFF0000"/>
      <name val="ＭＳ Ｐゴシック"/>
      <family val="3"/>
      <charset val="128"/>
      <scheme val="minor"/>
    </font>
    <font>
      <b/>
      <sz val="11"/>
      <color rgb="FFFF0000"/>
      <name val="ＭＳ Ｐゴシック"/>
      <family val="3"/>
      <charset val="128"/>
      <scheme val="minor"/>
    </font>
    <font>
      <sz val="14"/>
      <color theme="1"/>
      <name val="UD デジタル 教科書体 NK-B"/>
      <family val="1"/>
      <charset val="128"/>
    </font>
    <font>
      <sz val="14"/>
      <color rgb="FFFF0000"/>
      <name val="UD デジタル 教科書体 NK-B"/>
      <family val="1"/>
      <charset val="128"/>
    </font>
    <font>
      <b/>
      <sz val="11"/>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double">
        <color indexed="64"/>
      </bottom>
      <diagonal/>
    </border>
    <border>
      <left/>
      <right style="medium">
        <color indexed="64"/>
      </right>
      <top style="thin">
        <color indexed="64"/>
      </top>
      <bottom/>
      <diagonal/>
    </border>
    <border>
      <left style="medium">
        <color indexed="64"/>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diagonal/>
    </border>
    <border>
      <left style="thick">
        <color indexed="64"/>
      </left>
      <right style="thick">
        <color indexed="64"/>
      </right>
      <top style="thick">
        <color indexed="64"/>
      </top>
      <bottom/>
      <diagonal/>
    </border>
    <border>
      <left style="thin">
        <color indexed="64"/>
      </left>
      <right style="thin">
        <color indexed="64"/>
      </right>
      <top style="thin">
        <color indexed="64"/>
      </top>
      <bottom/>
      <diagonal/>
    </border>
    <border>
      <left/>
      <right/>
      <top style="double">
        <color auto="1"/>
      </top>
      <bottom style="double">
        <color auto="1"/>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bottom style="medium">
        <color indexed="64"/>
      </bottom>
      <diagonal/>
    </border>
    <border>
      <left style="thin">
        <color indexed="64"/>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rgb="FFFF0000"/>
      </left>
      <right style="thin">
        <color rgb="FFFF0000"/>
      </right>
      <top style="medium">
        <color rgb="FFFF0000"/>
      </top>
      <bottom style="thin">
        <color indexed="64"/>
      </bottom>
      <diagonal/>
    </border>
    <border>
      <left style="thin">
        <color rgb="FFFF0000"/>
      </left>
      <right style="thin">
        <color rgb="FFFF0000"/>
      </right>
      <top style="medium">
        <color rgb="FFFF0000"/>
      </top>
      <bottom style="thin">
        <color indexed="64"/>
      </bottom>
      <diagonal/>
    </border>
    <border>
      <left style="thin">
        <color rgb="FFFF0000"/>
      </left>
      <right style="medium">
        <color rgb="FFFF0000"/>
      </right>
      <top style="medium">
        <color rgb="FFFF0000"/>
      </top>
      <bottom style="thin">
        <color indexed="64"/>
      </bottom>
      <diagonal/>
    </border>
    <border>
      <left style="medium">
        <color rgb="FFFF0000"/>
      </left>
      <right style="thin">
        <color rgb="FFFF0000"/>
      </right>
      <top style="thin">
        <color indexed="64"/>
      </top>
      <bottom style="medium">
        <color rgb="FFFF0000"/>
      </bottom>
      <diagonal/>
    </border>
    <border>
      <left style="thin">
        <color rgb="FFFF0000"/>
      </left>
      <right style="thin">
        <color rgb="FFFF0000"/>
      </right>
      <top style="thin">
        <color indexed="64"/>
      </top>
      <bottom style="medium">
        <color rgb="FFFF0000"/>
      </bottom>
      <diagonal/>
    </border>
    <border>
      <left style="thin">
        <color rgb="FFFF0000"/>
      </left>
      <right style="medium">
        <color rgb="FFFF0000"/>
      </right>
      <top style="thin">
        <color indexed="64"/>
      </top>
      <bottom style="medium">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9" fontId="1" fillId="0" borderId="0" applyFont="0" applyFill="0" applyBorder="0" applyAlignment="0" applyProtection="0">
      <alignment vertical="center"/>
    </xf>
  </cellStyleXfs>
  <cellXfs count="162">
    <xf numFmtId="0" fontId="0" fillId="0" borderId="0" xfId="0">
      <alignment vertical="center"/>
    </xf>
    <xf numFmtId="0" fontId="0" fillId="0" borderId="0" xfId="0" applyAlignment="1">
      <alignment horizontal="center" vertical="center"/>
    </xf>
    <xf numFmtId="0" fontId="3" fillId="0" borderId="0" xfId="0" applyFont="1" applyFill="1" applyAlignment="1">
      <alignment vertical="center"/>
    </xf>
    <xf numFmtId="0" fontId="3" fillId="0" borderId="1" xfId="0" applyFont="1" applyFill="1" applyBorder="1">
      <alignment vertical="center"/>
    </xf>
    <xf numFmtId="0" fontId="3" fillId="0" borderId="1" xfId="0" applyFont="1" applyFill="1" applyBorder="1" applyAlignment="1">
      <alignment horizontal="center" vertical="center"/>
    </xf>
    <xf numFmtId="0" fontId="3" fillId="0" borderId="0" xfId="0" applyFont="1" applyFill="1">
      <alignment vertical="center"/>
    </xf>
    <xf numFmtId="38" fontId="5" fillId="0" borderId="1" xfId="1" applyFont="1" applyFill="1" applyBorder="1">
      <alignment vertical="center"/>
    </xf>
    <xf numFmtId="38" fontId="3" fillId="0" borderId="1" xfId="1" applyFont="1" applyFill="1" applyBorder="1">
      <alignment vertical="center"/>
    </xf>
    <xf numFmtId="10" fontId="0" fillId="0" borderId="0" xfId="3" applyNumberFormat="1" applyFont="1">
      <alignment vertical="center"/>
    </xf>
    <xf numFmtId="0" fontId="0" fillId="0" borderId="8" xfId="0" applyBorder="1" applyAlignment="1">
      <alignment vertical="center" shrinkToFit="1"/>
    </xf>
    <xf numFmtId="38" fontId="0" fillId="0" borderId="26" xfId="1" applyFont="1" applyBorder="1">
      <alignment vertical="center"/>
    </xf>
    <xf numFmtId="10" fontId="0" fillId="0" borderId="7" xfId="3" applyNumberFormat="1" applyFont="1" applyBorder="1">
      <alignment vertical="center"/>
    </xf>
    <xf numFmtId="0" fontId="0" fillId="0" borderId="1" xfId="0" applyBorder="1" applyAlignment="1">
      <alignment vertical="center" shrinkToFit="1"/>
    </xf>
    <xf numFmtId="38" fontId="0" fillId="0" borderId="27" xfId="1" applyFont="1" applyBorder="1">
      <alignment vertical="center"/>
    </xf>
    <xf numFmtId="10" fontId="0" fillId="0" borderId="1" xfId="3" applyNumberFormat="1" applyFont="1" applyBorder="1" applyAlignment="1">
      <alignment horizontal="center" vertical="center" wrapText="1"/>
    </xf>
    <xf numFmtId="10" fontId="0" fillId="0" borderId="1" xfId="3" applyNumberFormat="1" applyFont="1" applyBorder="1">
      <alignment vertical="center"/>
    </xf>
    <xf numFmtId="38" fontId="0" fillId="0" borderId="7" xfId="1" applyNumberFormat="1" applyFont="1" applyBorder="1">
      <alignment vertical="center"/>
    </xf>
    <xf numFmtId="10" fontId="0" fillId="0" borderId="7" xfId="3" applyNumberFormat="1" applyFont="1" applyBorder="1" applyAlignment="1">
      <alignment horizontal="center" vertical="center" wrapText="1"/>
    </xf>
    <xf numFmtId="0" fontId="0" fillId="0" borderId="8" xfId="0" applyBorder="1" applyAlignment="1">
      <alignment vertical="center" wrapText="1" shrinkToFit="1"/>
    </xf>
    <xf numFmtId="38" fontId="0" fillId="0" borderId="28" xfId="1" applyFont="1" applyBorder="1">
      <alignment vertical="center"/>
    </xf>
    <xf numFmtId="38" fontId="0" fillId="0" borderId="6" xfId="1" applyFont="1" applyBorder="1">
      <alignment vertical="center"/>
    </xf>
    <xf numFmtId="38" fontId="0" fillId="0" borderId="1" xfId="1" applyFont="1" applyBorder="1">
      <alignment vertical="center"/>
    </xf>
    <xf numFmtId="0" fontId="0" fillId="0" borderId="0" xfId="0" applyAlignment="1">
      <alignment vertical="center" shrinkToFit="1"/>
    </xf>
    <xf numFmtId="38" fontId="0" fillId="0" borderId="0" xfId="1" applyFont="1">
      <alignment vertical="center"/>
    </xf>
    <xf numFmtId="38" fontId="0" fillId="0" borderId="23" xfId="1" applyNumberFormat="1" applyFont="1" applyBorder="1">
      <alignment vertical="center"/>
    </xf>
    <xf numFmtId="38" fontId="0" fillId="0" borderId="29" xfId="1" applyFont="1" applyBorder="1">
      <alignment vertical="center"/>
    </xf>
    <xf numFmtId="38" fontId="0" fillId="0" borderId="30" xfId="1" applyNumberFormat="1" applyFont="1" applyBorder="1">
      <alignment vertical="center"/>
    </xf>
    <xf numFmtId="38" fontId="0" fillId="0" borderId="32" xfId="1" applyFont="1" applyBorder="1">
      <alignment vertical="center"/>
    </xf>
    <xf numFmtId="176" fontId="0" fillId="0" borderId="7" xfId="3" applyNumberFormat="1" applyFont="1" applyBorder="1">
      <alignment vertical="center"/>
    </xf>
    <xf numFmtId="0" fontId="8" fillId="0" borderId="0" xfId="0" applyFont="1" applyAlignment="1">
      <alignment vertical="center" wrapText="1" shrinkToFit="1"/>
    </xf>
    <xf numFmtId="38" fontId="0" fillId="0" borderId="30" xfId="1" applyFont="1" applyBorder="1">
      <alignment vertical="center"/>
    </xf>
    <xf numFmtId="0" fontId="9" fillId="0" borderId="0" xfId="0" applyFont="1">
      <alignment vertical="center"/>
    </xf>
    <xf numFmtId="0" fontId="11" fillId="0" borderId="0" xfId="0" applyFont="1">
      <alignment vertical="center"/>
    </xf>
    <xf numFmtId="38" fontId="0" fillId="3" borderId="1" xfId="1" applyFont="1" applyFill="1" applyBorder="1">
      <alignment vertical="center"/>
    </xf>
    <xf numFmtId="38" fontId="0" fillId="3" borderId="8" xfId="1" applyFont="1" applyFill="1" applyBorder="1">
      <alignment vertical="center"/>
    </xf>
    <xf numFmtId="0" fontId="0" fillId="0" borderId="13" xfId="0" applyBorder="1" applyAlignment="1">
      <alignment horizontal="center" vertical="center"/>
    </xf>
    <xf numFmtId="38" fontId="12" fillId="0" borderId="42" xfId="1" applyFont="1" applyBorder="1">
      <alignment vertical="center"/>
    </xf>
    <xf numFmtId="38" fontId="12" fillId="0" borderId="43" xfId="1" applyFont="1" applyBorder="1">
      <alignment vertical="center"/>
    </xf>
    <xf numFmtId="0" fontId="0" fillId="0" borderId="16" xfId="0" applyBorder="1" applyAlignment="1">
      <alignment horizontal="center" vertical="center"/>
    </xf>
    <xf numFmtId="38" fontId="0" fillId="3" borderId="9" xfId="1" applyFont="1" applyFill="1" applyBorder="1">
      <alignment vertical="center"/>
    </xf>
    <xf numFmtId="38" fontId="0" fillId="3" borderId="44" xfId="1" applyFont="1" applyFill="1" applyBorder="1">
      <alignment vertical="center"/>
    </xf>
    <xf numFmtId="38" fontId="12" fillId="0" borderId="45" xfId="1" applyFont="1" applyBorder="1">
      <alignment vertical="center"/>
    </xf>
    <xf numFmtId="0" fontId="0" fillId="0" borderId="1" xfId="0" applyBorder="1" applyAlignment="1">
      <alignment horizontal="center" vertical="center" wrapText="1"/>
    </xf>
    <xf numFmtId="0" fontId="14" fillId="0" borderId="0" xfId="0" applyFont="1">
      <alignment vertical="center"/>
    </xf>
    <xf numFmtId="0" fontId="12" fillId="0" borderId="46" xfId="0" applyFont="1" applyBorder="1" applyAlignment="1">
      <alignment horizontal="center" vertical="center"/>
    </xf>
    <xf numFmtId="38" fontId="0" fillId="3" borderId="14" xfId="1" applyFont="1" applyFill="1" applyBorder="1">
      <alignment vertical="center"/>
    </xf>
    <xf numFmtId="0" fontId="0" fillId="0" borderId="54" xfId="0" applyBorder="1" applyAlignment="1">
      <alignment horizontal="center" vertical="center"/>
    </xf>
    <xf numFmtId="38" fontId="12" fillId="0" borderId="49" xfId="0" applyNumberFormat="1" applyFont="1" applyBorder="1" applyAlignment="1">
      <alignment vertical="center"/>
    </xf>
    <xf numFmtId="0" fontId="17" fillId="0" borderId="0" xfId="0" applyFont="1">
      <alignment vertical="center"/>
    </xf>
    <xf numFmtId="0" fontId="18" fillId="0" borderId="0" xfId="0" applyFont="1" applyAlignment="1">
      <alignment vertical="center" wrapText="1"/>
    </xf>
    <xf numFmtId="0" fontId="19" fillId="0" borderId="0" xfId="0" applyFont="1" applyAlignment="1">
      <alignment horizontal="left" vertical="center" wrapText="1"/>
    </xf>
    <xf numFmtId="0" fontId="0" fillId="0" borderId="15" xfId="0"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38" fontId="0" fillId="2" borderId="6" xfId="1" applyFont="1" applyFill="1" applyBorder="1" applyAlignment="1">
      <alignment horizontal="right" vertical="center"/>
    </xf>
    <xf numFmtId="38" fontId="0" fillId="2" borderId="18" xfId="1" applyFont="1" applyFill="1" applyBorder="1" applyAlignment="1">
      <alignment horizontal="right" vertical="center"/>
    </xf>
    <xf numFmtId="38" fontId="0" fillId="2" borderId="20" xfId="1" applyFont="1" applyFill="1" applyBorder="1" applyAlignment="1">
      <alignment horizontal="right" vertical="center"/>
    </xf>
    <xf numFmtId="38" fontId="0" fillId="2" borderId="21" xfId="1" applyFont="1" applyFill="1" applyBorder="1" applyAlignment="1">
      <alignment horizontal="right" vertical="center"/>
    </xf>
    <xf numFmtId="38" fontId="12" fillId="2" borderId="5" xfId="1" applyFont="1" applyFill="1" applyBorder="1" applyAlignment="1">
      <alignment horizontal="right" vertical="center"/>
    </xf>
    <xf numFmtId="0" fontId="0" fillId="0" borderId="13" xfId="0" applyBorder="1" applyAlignment="1">
      <alignment horizontal="left" vertical="center"/>
    </xf>
    <xf numFmtId="0" fontId="0" fillId="0" borderId="1" xfId="0" applyBorder="1" applyAlignment="1">
      <alignment horizontal="left" vertical="center"/>
    </xf>
    <xf numFmtId="0" fontId="0" fillId="0" borderId="16" xfId="0" applyBorder="1" applyAlignment="1">
      <alignment horizontal="left" vertical="center"/>
    </xf>
    <xf numFmtId="0" fontId="0" fillId="0" borderId="9" xfId="0" applyBorder="1" applyAlignment="1">
      <alignment horizontal="left" vertical="center"/>
    </xf>
    <xf numFmtId="38" fontId="0" fillId="3" borderId="1" xfId="1" applyFont="1" applyFill="1" applyBorder="1" applyAlignment="1">
      <alignment horizontal="right" vertical="center"/>
    </xf>
    <xf numFmtId="38" fontId="0" fillId="3" borderId="14" xfId="1" applyFont="1" applyFill="1" applyBorder="1" applyAlignment="1">
      <alignment horizontal="right" vertical="center"/>
    </xf>
    <xf numFmtId="38" fontId="0" fillId="3" borderId="9" xfId="1" applyFont="1" applyFill="1" applyBorder="1" applyAlignment="1">
      <alignment horizontal="right" vertical="center"/>
    </xf>
    <xf numFmtId="38" fontId="0" fillId="3" borderId="17" xfId="1" applyFont="1" applyFill="1" applyBorder="1" applyAlignment="1">
      <alignment horizontal="right" vertical="center"/>
    </xf>
    <xf numFmtId="38" fontId="0" fillId="2" borderId="13" xfId="1" applyFont="1" applyFill="1" applyBorder="1" applyAlignment="1">
      <alignment horizontal="right" vertical="center"/>
    </xf>
    <xf numFmtId="38" fontId="0" fillId="2" borderId="1" xfId="1" applyFont="1" applyFill="1" applyBorder="1" applyAlignment="1">
      <alignment horizontal="right" vertical="center"/>
    </xf>
    <xf numFmtId="38" fontId="0" fillId="2" borderId="16" xfId="1" applyFont="1" applyFill="1" applyBorder="1" applyAlignment="1">
      <alignment horizontal="right" vertical="center"/>
    </xf>
    <xf numFmtId="38" fontId="0" fillId="2" borderId="9" xfId="1" applyFont="1" applyFill="1" applyBorder="1" applyAlignment="1">
      <alignment horizontal="right" vertical="center"/>
    </xf>
    <xf numFmtId="38" fontId="0" fillId="2" borderId="2" xfId="1" applyFont="1" applyFill="1" applyBorder="1" applyAlignment="1">
      <alignment horizontal="right" vertical="center"/>
    </xf>
    <xf numFmtId="38" fontId="0" fillId="2" borderId="3" xfId="1" applyFont="1" applyFill="1" applyBorder="1" applyAlignment="1">
      <alignment horizontal="right" vertical="center"/>
    </xf>
    <xf numFmtId="38" fontId="0" fillId="2" borderId="24" xfId="1" applyFont="1" applyFill="1" applyBorder="1" applyAlignment="1">
      <alignment horizontal="right" vertical="center"/>
    </xf>
    <xf numFmtId="38" fontId="0" fillId="2" borderId="37" xfId="1" applyFont="1" applyFill="1" applyBorder="1" applyAlignment="1">
      <alignment horizontal="right" vertical="center"/>
    </xf>
    <xf numFmtId="38" fontId="0" fillId="2" borderId="23" xfId="1" applyFont="1" applyFill="1" applyBorder="1" applyAlignment="1">
      <alignment horizontal="right" vertical="center"/>
    </xf>
    <xf numFmtId="38" fontId="0" fillId="2" borderId="38" xfId="1" applyFont="1" applyFill="1" applyBorder="1" applyAlignment="1">
      <alignment horizontal="right" vertical="center"/>
    </xf>
    <xf numFmtId="38" fontId="0" fillId="2" borderId="25" xfId="1" applyFont="1" applyFill="1" applyBorder="1" applyAlignment="1">
      <alignment horizontal="right" vertical="center"/>
    </xf>
    <xf numFmtId="38" fontId="0" fillId="2" borderId="0" xfId="1" applyFont="1" applyFill="1" applyBorder="1" applyAlignment="1">
      <alignment horizontal="right" vertical="center"/>
    </xf>
    <xf numFmtId="38" fontId="0" fillId="2" borderId="36" xfId="1" applyFont="1" applyFill="1" applyBorder="1" applyAlignment="1">
      <alignment horizontal="right" vertical="center"/>
    </xf>
    <xf numFmtId="38" fontId="0" fillId="2" borderId="33" xfId="1" applyFont="1" applyFill="1" applyBorder="1" applyAlignment="1">
      <alignment horizontal="right" vertical="center"/>
    </xf>
    <xf numFmtId="38" fontId="0" fillId="2" borderId="34" xfId="1" applyFont="1" applyFill="1" applyBorder="1" applyAlignment="1">
      <alignment horizontal="right" vertical="center"/>
    </xf>
    <xf numFmtId="38" fontId="0" fillId="2" borderId="35" xfId="1" applyFont="1" applyFill="1" applyBorder="1" applyAlignment="1">
      <alignment horizontal="right" vertical="center"/>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0" fillId="0" borderId="13" xfId="0" applyBorder="1" applyAlignment="1">
      <alignment horizontal="left" vertical="center" shrinkToFit="1"/>
    </xf>
    <xf numFmtId="0" fontId="0" fillId="0" borderId="1" xfId="0" applyBorder="1" applyAlignment="1">
      <alignment horizontal="left" vertical="center" shrinkToFit="1"/>
    </xf>
    <xf numFmtId="38" fontId="0" fillId="2" borderId="4" xfId="1" applyFont="1" applyFill="1" applyBorder="1" applyAlignment="1">
      <alignment horizontal="right" vertical="center"/>
    </xf>
    <xf numFmtId="38" fontId="0" fillId="2" borderId="5" xfId="1" applyFont="1" applyFill="1" applyBorder="1" applyAlignment="1">
      <alignment horizontal="right" vertical="center"/>
    </xf>
    <xf numFmtId="38" fontId="0" fillId="2" borderId="22" xfId="1" applyFont="1" applyFill="1" applyBorder="1" applyAlignment="1">
      <alignment horizontal="right" vertical="center"/>
    </xf>
    <xf numFmtId="0" fontId="0" fillId="0" borderId="14"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21" xfId="0" applyBorder="1" applyAlignment="1">
      <alignment horizontal="left" vertical="center"/>
    </xf>
    <xf numFmtId="38" fontId="0" fillId="3" borderId="11" xfId="1" applyFont="1" applyFill="1" applyBorder="1" applyAlignment="1">
      <alignment horizontal="right" vertical="center"/>
    </xf>
    <xf numFmtId="38" fontId="0" fillId="3" borderId="12" xfId="1" applyFont="1" applyFill="1" applyBorder="1" applyAlignment="1">
      <alignment horizontal="right" vertical="center"/>
    </xf>
    <xf numFmtId="38" fontId="0" fillId="3" borderId="13" xfId="1" applyFont="1" applyFill="1" applyBorder="1" applyAlignment="1">
      <alignment horizontal="right" vertical="center"/>
    </xf>
    <xf numFmtId="0" fontId="0" fillId="0" borderId="13" xfId="0" applyBorder="1" applyAlignment="1">
      <alignment horizontal="center" vertical="center" textRotation="255"/>
    </xf>
    <xf numFmtId="0" fontId="0" fillId="0" borderId="1" xfId="0" applyBorder="1" applyAlignment="1">
      <alignment horizontal="center" vertical="center" textRotation="255"/>
    </xf>
    <xf numFmtId="0" fontId="0" fillId="0" borderId="39" xfId="0" applyBorder="1" applyAlignment="1">
      <alignment horizontal="center" vertical="center" textRotation="255"/>
    </xf>
    <xf numFmtId="0" fontId="0" fillId="0" borderId="29" xfId="0" applyBorder="1" applyAlignment="1">
      <alignment horizontal="center" vertical="center" textRotation="255"/>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24" xfId="0" applyBorder="1" applyAlignment="1">
      <alignment horizontal="left" vertic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0" borderId="22" xfId="0" applyBorder="1" applyAlignment="1">
      <alignment horizontal="left" vertical="center" shrinkToFit="1"/>
    </xf>
    <xf numFmtId="0" fontId="8" fillId="0" borderId="1" xfId="0" applyFont="1" applyBorder="1" applyAlignment="1">
      <alignment horizontal="left" vertical="center" wrapText="1"/>
    </xf>
    <xf numFmtId="0" fontId="8" fillId="0" borderId="14" xfId="0" applyFont="1" applyBorder="1" applyAlignment="1">
      <alignment horizontal="left" vertical="center" wrapText="1"/>
    </xf>
    <xf numFmtId="0" fontId="10" fillId="0" borderId="0" xfId="0" applyFont="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38" fontId="0" fillId="3" borderId="15" xfId="1" applyFont="1" applyFill="1" applyBorder="1" applyAlignment="1">
      <alignment horizontal="right" vertical="center"/>
    </xf>
    <xf numFmtId="38" fontId="0" fillId="3" borderId="6" xfId="1" applyFont="1" applyFill="1" applyBorder="1" applyAlignment="1">
      <alignment horizontal="right" vertical="center"/>
    </xf>
    <xf numFmtId="38" fontId="0" fillId="3" borderId="18" xfId="1" applyFont="1" applyFill="1" applyBorder="1" applyAlignment="1">
      <alignment horizontal="right" vertical="center"/>
    </xf>
    <xf numFmtId="0" fontId="16" fillId="0" borderId="0" xfId="0" applyFont="1" applyAlignment="1">
      <alignment vertical="center"/>
    </xf>
    <xf numFmtId="0" fontId="0" fillId="0" borderId="0" xfId="0" applyAlignment="1">
      <alignment vertical="center"/>
    </xf>
    <xf numFmtId="0" fontId="0" fillId="3" borderId="1" xfId="0" applyFill="1" applyBorder="1" applyAlignment="1">
      <alignment horizontal="center" vertical="center" shrinkToFit="1"/>
    </xf>
    <xf numFmtId="0" fontId="0" fillId="0" borderId="1" xfId="0" applyBorder="1" applyAlignment="1">
      <alignment horizontal="center" vertical="center"/>
    </xf>
    <xf numFmtId="0" fontId="0" fillId="0" borderId="7" xfId="0" applyBorder="1" applyAlignment="1">
      <alignment horizontal="center" vertical="center"/>
    </xf>
    <xf numFmtId="0" fontId="7" fillId="0" borderId="0" xfId="0" applyFont="1" applyAlignment="1">
      <alignment horizontal="left" vertical="center" wrapText="1"/>
    </xf>
    <xf numFmtId="0" fontId="0" fillId="0" borderId="0" xfId="0" applyAlignment="1">
      <alignment horizontal="left" vertical="center"/>
    </xf>
    <xf numFmtId="0" fontId="0" fillId="0" borderId="1" xfId="0" applyBorder="1" applyAlignment="1">
      <alignment horizontal="center" vertical="center" textRotation="255" shrinkToFit="1"/>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0" fillId="0" borderId="31" xfId="0" applyBorder="1" applyAlignment="1">
      <alignment horizontal="center" vertical="center" shrinkToFit="1"/>
    </xf>
    <xf numFmtId="0" fontId="0" fillId="0" borderId="7" xfId="0" applyBorder="1" applyAlignment="1">
      <alignment horizontal="center" vertical="center" shrinkToFit="1"/>
    </xf>
    <xf numFmtId="0" fontId="0" fillId="0" borderId="13" xfId="0" applyBorder="1" applyAlignment="1">
      <alignment horizontal="center" vertical="center"/>
    </xf>
    <xf numFmtId="0" fontId="0" fillId="0" borderId="14" xfId="0" applyBorder="1" applyAlignment="1">
      <alignment horizontal="center" vertical="center"/>
    </xf>
    <xf numFmtId="0" fontId="19" fillId="0" borderId="0" xfId="0" applyFont="1" applyAlignment="1">
      <alignment horizontal="left" vertical="center" wrapText="1"/>
    </xf>
    <xf numFmtId="0" fontId="13" fillId="0" borderId="41" xfId="0" applyFont="1" applyBorder="1" applyAlignment="1">
      <alignment horizontal="center" vertical="center" wrapText="1"/>
    </xf>
    <xf numFmtId="0" fontId="0" fillId="0" borderId="42" xfId="0" applyBorder="1" applyAlignment="1">
      <alignment horizontal="center" vertical="center"/>
    </xf>
    <xf numFmtId="38" fontId="0" fillId="3" borderId="8" xfId="1" applyFont="1" applyFill="1" applyBorder="1" applyAlignment="1">
      <alignment horizontal="right" vertical="center"/>
    </xf>
    <xf numFmtId="38" fontId="0" fillId="3" borderId="51" xfId="1" applyFont="1" applyFill="1" applyBorder="1" applyAlignment="1">
      <alignment horizontal="right" vertical="center"/>
    </xf>
    <xf numFmtId="0" fontId="0" fillId="0" borderId="40" xfId="0" applyBorder="1" applyAlignment="1">
      <alignment horizontal="center" vertical="center"/>
    </xf>
    <xf numFmtId="38" fontId="0" fillId="3" borderId="44" xfId="1" applyFont="1" applyFill="1" applyBorder="1" applyAlignment="1">
      <alignment horizontal="right" vertical="center"/>
    </xf>
    <xf numFmtId="38" fontId="0" fillId="3" borderId="52" xfId="1" applyFont="1" applyFill="1" applyBorder="1" applyAlignment="1">
      <alignment horizontal="right" vertical="center"/>
    </xf>
    <xf numFmtId="0" fontId="0" fillId="0" borderId="1" xfId="0" applyBorder="1" applyAlignment="1">
      <alignment horizontal="center" vertical="center" wrapText="1"/>
    </xf>
    <xf numFmtId="0" fontId="0" fillId="0" borderId="53" xfId="0" applyBorder="1" applyAlignment="1">
      <alignment horizontal="center" vertical="center"/>
    </xf>
    <xf numFmtId="38" fontId="0" fillId="3" borderId="7" xfId="1" applyFont="1" applyFill="1" applyBorder="1" applyAlignment="1">
      <alignment horizontal="right" vertical="center"/>
    </xf>
    <xf numFmtId="0" fontId="0" fillId="0" borderId="50" xfId="0"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0" fillId="0" borderId="51" xfId="0" applyBorder="1" applyAlignment="1">
      <alignment horizontal="center" vertical="center"/>
    </xf>
    <xf numFmtId="0" fontId="16" fillId="0" borderId="55" xfId="0" applyFont="1" applyBorder="1" applyAlignment="1">
      <alignment horizontal="left" vertical="center" wrapText="1"/>
    </xf>
    <xf numFmtId="0" fontId="16" fillId="0" borderId="56" xfId="0" applyFont="1" applyBorder="1" applyAlignment="1">
      <alignment horizontal="left" vertical="center" wrapText="1"/>
    </xf>
    <xf numFmtId="0" fontId="16" fillId="0" borderId="58" xfId="0" applyFont="1" applyBorder="1" applyAlignment="1">
      <alignment horizontal="left" vertical="center" wrapText="1"/>
    </xf>
    <xf numFmtId="0" fontId="16" fillId="0" borderId="59" xfId="0" applyFont="1" applyBorder="1" applyAlignment="1">
      <alignment horizontal="left" vertical="center" wrapText="1"/>
    </xf>
    <xf numFmtId="177" fontId="15" fillId="0" borderId="57" xfId="1" applyNumberFormat="1" applyFont="1" applyBorder="1" applyAlignment="1">
      <alignment horizontal="right" vertical="center"/>
    </xf>
    <xf numFmtId="177" fontId="15" fillId="0" borderId="60" xfId="1" applyNumberFormat="1" applyFont="1" applyBorder="1" applyAlignment="1">
      <alignment horizontal="right"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0" fillId="0" borderId="11" xfId="0" applyBorder="1" applyAlignment="1">
      <alignment horizontal="center" vertical="center" wrapText="1"/>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3" fillId="0" borderId="0" xfId="0" applyFont="1" applyFill="1" applyAlignment="1">
      <alignment horizontal="center" vertical="center"/>
    </xf>
  </cellXfs>
  <cellStyles count="4">
    <cellStyle name="パーセント" xfId="3" builtinId="5"/>
    <cellStyle name="桁区切り" xfId="1" builtinId="6"/>
    <cellStyle name="標準" xfId="0" builtinId="0"/>
    <cellStyle name="標準 2" xfId="2" xr:uid="{00000000-0005-0000-0000-000003000000}"/>
  </cellStyles>
  <dxfs count="0"/>
  <tableStyles count="0" defaultTableStyle="TableStyleMedium2" defaultPivotStyle="PivotStyleLight16"/>
  <colors>
    <mruColors>
      <color rgb="FFFF7C80"/>
      <color rgb="FF0000CC"/>
      <color rgb="FF0000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C74C6-DCB7-42F5-8E30-2C7B8E397E6F}">
  <sheetPr>
    <tabColor rgb="FFFFFF00"/>
  </sheetPr>
  <dimension ref="A1:AI61"/>
  <sheetViews>
    <sheetView showGridLines="0" tabSelected="1" zoomScaleNormal="100" zoomScaleSheetLayoutView="85" workbookViewId="0">
      <selection activeCell="U41" sqref="U41:AF42"/>
    </sheetView>
  </sheetViews>
  <sheetFormatPr defaultRowHeight="13.5" x14ac:dyDescent="0.15"/>
  <cols>
    <col min="1" max="1" width="1.375" customWidth="1"/>
    <col min="2" max="19" width="2.875" customWidth="1"/>
    <col min="20" max="20" width="4.5" customWidth="1"/>
    <col min="21" max="34" width="2.875" customWidth="1"/>
    <col min="35" max="35" width="107.5" bestFit="1" customWidth="1"/>
  </cols>
  <sheetData>
    <row r="1" spans="1:34" x14ac:dyDescent="0.15">
      <c r="A1" s="110" t="s">
        <v>149</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row>
    <row r="2" spans="1:34" x14ac:dyDescent="0.15">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row>
    <row r="4" spans="1:34" x14ac:dyDescent="0.15">
      <c r="B4" s="123" t="s">
        <v>122</v>
      </c>
      <c r="C4" s="123"/>
      <c r="D4" s="123"/>
      <c r="E4" s="123"/>
      <c r="F4" s="122"/>
      <c r="G4" s="122"/>
      <c r="H4" s="122"/>
      <c r="I4" s="122"/>
      <c r="J4" s="122"/>
      <c r="K4" s="122"/>
      <c r="L4" s="122"/>
      <c r="M4" s="124" t="s">
        <v>0</v>
      </c>
      <c r="N4" s="123"/>
      <c r="O4" s="123"/>
      <c r="P4" s="123"/>
      <c r="Q4" s="122"/>
      <c r="R4" s="122"/>
      <c r="S4" s="122"/>
      <c r="T4" s="122"/>
      <c r="U4" s="122"/>
      <c r="V4" s="122"/>
      <c r="W4" s="124" t="s">
        <v>1</v>
      </c>
      <c r="X4" s="123"/>
      <c r="Y4" s="123"/>
      <c r="Z4" s="123"/>
      <c r="AA4" s="122"/>
      <c r="AB4" s="122"/>
      <c r="AC4" s="122"/>
      <c r="AD4" s="122"/>
      <c r="AE4" s="122"/>
      <c r="AF4" s="122"/>
    </row>
    <row r="5" spans="1:34" x14ac:dyDescent="0.15">
      <c r="B5" s="123"/>
      <c r="C5" s="123"/>
      <c r="D5" s="123"/>
      <c r="E5" s="123"/>
      <c r="F5" s="122"/>
      <c r="G5" s="122"/>
      <c r="H5" s="122"/>
      <c r="I5" s="122"/>
      <c r="J5" s="122"/>
      <c r="K5" s="122"/>
      <c r="L5" s="122"/>
      <c r="M5" s="124"/>
      <c r="N5" s="123"/>
      <c r="O5" s="123"/>
      <c r="P5" s="123"/>
      <c r="Q5" s="122"/>
      <c r="R5" s="122"/>
      <c r="S5" s="122"/>
      <c r="T5" s="122"/>
      <c r="U5" s="122"/>
      <c r="V5" s="122"/>
      <c r="W5" s="124"/>
      <c r="X5" s="123"/>
      <c r="Y5" s="123"/>
      <c r="Z5" s="123"/>
      <c r="AA5" s="122"/>
      <c r="AB5" s="122"/>
      <c r="AC5" s="122"/>
      <c r="AD5" s="122"/>
      <c r="AE5" s="122"/>
      <c r="AF5" s="122"/>
    </row>
    <row r="6" spans="1:34" ht="7.5" customHeight="1" x14ac:dyDescent="0.15"/>
    <row r="7" spans="1:34" ht="7.5" customHeight="1" x14ac:dyDescent="0.15"/>
    <row r="8" spans="1:34" ht="15" thickBot="1" x14ac:dyDescent="0.2">
      <c r="B8" s="31" t="s">
        <v>123</v>
      </c>
    </row>
    <row r="9" spans="1:34" ht="13.7" customHeight="1" x14ac:dyDescent="0.15">
      <c r="B9" s="111"/>
      <c r="C9" s="112"/>
      <c r="D9" s="112"/>
      <c r="E9" s="112"/>
      <c r="F9" s="112"/>
      <c r="G9" s="112"/>
      <c r="H9" s="112"/>
      <c r="I9" s="112"/>
      <c r="J9" s="112"/>
      <c r="K9" s="112"/>
      <c r="L9" s="112"/>
      <c r="M9" s="112"/>
      <c r="N9" s="112"/>
      <c r="O9" s="112"/>
      <c r="P9" s="112"/>
      <c r="Q9" s="112"/>
      <c r="R9" s="112"/>
      <c r="S9" s="112"/>
      <c r="T9" s="113"/>
      <c r="U9" s="111" t="s">
        <v>125</v>
      </c>
      <c r="V9" s="112"/>
      <c r="W9" s="112"/>
      <c r="X9" s="112"/>
      <c r="Y9" s="112"/>
      <c r="Z9" s="112"/>
      <c r="AA9" s="112" t="s">
        <v>126</v>
      </c>
      <c r="AB9" s="112"/>
      <c r="AC9" s="112"/>
      <c r="AD9" s="112"/>
      <c r="AE9" s="112"/>
      <c r="AF9" s="113"/>
    </row>
    <row r="10" spans="1:34" ht="13.7" customHeight="1" thickBot="1" x14ac:dyDescent="0.2">
      <c r="B10" s="114"/>
      <c r="C10" s="115"/>
      <c r="D10" s="115"/>
      <c r="E10" s="115"/>
      <c r="F10" s="115"/>
      <c r="G10" s="115"/>
      <c r="H10" s="115"/>
      <c r="I10" s="115"/>
      <c r="J10" s="115"/>
      <c r="K10" s="115"/>
      <c r="L10" s="115"/>
      <c r="M10" s="115"/>
      <c r="N10" s="115"/>
      <c r="O10" s="115"/>
      <c r="P10" s="115"/>
      <c r="Q10" s="115"/>
      <c r="R10" s="115"/>
      <c r="S10" s="115"/>
      <c r="T10" s="116"/>
      <c r="U10" s="114"/>
      <c r="V10" s="115"/>
      <c r="W10" s="115"/>
      <c r="X10" s="115"/>
      <c r="Y10" s="115"/>
      <c r="Z10" s="115"/>
      <c r="AA10" s="115"/>
      <c r="AB10" s="115"/>
      <c r="AC10" s="115"/>
      <c r="AD10" s="115"/>
      <c r="AE10" s="115"/>
      <c r="AF10" s="116"/>
    </row>
    <row r="11" spans="1:34" ht="13.7" customHeight="1" x14ac:dyDescent="0.15">
      <c r="B11" s="51" t="s">
        <v>124</v>
      </c>
      <c r="C11" s="52"/>
      <c r="D11" s="52"/>
      <c r="E11" s="52"/>
      <c r="F11" s="52"/>
      <c r="G11" s="52"/>
      <c r="H11" s="52"/>
      <c r="I11" s="52"/>
      <c r="J11" s="52"/>
      <c r="K11" s="52"/>
      <c r="L11" s="52"/>
      <c r="M11" s="52"/>
      <c r="N11" s="52"/>
      <c r="O11" s="52"/>
      <c r="P11" s="52"/>
      <c r="Q11" s="52"/>
      <c r="R11" s="52"/>
      <c r="S11" s="52"/>
      <c r="T11" s="93"/>
      <c r="U11" s="117"/>
      <c r="V11" s="118"/>
      <c r="W11" s="118"/>
      <c r="X11" s="118"/>
      <c r="Y11" s="118"/>
      <c r="Z11" s="118"/>
      <c r="AA11" s="118"/>
      <c r="AB11" s="118"/>
      <c r="AC11" s="118"/>
      <c r="AD11" s="118"/>
      <c r="AE11" s="118"/>
      <c r="AF11" s="119"/>
    </row>
    <row r="12" spans="1:34" ht="13.7" customHeight="1" x14ac:dyDescent="0.15">
      <c r="B12" s="60"/>
      <c r="C12" s="61"/>
      <c r="D12" s="61"/>
      <c r="E12" s="61"/>
      <c r="F12" s="61"/>
      <c r="G12" s="61"/>
      <c r="H12" s="61"/>
      <c r="I12" s="61"/>
      <c r="J12" s="61"/>
      <c r="K12" s="61"/>
      <c r="L12" s="61"/>
      <c r="M12" s="61"/>
      <c r="N12" s="61"/>
      <c r="O12" s="61"/>
      <c r="P12" s="61"/>
      <c r="Q12" s="61"/>
      <c r="R12" s="61"/>
      <c r="S12" s="61"/>
      <c r="T12" s="91"/>
      <c r="U12" s="97"/>
      <c r="V12" s="64"/>
      <c r="W12" s="64"/>
      <c r="X12" s="64"/>
      <c r="Y12" s="64"/>
      <c r="Z12" s="64"/>
      <c r="AA12" s="64"/>
      <c r="AB12" s="64"/>
      <c r="AC12" s="64"/>
      <c r="AD12" s="64"/>
      <c r="AE12" s="64"/>
      <c r="AF12" s="65"/>
    </row>
    <row r="13" spans="1:34" ht="13.7" customHeight="1" x14ac:dyDescent="0.15">
      <c r="B13" s="60" t="s">
        <v>127</v>
      </c>
      <c r="C13" s="61"/>
      <c r="D13" s="61"/>
      <c r="E13" s="61"/>
      <c r="F13" s="61"/>
      <c r="G13" s="61"/>
      <c r="H13" s="61"/>
      <c r="I13" s="61"/>
      <c r="J13" s="61"/>
      <c r="K13" s="61"/>
      <c r="L13" s="61"/>
      <c r="M13" s="61"/>
      <c r="N13" s="61"/>
      <c r="O13" s="61"/>
      <c r="P13" s="61"/>
      <c r="Q13" s="61"/>
      <c r="R13" s="61"/>
      <c r="S13" s="61"/>
      <c r="T13" s="91"/>
      <c r="U13" s="97"/>
      <c r="V13" s="64"/>
      <c r="W13" s="64"/>
      <c r="X13" s="64"/>
      <c r="Y13" s="64"/>
      <c r="Z13" s="64"/>
      <c r="AA13" s="64"/>
      <c r="AB13" s="64"/>
      <c r="AC13" s="64"/>
      <c r="AD13" s="64"/>
      <c r="AE13" s="64"/>
      <c r="AF13" s="65"/>
    </row>
    <row r="14" spans="1:34" ht="13.7" customHeight="1" x14ac:dyDescent="0.15">
      <c r="B14" s="60"/>
      <c r="C14" s="61"/>
      <c r="D14" s="61"/>
      <c r="E14" s="61"/>
      <c r="F14" s="61"/>
      <c r="G14" s="61"/>
      <c r="H14" s="61"/>
      <c r="I14" s="61"/>
      <c r="J14" s="61"/>
      <c r="K14" s="61"/>
      <c r="L14" s="61"/>
      <c r="M14" s="61"/>
      <c r="N14" s="61"/>
      <c r="O14" s="61"/>
      <c r="P14" s="61"/>
      <c r="Q14" s="61"/>
      <c r="R14" s="61"/>
      <c r="S14" s="61"/>
      <c r="T14" s="91"/>
      <c r="U14" s="97"/>
      <c r="V14" s="64"/>
      <c r="W14" s="64"/>
      <c r="X14" s="64"/>
      <c r="Y14" s="64"/>
      <c r="Z14" s="64"/>
      <c r="AA14" s="64"/>
      <c r="AB14" s="64"/>
      <c r="AC14" s="64"/>
      <c r="AD14" s="64"/>
      <c r="AE14" s="64"/>
      <c r="AF14" s="65"/>
    </row>
    <row r="15" spans="1:34" ht="13.7" customHeight="1" x14ac:dyDescent="0.15">
      <c r="B15" s="98" t="s">
        <v>128</v>
      </c>
      <c r="C15" s="99"/>
      <c r="D15" s="108" t="s">
        <v>147</v>
      </c>
      <c r="E15" s="108"/>
      <c r="F15" s="108"/>
      <c r="G15" s="108"/>
      <c r="H15" s="108"/>
      <c r="I15" s="108"/>
      <c r="J15" s="108"/>
      <c r="K15" s="108"/>
      <c r="L15" s="108"/>
      <c r="M15" s="108"/>
      <c r="N15" s="108"/>
      <c r="O15" s="108"/>
      <c r="P15" s="108"/>
      <c r="Q15" s="108"/>
      <c r="R15" s="108"/>
      <c r="S15" s="108"/>
      <c r="T15" s="109"/>
      <c r="U15" s="97"/>
      <c r="V15" s="64"/>
      <c r="W15" s="64"/>
      <c r="X15" s="64"/>
      <c r="Y15" s="64"/>
      <c r="Z15" s="64"/>
      <c r="AA15" s="64"/>
      <c r="AB15" s="64"/>
      <c r="AC15" s="64"/>
      <c r="AD15" s="64"/>
      <c r="AE15" s="64"/>
      <c r="AF15" s="65"/>
    </row>
    <row r="16" spans="1:34" ht="13.7" customHeight="1" x14ac:dyDescent="0.15">
      <c r="B16" s="98"/>
      <c r="C16" s="99"/>
      <c r="D16" s="108"/>
      <c r="E16" s="108"/>
      <c r="F16" s="108"/>
      <c r="G16" s="108"/>
      <c r="H16" s="108"/>
      <c r="I16" s="108"/>
      <c r="J16" s="108"/>
      <c r="K16" s="108"/>
      <c r="L16" s="108"/>
      <c r="M16" s="108"/>
      <c r="N16" s="108"/>
      <c r="O16" s="108"/>
      <c r="P16" s="108"/>
      <c r="Q16" s="108"/>
      <c r="R16" s="108"/>
      <c r="S16" s="108"/>
      <c r="T16" s="109"/>
      <c r="U16" s="97"/>
      <c r="V16" s="64"/>
      <c r="W16" s="64"/>
      <c r="X16" s="64"/>
      <c r="Y16" s="64"/>
      <c r="Z16" s="64"/>
      <c r="AA16" s="64"/>
      <c r="AB16" s="64"/>
      <c r="AC16" s="64"/>
      <c r="AD16" s="64"/>
      <c r="AE16" s="64"/>
      <c r="AF16" s="65"/>
    </row>
    <row r="17" spans="2:32" ht="13.7" customHeight="1" x14ac:dyDescent="0.15">
      <c r="B17" s="98"/>
      <c r="C17" s="99"/>
      <c r="D17" s="61" t="s">
        <v>129</v>
      </c>
      <c r="E17" s="61"/>
      <c r="F17" s="61"/>
      <c r="G17" s="61"/>
      <c r="H17" s="61"/>
      <c r="I17" s="61"/>
      <c r="J17" s="61"/>
      <c r="K17" s="61"/>
      <c r="L17" s="61"/>
      <c r="M17" s="61"/>
      <c r="N17" s="61"/>
      <c r="O17" s="61"/>
      <c r="P17" s="61"/>
      <c r="Q17" s="61"/>
      <c r="R17" s="61"/>
      <c r="S17" s="61"/>
      <c r="T17" s="91"/>
      <c r="U17" s="97"/>
      <c r="V17" s="64"/>
      <c r="W17" s="64"/>
      <c r="X17" s="64"/>
      <c r="Y17" s="64"/>
      <c r="Z17" s="64"/>
      <c r="AA17" s="64"/>
      <c r="AB17" s="64"/>
      <c r="AC17" s="64"/>
      <c r="AD17" s="64"/>
      <c r="AE17" s="64"/>
      <c r="AF17" s="65"/>
    </row>
    <row r="18" spans="2:32" ht="13.7" customHeight="1" x14ac:dyDescent="0.15">
      <c r="B18" s="98"/>
      <c r="C18" s="99"/>
      <c r="D18" s="61"/>
      <c r="E18" s="61"/>
      <c r="F18" s="61"/>
      <c r="G18" s="61"/>
      <c r="H18" s="61"/>
      <c r="I18" s="61"/>
      <c r="J18" s="61"/>
      <c r="K18" s="61"/>
      <c r="L18" s="61"/>
      <c r="M18" s="61"/>
      <c r="N18" s="61"/>
      <c r="O18" s="61"/>
      <c r="P18" s="61"/>
      <c r="Q18" s="61"/>
      <c r="R18" s="61"/>
      <c r="S18" s="61"/>
      <c r="T18" s="91"/>
      <c r="U18" s="97"/>
      <c r="V18" s="64"/>
      <c r="W18" s="64"/>
      <c r="X18" s="64"/>
      <c r="Y18" s="64"/>
      <c r="Z18" s="64"/>
      <c r="AA18" s="64"/>
      <c r="AB18" s="64"/>
      <c r="AC18" s="64"/>
      <c r="AD18" s="64"/>
      <c r="AE18" s="64"/>
      <c r="AF18" s="65"/>
    </row>
    <row r="19" spans="2:32" ht="13.7" customHeight="1" x14ac:dyDescent="0.15">
      <c r="B19" s="98"/>
      <c r="C19" s="99"/>
      <c r="D19" s="61" t="s">
        <v>130</v>
      </c>
      <c r="E19" s="61"/>
      <c r="F19" s="61"/>
      <c r="G19" s="61"/>
      <c r="H19" s="61"/>
      <c r="I19" s="61"/>
      <c r="J19" s="61"/>
      <c r="K19" s="61"/>
      <c r="L19" s="61"/>
      <c r="M19" s="61"/>
      <c r="N19" s="61"/>
      <c r="O19" s="61"/>
      <c r="P19" s="61"/>
      <c r="Q19" s="61"/>
      <c r="R19" s="61"/>
      <c r="S19" s="61"/>
      <c r="T19" s="91"/>
      <c r="U19" s="97"/>
      <c r="V19" s="64"/>
      <c r="W19" s="64"/>
      <c r="X19" s="64"/>
      <c r="Y19" s="64"/>
      <c r="Z19" s="64"/>
      <c r="AA19" s="64"/>
      <c r="AB19" s="64"/>
      <c r="AC19" s="64"/>
      <c r="AD19" s="64"/>
      <c r="AE19" s="64"/>
      <c r="AF19" s="65"/>
    </row>
    <row r="20" spans="2:32" ht="13.7" customHeight="1" x14ac:dyDescent="0.15">
      <c r="B20" s="98"/>
      <c r="C20" s="99"/>
      <c r="D20" s="61"/>
      <c r="E20" s="61"/>
      <c r="F20" s="61"/>
      <c r="G20" s="61"/>
      <c r="H20" s="61"/>
      <c r="I20" s="61"/>
      <c r="J20" s="61"/>
      <c r="K20" s="61"/>
      <c r="L20" s="61"/>
      <c r="M20" s="61"/>
      <c r="N20" s="61"/>
      <c r="O20" s="61"/>
      <c r="P20" s="61"/>
      <c r="Q20" s="61"/>
      <c r="R20" s="61"/>
      <c r="S20" s="61"/>
      <c r="T20" s="91"/>
      <c r="U20" s="97"/>
      <c r="V20" s="64"/>
      <c r="W20" s="64"/>
      <c r="X20" s="64"/>
      <c r="Y20" s="64"/>
      <c r="Z20" s="64"/>
      <c r="AA20" s="64"/>
      <c r="AB20" s="64"/>
      <c r="AC20" s="64"/>
      <c r="AD20" s="64"/>
      <c r="AE20" s="64"/>
      <c r="AF20" s="65"/>
    </row>
    <row r="21" spans="2:32" ht="13.7" customHeight="1" x14ac:dyDescent="0.15">
      <c r="B21" s="98"/>
      <c r="C21" s="99"/>
      <c r="D21" s="61" t="s">
        <v>131</v>
      </c>
      <c r="E21" s="61"/>
      <c r="F21" s="61"/>
      <c r="G21" s="61"/>
      <c r="H21" s="61"/>
      <c r="I21" s="61"/>
      <c r="J21" s="61"/>
      <c r="K21" s="61"/>
      <c r="L21" s="61"/>
      <c r="M21" s="61"/>
      <c r="N21" s="61"/>
      <c r="O21" s="61"/>
      <c r="P21" s="61"/>
      <c r="Q21" s="61"/>
      <c r="R21" s="61"/>
      <c r="S21" s="61"/>
      <c r="T21" s="91"/>
      <c r="U21" s="97"/>
      <c r="V21" s="64"/>
      <c r="W21" s="64"/>
      <c r="X21" s="64"/>
      <c r="Y21" s="64"/>
      <c r="Z21" s="64"/>
      <c r="AA21" s="64"/>
      <c r="AB21" s="64"/>
      <c r="AC21" s="64"/>
      <c r="AD21" s="64"/>
      <c r="AE21" s="64"/>
      <c r="AF21" s="65"/>
    </row>
    <row r="22" spans="2:32" ht="13.7" customHeight="1" x14ac:dyDescent="0.15">
      <c r="B22" s="98"/>
      <c r="C22" s="99"/>
      <c r="D22" s="61"/>
      <c r="E22" s="61"/>
      <c r="F22" s="61"/>
      <c r="G22" s="61"/>
      <c r="H22" s="61"/>
      <c r="I22" s="61"/>
      <c r="J22" s="61"/>
      <c r="K22" s="61"/>
      <c r="L22" s="61"/>
      <c r="M22" s="61"/>
      <c r="N22" s="61"/>
      <c r="O22" s="61"/>
      <c r="P22" s="61"/>
      <c r="Q22" s="61"/>
      <c r="R22" s="61"/>
      <c r="S22" s="61"/>
      <c r="T22" s="91"/>
      <c r="U22" s="97"/>
      <c r="V22" s="64"/>
      <c r="W22" s="64"/>
      <c r="X22" s="64"/>
      <c r="Y22" s="64"/>
      <c r="Z22" s="64"/>
      <c r="AA22" s="64"/>
      <c r="AB22" s="64"/>
      <c r="AC22" s="64"/>
      <c r="AD22" s="64"/>
      <c r="AE22" s="64"/>
      <c r="AF22" s="65"/>
    </row>
    <row r="23" spans="2:32" ht="13.7" customHeight="1" x14ac:dyDescent="0.15">
      <c r="B23" s="98"/>
      <c r="C23" s="99"/>
      <c r="D23" s="61" t="s">
        <v>148</v>
      </c>
      <c r="E23" s="61"/>
      <c r="F23" s="61"/>
      <c r="G23" s="61"/>
      <c r="H23" s="61"/>
      <c r="I23" s="61"/>
      <c r="J23" s="61"/>
      <c r="K23" s="61"/>
      <c r="L23" s="61"/>
      <c r="M23" s="61"/>
      <c r="N23" s="61"/>
      <c r="O23" s="61"/>
      <c r="P23" s="61"/>
      <c r="Q23" s="61"/>
      <c r="R23" s="61"/>
      <c r="S23" s="61"/>
      <c r="T23" s="91"/>
      <c r="U23" s="97"/>
      <c r="V23" s="64"/>
      <c r="W23" s="64"/>
      <c r="X23" s="64"/>
      <c r="Y23" s="64"/>
      <c r="Z23" s="64"/>
      <c r="AA23" s="64"/>
      <c r="AB23" s="64"/>
      <c r="AC23" s="64"/>
      <c r="AD23" s="64"/>
      <c r="AE23" s="64"/>
      <c r="AF23" s="65"/>
    </row>
    <row r="24" spans="2:32" ht="13.7" customHeight="1" x14ac:dyDescent="0.15">
      <c r="B24" s="98"/>
      <c r="C24" s="99"/>
      <c r="D24" s="61"/>
      <c r="E24" s="61"/>
      <c r="F24" s="61"/>
      <c r="G24" s="61"/>
      <c r="H24" s="61"/>
      <c r="I24" s="61"/>
      <c r="J24" s="61"/>
      <c r="K24" s="61"/>
      <c r="L24" s="61"/>
      <c r="M24" s="61"/>
      <c r="N24" s="61"/>
      <c r="O24" s="61"/>
      <c r="P24" s="61"/>
      <c r="Q24" s="61"/>
      <c r="R24" s="61"/>
      <c r="S24" s="61"/>
      <c r="T24" s="91"/>
      <c r="U24" s="97"/>
      <c r="V24" s="64"/>
      <c r="W24" s="64"/>
      <c r="X24" s="64"/>
      <c r="Y24" s="64"/>
      <c r="Z24" s="64"/>
      <c r="AA24" s="64"/>
      <c r="AB24" s="64"/>
      <c r="AC24" s="64"/>
      <c r="AD24" s="64"/>
      <c r="AE24" s="64"/>
      <c r="AF24" s="65"/>
    </row>
    <row r="25" spans="2:32" ht="13.7" customHeight="1" x14ac:dyDescent="0.15">
      <c r="B25" s="98"/>
      <c r="C25" s="99"/>
      <c r="D25" s="102" t="s">
        <v>132</v>
      </c>
      <c r="E25" s="103"/>
      <c r="F25" s="103"/>
      <c r="G25" s="103"/>
      <c r="H25" s="103"/>
      <c r="I25" s="103"/>
      <c r="J25" s="103"/>
      <c r="K25" s="103"/>
      <c r="L25" s="103"/>
      <c r="M25" s="103"/>
      <c r="N25" s="103"/>
      <c r="O25" s="103"/>
      <c r="P25" s="103"/>
      <c r="Q25" s="103"/>
      <c r="R25" s="103"/>
      <c r="S25" s="103"/>
      <c r="T25" s="104"/>
      <c r="U25" s="97"/>
      <c r="V25" s="64"/>
      <c r="W25" s="64"/>
      <c r="X25" s="64"/>
      <c r="Y25" s="64"/>
      <c r="Z25" s="64"/>
      <c r="AA25" s="64"/>
      <c r="AB25" s="64"/>
      <c r="AC25" s="64"/>
      <c r="AD25" s="64"/>
      <c r="AE25" s="64"/>
      <c r="AF25" s="65"/>
    </row>
    <row r="26" spans="2:32" ht="13.7" customHeight="1" x14ac:dyDescent="0.15">
      <c r="B26" s="98"/>
      <c r="C26" s="99"/>
      <c r="D26" s="105"/>
      <c r="E26" s="106"/>
      <c r="F26" s="106"/>
      <c r="G26" s="106"/>
      <c r="H26" s="106"/>
      <c r="I26" s="106"/>
      <c r="J26" s="106"/>
      <c r="K26" s="106"/>
      <c r="L26" s="106"/>
      <c r="M26" s="106"/>
      <c r="N26" s="106"/>
      <c r="O26" s="106"/>
      <c r="P26" s="106"/>
      <c r="Q26" s="106"/>
      <c r="R26" s="106"/>
      <c r="S26" s="106"/>
      <c r="T26" s="107"/>
      <c r="U26" s="97"/>
      <c r="V26" s="64"/>
      <c r="W26" s="64"/>
      <c r="X26" s="64"/>
      <c r="Y26" s="64"/>
      <c r="Z26" s="64"/>
      <c r="AA26" s="64"/>
      <c r="AB26" s="64"/>
      <c r="AC26" s="64"/>
      <c r="AD26" s="64"/>
      <c r="AE26" s="64"/>
      <c r="AF26" s="65"/>
    </row>
    <row r="27" spans="2:32" ht="13.7" customHeight="1" x14ac:dyDescent="0.15">
      <c r="B27" s="98"/>
      <c r="C27" s="99"/>
      <c r="D27" s="61" t="s">
        <v>133</v>
      </c>
      <c r="E27" s="61"/>
      <c r="F27" s="61"/>
      <c r="G27" s="61"/>
      <c r="H27" s="61"/>
      <c r="I27" s="61"/>
      <c r="J27" s="61"/>
      <c r="K27" s="61"/>
      <c r="L27" s="61"/>
      <c r="M27" s="61"/>
      <c r="N27" s="61"/>
      <c r="O27" s="61"/>
      <c r="P27" s="61"/>
      <c r="Q27" s="61"/>
      <c r="R27" s="61"/>
      <c r="S27" s="61"/>
      <c r="T27" s="91"/>
      <c r="U27" s="97"/>
      <c r="V27" s="64"/>
      <c r="W27" s="64"/>
      <c r="X27" s="64"/>
      <c r="Y27" s="64"/>
      <c r="Z27" s="64"/>
      <c r="AA27" s="64"/>
      <c r="AB27" s="64"/>
      <c r="AC27" s="64"/>
      <c r="AD27" s="64"/>
      <c r="AE27" s="64"/>
      <c r="AF27" s="65"/>
    </row>
    <row r="28" spans="2:32" ht="13.7" customHeight="1" x14ac:dyDescent="0.15">
      <c r="B28" s="98"/>
      <c r="C28" s="99"/>
      <c r="D28" s="61"/>
      <c r="E28" s="61"/>
      <c r="F28" s="61"/>
      <c r="G28" s="61"/>
      <c r="H28" s="61"/>
      <c r="I28" s="61"/>
      <c r="J28" s="61"/>
      <c r="K28" s="61"/>
      <c r="L28" s="61"/>
      <c r="M28" s="61"/>
      <c r="N28" s="61"/>
      <c r="O28" s="61"/>
      <c r="P28" s="61"/>
      <c r="Q28" s="61"/>
      <c r="R28" s="61"/>
      <c r="S28" s="61"/>
      <c r="T28" s="91"/>
      <c r="U28" s="97"/>
      <c r="V28" s="64"/>
      <c r="W28" s="64"/>
      <c r="X28" s="64"/>
      <c r="Y28" s="64"/>
      <c r="Z28" s="64"/>
      <c r="AA28" s="64"/>
      <c r="AB28" s="64"/>
      <c r="AC28" s="64"/>
      <c r="AD28" s="64"/>
      <c r="AE28" s="64"/>
      <c r="AF28" s="65"/>
    </row>
    <row r="29" spans="2:32" ht="13.7" customHeight="1" x14ac:dyDescent="0.15">
      <c r="B29" s="98"/>
      <c r="C29" s="99"/>
      <c r="D29" s="61" t="s">
        <v>134</v>
      </c>
      <c r="E29" s="61"/>
      <c r="F29" s="61"/>
      <c r="G29" s="61"/>
      <c r="H29" s="61"/>
      <c r="I29" s="61"/>
      <c r="J29" s="61"/>
      <c r="K29" s="61"/>
      <c r="L29" s="61"/>
      <c r="M29" s="61"/>
      <c r="N29" s="61"/>
      <c r="O29" s="61"/>
      <c r="P29" s="61"/>
      <c r="Q29" s="61"/>
      <c r="R29" s="61"/>
      <c r="S29" s="61"/>
      <c r="T29" s="91"/>
      <c r="U29" s="97"/>
      <c r="V29" s="64"/>
      <c r="W29" s="64"/>
      <c r="X29" s="64"/>
      <c r="Y29" s="64"/>
      <c r="Z29" s="64"/>
      <c r="AA29" s="64"/>
      <c r="AB29" s="64"/>
      <c r="AC29" s="64"/>
      <c r="AD29" s="64"/>
      <c r="AE29" s="64"/>
      <c r="AF29" s="65"/>
    </row>
    <row r="30" spans="2:32" ht="13.7" customHeight="1" x14ac:dyDescent="0.15">
      <c r="B30" s="98"/>
      <c r="C30" s="99"/>
      <c r="D30" s="61"/>
      <c r="E30" s="61"/>
      <c r="F30" s="61"/>
      <c r="G30" s="61"/>
      <c r="H30" s="61"/>
      <c r="I30" s="61"/>
      <c r="J30" s="61"/>
      <c r="K30" s="61"/>
      <c r="L30" s="61"/>
      <c r="M30" s="61"/>
      <c r="N30" s="61"/>
      <c r="O30" s="61"/>
      <c r="P30" s="61"/>
      <c r="Q30" s="61"/>
      <c r="R30" s="61"/>
      <c r="S30" s="61"/>
      <c r="T30" s="91"/>
      <c r="U30" s="97"/>
      <c r="V30" s="64"/>
      <c r="W30" s="64"/>
      <c r="X30" s="64"/>
      <c r="Y30" s="64"/>
      <c r="Z30" s="64"/>
      <c r="AA30" s="64"/>
      <c r="AB30" s="64"/>
      <c r="AC30" s="64"/>
      <c r="AD30" s="64"/>
      <c r="AE30" s="64"/>
      <c r="AF30" s="65"/>
    </row>
    <row r="31" spans="2:32" ht="13.7" customHeight="1" x14ac:dyDescent="0.15">
      <c r="B31" s="98"/>
      <c r="C31" s="99"/>
      <c r="D31" s="61" t="s">
        <v>93</v>
      </c>
      <c r="E31" s="61"/>
      <c r="F31" s="61"/>
      <c r="G31" s="61"/>
      <c r="H31" s="61"/>
      <c r="I31" s="61"/>
      <c r="J31" s="61"/>
      <c r="K31" s="61"/>
      <c r="L31" s="61"/>
      <c r="M31" s="61"/>
      <c r="N31" s="61"/>
      <c r="O31" s="61"/>
      <c r="P31" s="61"/>
      <c r="Q31" s="61"/>
      <c r="R31" s="61"/>
      <c r="S31" s="61"/>
      <c r="T31" s="91"/>
      <c r="U31" s="97"/>
      <c r="V31" s="64"/>
      <c r="W31" s="64"/>
      <c r="X31" s="64"/>
      <c r="Y31" s="64"/>
      <c r="Z31" s="64"/>
      <c r="AA31" s="64"/>
      <c r="AB31" s="64"/>
      <c r="AC31" s="64"/>
      <c r="AD31" s="64"/>
      <c r="AE31" s="64"/>
      <c r="AF31" s="65"/>
    </row>
    <row r="32" spans="2:32" ht="13.7" customHeight="1" x14ac:dyDescent="0.15">
      <c r="B32" s="100"/>
      <c r="C32" s="101"/>
      <c r="D32" s="61"/>
      <c r="E32" s="61"/>
      <c r="F32" s="61"/>
      <c r="G32" s="61"/>
      <c r="H32" s="61"/>
      <c r="I32" s="61"/>
      <c r="J32" s="61"/>
      <c r="K32" s="61"/>
      <c r="L32" s="61"/>
      <c r="M32" s="61"/>
      <c r="N32" s="61"/>
      <c r="O32" s="61"/>
      <c r="P32" s="61"/>
      <c r="Q32" s="61"/>
      <c r="R32" s="61"/>
      <c r="S32" s="61"/>
      <c r="T32" s="91"/>
      <c r="U32" s="97"/>
      <c r="V32" s="64"/>
      <c r="W32" s="64"/>
      <c r="X32" s="64"/>
      <c r="Y32" s="64"/>
      <c r="Z32" s="64"/>
      <c r="AA32" s="64"/>
      <c r="AB32" s="64"/>
      <c r="AC32" s="64"/>
      <c r="AD32" s="64"/>
      <c r="AE32" s="64"/>
      <c r="AF32" s="65"/>
    </row>
    <row r="33" spans="2:35" ht="13.7" customHeight="1" x14ac:dyDescent="0.15">
      <c r="B33" s="51" t="s">
        <v>150</v>
      </c>
      <c r="C33" s="52"/>
      <c r="D33" s="61"/>
      <c r="E33" s="61"/>
      <c r="F33" s="61"/>
      <c r="G33" s="61"/>
      <c r="H33" s="61"/>
      <c r="I33" s="61"/>
      <c r="J33" s="61"/>
      <c r="K33" s="61"/>
      <c r="L33" s="61"/>
      <c r="M33" s="61"/>
      <c r="N33" s="61"/>
      <c r="O33" s="61"/>
      <c r="P33" s="61"/>
      <c r="Q33" s="61"/>
      <c r="R33" s="61"/>
      <c r="S33" s="61"/>
      <c r="T33" s="91"/>
      <c r="U33" s="68">
        <f>SUM(U15:Z32)</f>
        <v>0</v>
      </c>
      <c r="V33" s="69"/>
      <c r="W33" s="69"/>
      <c r="X33" s="69"/>
      <c r="Y33" s="69"/>
      <c r="Z33" s="69"/>
      <c r="AA33" s="72">
        <f>SUM(AA15:AF32)</f>
        <v>0</v>
      </c>
      <c r="AB33" s="73"/>
      <c r="AC33" s="73"/>
      <c r="AD33" s="73"/>
      <c r="AE33" s="73"/>
      <c r="AF33" s="74"/>
    </row>
    <row r="34" spans="2:35" ht="13.7" customHeight="1" x14ac:dyDescent="0.15">
      <c r="B34" s="60"/>
      <c r="C34" s="61"/>
      <c r="D34" s="61"/>
      <c r="E34" s="61"/>
      <c r="F34" s="61"/>
      <c r="G34" s="61"/>
      <c r="H34" s="61"/>
      <c r="I34" s="61"/>
      <c r="J34" s="61"/>
      <c r="K34" s="61"/>
      <c r="L34" s="61"/>
      <c r="M34" s="61"/>
      <c r="N34" s="61"/>
      <c r="O34" s="61"/>
      <c r="P34" s="61"/>
      <c r="Q34" s="61"/>
      <c r="R34" s="61"/>
      <c r="S34" s="61"/>
      <c r="T34" s="91"/>
      <c r="U34" s="68"/>
      <c r="V34" s="69"/>
      <c r="W34" s="69"/>
      <c r="X34" s="69"/>
      <c r="Y34" s="69"/>
      <c r="Z34" s="69"/>
      <c r="AA34" s="88"/>
      <c r="AB34" s="89"/>
      <c r="AC34" s="89"/>
      <c r="AD34" s="89"/>
      <c r="AE34" s="89"/>
      <c r="AF34" s="90"/>
    </row>
    <row r="35" spans="2:35" ht="13.7" customHeight="1" x14ac:dyDescent="0.15">
      <c r="B35" s="60" t="s">
        <v>135</v>
      </c>
      <c r="C35" s="61"/>
      <c r="D35" s="61"/>
      <c r="E35" s="61"/>
      <c r="F35" s="61"/>
      <c r="G35" s="61"/>
      <c r="H35" s="61"/>
      <c r="I35" s="61"/>
      <c r="J35" s="61"/>
      <c r="K35" s="61"/>
      <c r="L35" s="61"/>
      <c r="M35" s="61"/>
      <c r="N35" s="61"/>
      <c r="O35" s="61"/>
      <c r="P35" s="61"/>
      <c r="Q35" s="61"/>
      <c r="R35" s="61"/>
      <c r="S35" s="61"/>
      <c r="T35" s="91"/>
      <c r="U35" s="68">
        <f>U13-U33</f>
        <v>0</v>
      </c>
      <c r="V35" s="69"/>
      <c r="W35" s="69"/>
      <c r="X35" s="69"/>
      <c r="Y35" s="69"/>
      <c r="Z35" s="69"/>
      <c r="AA35" s="72">
        <f>AA13-AA33</f>
        <v>0</v>
      </c>
      <c r="AB35" s="73"/>
      <c r="AC35" s="73"/>
      <c r="AD35" s="73"/>
      <c r="AE35" s="73"/>
      <c r="AF35" s="74"/>
    </row>
    <row r="36" spans="2:35" ht="13.7" customHeight="1" thickBot="1" x14ac:dyDescent="0.2">
      <c r="B36" s="62"/>
      <c r="C36" s="63"/>
      <c r="D36" s="63"/>
      <c r="E36" s="63"/>
      <c r="F36" s="63"/>
      <c r="G36" s="63"/>
      <c r="H36" s="63"/>
      <c r="I36" s="63"/>
      <c r="J36" s="63"/>
      <c r="K36" s="63"/>
      <c r="L36" s="63"/>
      <c r="M36" s="63"/>
      <c r="N36" s="63"/>
      <c r="O36" s="63"/>
      <c r="P36" s="63"/>
      <c r="Q36" s="63"/>
      <c r="R36" s="63"/>
      <c r="S36" s="63"/>
      <c r="T36" s="92"/>
      <c r="U36" s="70"/>
      <c r="V36" s="71"/>
      <c r="W36" s="71"/>
      <c r="X36" s="71"/>
      <c r="Y36" s="71"/>
      <c r="Z36" s="71"/>
      <c r="AA36" s="75"/>
      <c r="AB36" s="76"/>
      <c r="AC36" s="76"/>
      <c r="AD36" s="76"/>
      <c r="AE36" s="76"/>
      <c r="AF36" s="77"/>
    </row>
    <row r="37" spans="2:35" ht="13.7" customHeight="1" thickTop="1" x14ac:dyDescent="0.15">
      <c r="B37" s="51" t="s">
        <v>136</v>
      </c>
      <c r="C37" s="52"/>
      <c r="D37" s="52"/>
      <c r="E37" s="52"/>
      <c r="F37" s="52"/>
      <c r="G37" s="52"/>
      <c r="H37" s="52"/>
      <c r="I37" s="52"/>
      <c r="J37" s="52"/>
      <c r="K37" s="52"/>
      <c r="L37" s="52"/>
      <c r="M37" s="52"/>
      <c r="N37" s="52"/>
      <c r="O37" s="52"/>
      <c r="P37" s="52"/>
      <c r="Q37" s="52"/>
      <c r="R37" s="52"/>
      <c r="S37" s="52"/>
      <c r="T37" s="93"/>
      <c r="U37" s="78">
        <f>IF(U35&gt;AA35,AA35,U35)</f>
        <v>0</v>
      </c>
      <c r="V37" s="79"/>
      <c r="W37" s="79"/>
      <c r="X37" s="79"/>
      <c r="Y37" s="79"/>
      <c r="Z37" s="79"/>
      <c r="AA37" s="79"/>
      <c r="AB37" s="79"/>
      <c r="AC37" s="79"/>
      <c r="AD37" s="79"/>
      <c r="AE37" s="79"/>
      <c r="AF37" s="80"/>
    </row>
    <row r="38" spans="2:35" ht="13.7" customHeight="1" thickBot="1" x14ac:dyDescent="0.2">
      <c r="B38" s="53"/>
      <c r="C38" s="54"/>
      <c r="D38" s="54"/>
      <c r="E38" s="54"/>
      <c r="F38" s="54"/>
      <c r="G38" s="54"/>
      <c r="H38" s="54"/>
      <c r="I38" s="54"/>
      <c r="J38" s="54"/>
      <c r="K38" s="54"/>
      <c r="L38" s="54"/>
      <c r="M38" s="54"/>
      <c r="N38" s="54"/>
      <c r="O38" s="54"/>
      <c r="P38" s="54"/>
      <c r="Q38" s="54"/>
      <c r="R38" s="54"/>
      <c r="S38" s="54"/>
      <c r="T38" s="94"/>
      <c r="U38" s="81"/>
      <c r="V38" s="82"/>
      <c r="W38" s="82"/>
      <c r="X38" s="82"/>
      <c r="Y38" s="82"/>
      <c r="Z38" s="82"/>
      <c r="AA38" s="82"/>
      <c r="AB38" s="82"/>
      <c r="AC38" s="82"/>
      <c r="AD38" s="82"/>
      <c r="AE38" s="82"/>
      <c r="AF38" s="83"/>
    </row>
    <row r="39" spans="2:35" ht="13.7" customHeight="1" x14ac:dyDescent="0.15"/>
    <row r="40" spans="2:35" ht="13.7" customHeight="1" thickBot="1" x14ac:dyDescent="0.2">
      <c r="B40" s="31" t="s">
        <v>137</v>
      </c>
    </row>
    <row r="41" spans="2:35" ht="13.7" customHeight="1" x14ac:dyDescent="0.15">
      <c r="B41" s="84" t="s">
        <v>172</v>
      </c>
      <c r="C41" s="85"/>
      <c r="D41" s="85"/>
      <c r="E41" s="85"/>
      <c r="F41" s="85"/>
      <c r="G41" s="85"/>
      <c r="H41" s="85"/>
      <c r="I41" s="85"/>
      <c r="J41" s="85"/>
      <c r="K41" s="85"/>
      <c r="L41" s="85"/>
      <c r="M41" s="85"/>
      <c r="N41" s="85"/>
      <c r="O41" s="85"/>
      <c r="P41" s="85"/>
      <c r="Q41" s="85"/>
      <c r="R41" s="85"/>
      <c r="S41" s="85"/>
      <c r="T41" s="85"/>
      <c r="U41" s="95"/>
      <c r="V41" s="95"/>
      <c r="W41" s="95"/>
      <c r="X41" s="95"/>
      <c r="Y41" s="95"/>
      <c r="Z41" s="95"/>
      <c r="AA41" s="95"/>
      <c r="AB41" s="95"/>
      <c r="AC41" s="95"/>
      <c r="AD41" s="95"/>
      <c r="AE41" s="95"/>
      <c r="AF41" s="96"/>
      <c r="AI41" s="120" t="str">
        <f>IF(U41=0,"","別シートの「運搬費用集計」シートへ入力し、添付領収書は「貼付用紙」シートを印刷して貼付し、領収書No.を付す。")</f>
        <v/>
      </c>
    </row>
    <row r="42" spans="2:35" ht="13.7" customHeight="1" x14ac:dyDescent="0.15">
      <c r="B42" s="86"/>
      <c r="C42" s="87"/>
      <c r="D42" s="87"/>
      <c r="E42" s="87"/>
      <c r="F42" s="87"/>
      <c r="G42" s="87"/>
      <c r="H42" s="87"/>
      <c r="I42" s="87"/>
      <c r="J42" s="87"/>
      <c r="K42" s="87"/>
      <c r="L42" s="87"/>
      <c r="M42" s="87"/>
      <c r="N42" s="87"/>
      <c r="O42" s="87"/>
      <c r="P42" s="87"/>
      <c r="Q42" s="87"/>
      <c r="R42" s="87"/>
      <c r="S42" s="87"/>
      <c r="T42" s="87"/>
      <c r="U42" s="64"/>
      <c r="V42" s="64"/>
      <c r="W42" s="64"/>
      <c r="X42" s="64"/>
      <c r="Y42" s="64"/>
      <c r="Z42" s="64"/>
      <c r="AA42" s="64"/>
      <c r="AB42" s="64"/>
      <c r="AC42" s="64"/>
      <c r="AD42" s="64"/>
      <c r="AE42" s="64"/>
      <c r="AF42" s="65"/>
      <c r="AI42" s="120"/>
    </row>
    <row r="43" spans="2:35" ht="13.7" customHeight="1" x14ac:dyDescent="0.15">
      <c r="B43" s="60" t="s">
        <v>174</v>
      </c>
      <c r="C43" s="61"/>
      <c r="D43" s="61"/>
      <c r="E43" s="61"/>
      <c r="F43" s="61"/>
      <c r="G43" s="61"/>
      <c r="H43" s="61"/>
      <c r="I43" s="61"/>
      <c r="J43" s="61"/>
      <c r="K43" s="61"/>
      <c r="L43" s="61"/>
      <c r="M43" s="61"/>
      <c r="N43" s="61"/>
      <c r="O43" s="61"/>
      <c r="P43" s="61"/>
      <c r="Q43" s="61"/>
      <c r="R43" s="61"/>
      <c r="S43" s="61"/>
      <c r="T43" s="61"/>
      <c r="U43" s="64"/>
      <c r="V43" s="64"/>
      <c r="W43" s="64"/>
      <c r="X43" s="64"/>
      <c r="Y43" s="64"/>
      <c r="Z43" s="64"/>
      <c r="AA43" s="64"/>
      <c r="AB43" s="64"/>
      <c r="AC43" s="64"/>
      <c r="AD43" s="64"/>
      <c r="AE43" s="64"/>
      <c r="AF43" s="65"/>
      <c r="AI43" s="120" t="str">
        <f>IF(U43=0,"","添付領収書は貼付シートを印刷して貼付し、領収書No.を付す。")</f>
        <v/>
      </c>
    </row>
    <row r="44" spans="2:35" ht="13.7" customHeight="1" x14ac:dyDescent="0.15">
      <c r="B44" s="60"/>
      <c r="C44" s="61"/>
      <c r="D44" s="61"/>
      <c r="E44" s="61"/>
      <c r="F44" s="61"/>
      <c r="G44" s="61"/>
      <c r="H44" s="61"/>
      <c r="I44" s="61"/>
      <c r="J44" s="61"/>
      <c r="K44" s="61"/>
      <c r="L44" s="61"/>
      <c r="M44" s="61"/>
      <c r="N44" s="61"/>
      <c r="O44" s="61"/>
      <c r="P44" s="61"/>
      <c r="Q44" s="61"/>
      <c r="R44" s="61"/>
      <c r="S44" s="61"/>
      <c r="T44" s="61"/>
      <c r="U44" s="64"/>
      <c r="V44" s="64"/>
      <c r="W44" s="64"/>
      <c r="X44" s="64"/>
      <c r="Y44" s="64"/>
      <c r="Z44" s="64"/>
      <c r="AA44" s="64"/>
      <c r="AB44" s="64"/>
      <c r="AC44" s="64"/>
      <c r="AD44" s="64"/>
      <c r="AE44" s="64"/>
      <c r="AF44" s="65"/>
      <c r="AI44" s="120"/>
    </row>
    <row r="45" spans="2:35" ht="13.7" customHeight="1" x14ac:dyDescent="0.15">
      <c r="B45" s="60" t="s">
        <v>176</v>
      </c>
      <c r="C45" s="61"/>
      <c r="D45" s="61"/>
      <c r="E45" s="61"/>
      <c r="F45" s="61"/>
      <c r="G45" s="61"/>
      <c r="H45" s="61"/>
      <c r="I45" s="61"/>
      <c r="J45" s="61"/>
      <c r="K45" s="61"/>
      <c r="L45" s="61"/>
      <c r="M45" s="61"/>
      <c r="N45" s="61"/>
      <c r="O45" s="61"/>
      <c r="P45" s="61"/>
      <c r="Q45" s="61"/>
      <c r="R45" s="61"/>
      <c r="S45" s="61"/>
      <c r="T45" s="61"/>
      <c r="U45" s="64"/>
      <c r="V45" s="64"/>
      <c r="W45" s="64"/>
      <c r="X45" s="64"/>
      <c r="Y45" s="64"/>
      <c r="Z45" s="64"/>
      <c r="AA45" s="64"/>
      <c r="AB45" s="64"/>
      <c r="AC45" s="64"/>
      <c r="AD45" s="64"/>
      <c r="AE45" s="64"/>
      <c r="AF45" s="65"/>
      <c r="AI45" s="120" t="str">
        <f>IF(U45=0,"","添付領収書は貼付シートを印刷して貼付し、領収書No.を付す。")</f>
        <v/>
      </c>
    </row>
    <row r="46" spans="2:35" ht="13.7" customHeight="1" x14ac:dyDescent="0.15">
      <c r="B46" s="60"/>
      <c r="C46" s="61"/>
      <c r="D46" s="61"/>
      <c r="E46" s="61"/>
      <c r="F46" s="61"/>
      <c r="G46" s="61"/>
      <c r="H46" s="61"/>
      <c r="I46" s="61"/>
      <c r="J46" s="61"/>
      <c r="K46" s="61"/>
      <c r="L46" s="61"/>
      <c r="M46" s="61"/>
      <c r="N46" s="61"/>
      <c r="O46" s="61"/>
      <c r="P46" s="61"/>
      <c r="Q46" s="61"/>
      <c r="R46" s="61"/>
      <c r="S46" s="61"/>
      <c r="T46" s="61"/>
      <c r="U46" s="64"/>
      <c r="V46" s="64"/>
      <c r="W46" s="64"/>
      <c r="X46" s="64"/>
      <c r="Y46" s="64"/>
      <c r="Z46" s="64"/>
      <c r="AA46" s="64"/>
      <c r="AB46" s="64"/>
      <c r="AC46" s="64"/>
      <c r="AD46" s="64"/>
      <c r="AE46" s="64"/>
      <c r="AF46" s="65"/>
      <c r="AI46" s="120"/>
    </row>
    <row r="47" spans="2:35" ht="13.7" customHeight="1" x14ac:dyDescent="0.15">
      <c r="B47" s="60" t="s">
        <v>178</v>
      </c>
      <c r="C47" s="61"/>
      <c r="D47" s="61"/>
      <c r="E47" s="61"/>
      <c r="F47" s="61"/>
      <c r="G47" s="61"/>
      <c r="H47" s="61"/>
      <c r="I47" s="61"/>
      <c r="J47" s="61"/>
      <c r="K47" s="61"/>
      <c r="L47" s="61"/>
      <c r="M47" s="61"/>
      <c r="N47" s="61"/>
      <c r="O47" s="61"/>
      <c r="P47" s="61"/>
      <c r="Q47" s="61"/>
      <c r="R47" s="61"/>
      <c r="S47" s="61"/>
      <c r="T47" s="61"/>
      <c r="U47" s="64"/>
      <c r="V47" s="64"/>
      <c r="W47" s="64"/>
      <c r="X47" s="64"/>
      <c r="Y47" s="64"/>
      <c r="Z47" s="64"/>
      <c r="AA47" s="64"/>
      <c r="AB47" s="64"/>
      <c r="AC47" s="64"/>
      <c r="AD47" s="64"/>
      <c r="AE47" s="64"/>
      <c r="AF47" s="65"/>
      <c r="AI47" s="120" t="str">
        <f>IF(U47=0,"","添付領収書は貼付シートを印刷して貼付し、領収書No.を付す。")</f>
        <v/>
      </c>
    </row>
    <row r="48" spans="2:35" ht="13.7" customHeight="1" thickBot="1" x14ac:dyDescent="0.2">
      <c r="B48" s="62"/>
      <c r="C48" s="63"/>
      <c r="D48" s="63"/>
      <c r="E48" s="63"/>
      <c r="F48" s="63"/>
      <c r="G48" s="63"/>
      <c r="H48" s="63"/>
      <c r="I48" s="63"/>
      <c r="J48" s="63"/>
      <c r="K48" s="63"/>
      <c r="L48" s="63"/>
      <c r="M48" s="63"/>
      <c r="N48" s="63"/>
      <c r="O48" s="63"/>
      <c r="P48" s="63"/>
      <c r="Q48" s="63"/>
      <c r="R48" s="63"/>
      <c r="S48" s="63"/>
      <c r="T48" s="63"/>
      <c r="U48" s="66"/>
      <c r="V48" s="66"/>
      <c r="W48" s="66"/>
      <c r="X48" s="66"/>
      <c r="Y48" s="66"/>
      <c r="Z48" s="66"/>
      <c r="AA48" s="66"/>
      <c r="AB48" s="66"/>
      <c r="AC48" s="66"/>
      <c r="AD48" s="66"/>
      <c r="AE48" s="66"/>
      <c r="AF48" s="67"/>
      <c r="AI48" s="120"/>
    </row>
    <row r="49" spans="2:35" ht="13.7" customHeight="1" thickTop="1" x14ac:dyDescent="0.15">
      <c r="B49" s="51" t="s">
        <v>179</v>
      </c>
      <c r="C49" s="52"/>
      <c r="D49" s="52"/>
      <c r="E49" s="52"/>
      <c r="F49" s="52"/>
      <c r="G49" s="52"/>
      <c r="H49" s="52"/>
      <c r="I49" s="52"/>
      <c r="J49" s="52"/>
      <c r="K49" s="52"/>
      <c r="L49" s="52"/>
      <c r="M49" s="52"/>
      <c r="N49" s="52"/>
      <c r="O49" s="52"/>
      <c r="P49" s="52"/>
      <c r="Q49" s="52"/>
      <c r="R49" s="52"/>
      <c r="S49" s="52"/>
      <c r="T49" s="52"/>
      <c r="U49" s="55">
        <f>SUM(U41:AF48)</f>
        <v>0</v>
      </c>
      <c r="V49" s="55"/>
      <c r="W49" s="55"/>
      <c r="X49" s="55"/>
      <c r="Y49" s="55"/>
      <c r="Z49" s="55"/>
      <c r="AA49" s="55"/>
      <c r="AB49" s="55"/>
      <c r="AC49" s="55"/>
      <c r="AD49" s="55"/>
      <c r="AE49" s="55"/>
      <c r="AF49" s="56"/>
      <c r="AI49" s="121"/>
    </row>
    <row r="50" spans="2:35" ht="13.7" customHeight="1" thickBot="1" x14ac:dyDescent="0.2">
      <c r="B50" s="53"/>
      <c r="C50" s="54"/>
      <c r="D50" s="54"/>
      <c r="E50" s="54"/>
      <c r="F50" s="54"/>
      <c r="G50" s="54"/>
      <c r="H50" s="54"/>
      <c r="I50" s="54"/>
      <c r="J50" s="54"/>
      <c r="K50" s="54"/>
      <c r="L50" s="54"/>
      <c r="M50" s="54"/>
      <c r="N50" s="54"/>
      <c r="O50" s="54"/>
      <c r="P50" s="54"/>
      <c r="Q50" s="54"/>
      <c r="R50" s="54"/>
      <c r="S50" s="54"/>
      <c r="T50" s="54"/>
      <c r="U50" s="57"/>
      <c r="V50" s="57"/>
      <c r="W50" s="57"/>
      <c r="X50" s="57"/>
      <c r="Y50" s="57"/>
      <c r="Z50" s="57"/>
      <c r="AA50" s="57"/>
      <c r="AB50" s="57"/>
      <c r="AC50" s="57"/>
      <c r="AD50" s="57"/>
      <c r="AE50" s="57"/>
      <c r="AF50" s="58"/>
      <c r="AI50" s="121"/>
    </row>
    <row r="52" spans="2:35" ht="21.75" customHeight="1" x14ac:dyDescent="0.15">
      <c r="N52" s="1" t="s">
        <v>138</v>
      </c>
      <c r="O52" s="1" t="s">
        <v>142</v>
      </c>
      <c r="P52" s="1" t="s">
        <v>139</v>
      </c>
      <c r="R52" t="s">
        <v>141</v>
      </c>
      <c r="T52" t="s">
        <v>140</v>
      </c>
      <c r="V52" s="59">
        <f>U37+U49</f>
        <v>0</v>
      </c>
      <c r="W52" s="59"/>
      <c r="X52" s="59"/>
      <c r="Y52" s="59"/>
      <c r="Z52" s="59"/>
      <c r="AA52" s="59"/>
      <c r="AB52" s="59"/>
      <c r="AC52" s="59"/>
      <c r="AD52" t="s">
        <v>2</v>
      </c>
    </row>
    <row r="54" spans="2:35" x14ac:dyDescent="0.15">
      <c r="B54" s="32" t="s">
        <v>143</v>
      </c>
    </row>
    <row r="55" spans="2:35" x14ac:dyDescent="0.15">
      <c r="B55" s="32" t="s">
        <v>144</v>
      </c>
    </row>
    <row r="56" spans="2:35" x14ac:dyDescent="0.15">
      <c r="B56" s="32" t="s">
        <v>145</v>
      </c>
    </row>
    <row r="57" spans="2:35" x14ac:dyDescent="0.15">
      <c r="B57" s="32" t="s">
        <v>146</v>
      </c>
    </row>
    <row r="58" spans="2:35" x14ac:dyDescent="0.15">
      <c r="B58" s="32" t="s">
        <v>151</v>
      </c>
    </row>
    <row r="59" spans="2:35" x14ac:dyDescent="0.15">
      <c r="B59" s="32" t="s">
        <v>152</v>
      </c>
    </row>
    <row r="60" spans="2:35" x14ac:dyDescent="0.15">
      <c r="B60" s="32" t="s">
        <v>153</v>
      </c>
    </row>
    <row r="61" spans="2:35" x14ac:dyDescent="0.15">
      <c r="B61" s="32" t="s">
        <v>154</v>
      </c>
    </row>
  </sheetData>
  <sheetProtection algorithmName="SHA-512" hashValue="lCjahZID3y45m6v10pgWHOHvsLx0cslpqMPj5hImaWYCIkhj90wqWXerP5ZEsPRD2KtJX/nIoFB9GLKguiUThw==" saltValue="+dAoD9FSfC0qGmbAi1bQ7w==" spinCount="100000" sheet="1" objects="1" scenarios="1"/>
  <protectedRanges>
    <protectedRange sqref="F4 Q4 AA4 U11:AF32 U41:AF48" name="範囲2"/>
  </protectedRanges>
  <mergeCells count="68">
    <mergeCell ref="AI41:AI42"/>
    <mergeCell ref="AI43:AI44"/>
    <mergeCell ref="AI45:AI46"/>
    <mergeCell ref="AI47:AI48"/>
    <mergeCell ref="AI49:AI50"/>
    <mergeCell ref="A1:AH2"/>
    <mergeCell ref="B9:T10"/>
    <mergeCell ref="U9:Z10"/>
    <mergeCell ref="AA9:AF10"/>
    <mergeCell ref="B11:T12"/>
    <mergeCell ref="U11:Z12"/>
    <mergeCell ref="AA11:AF12"/>
    <mergeCell ref="AA4:AF5"/>
    <mergeCell ref="B4:E5"/>
    <mergeCell ref="M4:P5"/>
    <mergeCell ref="W4:Z5"/>
    <mergeCell ref="F4:L5"/>
    <mergeCell ref="Q4:V5"/>
    <mergeCell ref="B13:T14"/>
    <mergeCell ref="U13:Z14"/>
    <mergeCell ref="AA13:AF14"/>
    <mergeCell ref="D15:T16"/>
    <mergeCell ref="D17:T18"/>
    <mergeCell ref="D27:T28"/>
    <mergeCell ref="D29:T30"/>
    <mergeCell ref="D31:T32"/>
    <mergeCell ref="B15:C32"/>
    <mergeCell ref="U15:Z16"/>
    <mergeCell ref="U23:Z24"/>
    <mergeCell ref="U31:Z32"/>
    <mergeCell ref="D19:T20"/>
    <mergeCell ref="D21:T22"/>
    <mergeCell ref="D23:T24"/>
    <mergeCell ref="D25:T26"/>
    <mergeCell ref="U29:Z30"/>
    <mergeCell ref="AA29:AF30"/>
    <mergeCell ref="AA15:AF16"/>
    <mergeCell ref="U17:Z18"/>
    <mergeCell ref="AA17:AF18"/>
    <mergeCell ref="U19:Z20"/>
    <mergeCell ref="AA19:AF20"/>
    <mergeCell ref="U21:Z22"/>
    <mergeCell ref="AA21:AF22"/>
    <mergeCell ref="AA23:AF24"/>
    <mergeCell ref="U25:Z26"/>
    <mergeCell ref="AA25:AF26"/>
    <mergeCell ref="U27:Z28"/>
    <mergeCell ref="AA27:AF28"/>
    <mergeCell ref="U35:Z36"/>
    <mergeCell ref="AA35:AF36"/>
    <mergeCell ref="U37:AF38"/>
    <mergeCell ref="B41:T42"/>
    <mergeCell ref="AA31:AF32"/>
    <mergeCell ref="U33:Z34"/>
    <mergeCell ref="AA33:AF34"/>
    <mergeCell ref="B33:T34"/>
    <mergeCell ref="B35:T36"/>
    <mergeCell ref="B37:T38"/>
    <mergeCell ref="U41:AF42"/>
    <mergeCell ref="B49:T50"/>
    <mergeCell ref="U49:AF50"/>
    <mergeCell ref="V52:AC52"/>
    <mergeCell ref="B43:T44"/>
    <mergeCell ref="B45:T46"/>
    <mergeCell ref="B47:T48"/>
    <mergeCell ref="U43:AF44"/>
    <mergeCell ref="U45:AF46"/>
    <mergeCell ref="U47:AF48"/>
  </mergeCells>
  <phoneticPr fontId="2"/>
  <pageMargins left="0.70866141732283472" right="0.70866141732283472" top="0.55118110236220474" bottom="0.55118110236220474"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N27"/>
  <sheetViews>
    <sheetView showGridLines="0" topLeftCell="A7" zoomScale="90" zoomScaleNormal="90" workbookViewId="0">
      <selection activeCell="C6" sqref="C6"/>
    </sheetView>
  </sheetViews>
  <sheetFormatPr defaultRowHeight="30" customHeight="1" x14ac:dyDescent="0.15"/>
  <cols>
    <col min="1" max="1" width="5.25" bestFit="1" customWidth="1"/>
    <col min="2" max="2" width="16" style="22" customWidth="1"/>
    <col min="3" max="3" width="12.625" style="23" customWidth="1"/>
    <col min="4" max="4" width="12.5" style="8" customWidth="1"/>
    <col min="5" max="5" width="4.875" customWidth="1"/>
    <col min="6" max="6" width="5.25" customWidth="1"/>
    <col min="7" max="7" width="16" customWidth="1"/>
    <col min="8" max="8" width="12.625" customWidth="1"/>
    <col min="9" max="9" width="12.5" customWidth="1"/>
    <col min="10" max="10" width="3.875" customWidth="1"/>
    <col min="11" max="11" width="5.25" customWidth="1"/>
    <col min="12" max="12" width="16" customWidth="1"/>
    <col min="13" max="13" width="12.625" customWidth="1"/>
    <col min="14" max="14" width="12.5" customWidth="1"/>
  </cols>
  <sheetData>
    <row r="1" spans="1:14" ht="44.25" customHeight="1" x14ac:dyDescent="0.15">
      <c r="A1" s="125" t="s">
        <v>94</v>
      </c>
      <c r="B1" s="125"/>
      <c r="C1" s="125"/>
      <c r="D1" s="125"/>
      <c r="E1" s="125"/>
      <c r="F1" s="125"/>
      <c r="G1" s="125"/>
      <c r="H1" s="125"/>
      <c r="I1" s="125"/>
      <c r="J1" s="125"/>
      <c r="K1" s="125"/>
      <c r="L1" s="125"/>
      <c r="M1" s="125"/>
      <c r="N1" s="125"/>
    </row>
    <row r="2" spans="1:14" ht="30" customHeight="1" thickBot="1" x14ac:dyDescent="0.2">
      <c r="A2" s="121" t="s">
        <v>95</v>
      </c>
      <c r="B2" s="121"/>
      <c r="C2" s="121"/>
      <c r="F2" s="121" t="s">
        <v>96</v>
      </c>
      <c r="G2" s="121"/>
      <c r="H2" s="121"/>
      <c r="I2" s="8"/>
      <c r="K2" s="126" t="s">
        <v>97</v>
      </c>
      <c r="L2" s="126"/>
      <c r="M2" s="126"/>
      <c r="N2" s="126"/>
    </row>
    <row r="3" spans="1:14" ht="30" customHeight="1" thickTop="1" thickBot="1" x14ac:dyDescent="0.2">
      <c r="A3" s="127" t="s">
        <v>98</v>
      </c>
      <c r="B3" s="9" t="s">
        <v>99</v>
      </c>
      <c r="C3" s="10"/>
      <c r="D3" s="11" t="str">
        <f>IFERROR(C5/C3,"")</f>
        <v/>
      </c>
      <c r="F3" s="127" t="s">
        <v>98</v>
      </c>
      <c r="G3" s="9" t="s">
        <v>99</v>
      </c>
      <c r="H3" s="10"/>
      <c r="I3" s="11"/>
      <c r="K3" s="127" t="s">
        <v>98</v>
      </c>
      <c r="L3" s="9" t="s">
        <v>99</v>
      </c>
      <c r="M3" s="10"/>
      <c r="N3" s="11" t="str">
        <f>IFERROR(M5/M3,"")</f>
        <v/>
      </c>
    </row>
    <row r="4" spans="1:14" ht="30" customHeight="1" thickTop="1" thickBot="1" x14ac:dyDescent="0.2">
      <c r="A4" s="127"/>
      <c r="B4" s="12" t="s">
        <v>100</v>
      </c>
      <c r="C4" s="13">
        <f>C3-C5</f>
        <v>0</v>
      </c>
      <c r="D4" s="14" t="s">
        <v>101</v>
      </c>
      <c r="F4" s="127"/>
      <c r="G4" s="12" t="s">
        <v>100</v>
      </c>
      <c r="H4" s="13">
        <f>H3-H5</f>
        <v>0</v>
      </c>
      <c r="I4" s="15"/>
      <c r="K4" s="127"/>
      <c r="L4" s="12" t="s">
        <v>100</v>
      </c>
      <c r="M4" s="13">
        <f>M3-M5</f>
        <v>0</v>
      </c>
      <c r="N4" s="14" t="s">
        <v>101</v>
      </c>
    </row>
    <row r="5" spans="1:14" ht="30" customHeight="1" thickTop="1" thickBot="1" x14ac:dyDescent="0.2">
      <c r="A5" s="127"/>
      <c r="B5" s="9" t="s">
        <v>102</v>
      </c>
      <c r="C5" s="10"/>
      <c r="D5" s="16">
        <f>IFERROR(C6*D3,0)</f>
        <v>0</v>
      </c>
      <c r="F5" s="127"/>
      <c r="G5" s="9" t="s">
        <v>102</v>
      </c>
      <c r="H5" s="10"/>
      <c r="I5" s="17"/>
      <c r="K5" s="127"/>
      <c r="L5" s="9" t="s">
        <v>102</v>
      </c>
      <c r="M5" s="10"/>
      <c r="N5" s="16">
        <f>IFERROR(M6*N3,0)</f>
        <v>0</v>
      </c>
    </row>
    <row r="6" spans="1:14" ht="30" customHeight="1" thickTop="1" thickBot="1" x14ac:dyDescent="0.2">
      <c r="A6" s="127"/>
      <c r="B6" s="9" t="s">
        <v>103</v>
      </c>
      <c r="C6" s="10"/>
      <c r="D6" s="11"/>
      <c r="F6" s="127" t="s">
        <v>104</v>
      </c>
      <c r="G6" s="9" t="s">
        <v>105</v>
      </c>
      <c r="H6" s="10"/>
      <c r="I6" s="11"/>
      <c r="K6" s="127"/>
      <c r="L6" s="9" t="s">
        <v>103</v>
      </c>
      <c r="M6" s="10"/>
      <c r="N6" s="11"/>
    </row>
    <row r="7" spans="1:14" ht="30" customHeight="1" thickTop="1" thickBot="1" x14ac:dyDescent="0.2">
      <c r="A7" s="127"/>
      <c r="B7" s="9" t="s">
        <v>106</v>
      </c>
      <c r="C7" s="13">
        <f>C3-C6</f>
        <v>0</v>
      </c>
      <c r="D7" s="11"/>
      <c r="F7" s="127"/>
      <c r="G7" s="12" t="s">
        <v>100</v>
      </c>
      <c r="H7" s="13">
        <f>H6-H8</f>
        <v>0</v>
      </c>
      <c r="I7" s="15"/>
      <c r="K7" s="127"/>
      <c r="L7" s="9" t="s">
        <v>106</v>
      </c>
      <c r="M7" s="13">
        <f>M3-M6</f>
        <v>0</v>
      </c>
      <c r="N7" s="11"/>
    </row>
    <row r="8" spans="1:14" ht="30" customHeight="1" thickTop="1" thickBot="1" x14ac:dyDescent="0.2">
      <c r="A8" s="127" t="s">
        <v>104</v>
      </c>
      <c r="B8" s="9" t="s">
        <v>105</v>
      </c>
      <c r="C8" s="10"/>
      <c r="D8" s="11" t="str">
        <f>IFERROR(C10/C8,"")</f>
        <v/>
      </c>
      <c r="F8" s="127"/>
      <c r="G8" s="9" t="s">
        <v>102</v>
      </c>
      <c r="H8" s="10"/>
      <c r="I8" s="17"/>
      <c r="K8" s="127" t="s">
        <v>104</v>
      </c>
      <c r="L8" s="9" t="s">
        <v>105</v>
      </c>
      <c r="M8" s="10"/>
      <c r="N8" s="11" t="str">
        <f>IFERROR(M10/M8,"")</f>
        <v/>
      </c>
    </row>
    <row r="9" spans="1:14" ht="30" customHeight="1" thickTop="1" thickBot="1" x14ac:dyDescent="0.2">
      <c r="A9" s="127"/>
      <c r="B9" s="12" t="s">
        <v>100</v>
      </c>
      <c r="C9" s="13">
        <f>C8-C10</f>
        <v>0</v>
      </c>
      <c r="D9" s="14" t="s">
        <v>101</v>
      </c>
      <c r="F9" s="127" t="s">
        <v>107</v>
      </c>
      <c r="G9" s="18" t="s">
        <v>108</v>
      </c>
      <c r="H9" s="10"/>
      <c r="I9" s="11"/>
      <c r="K9" s="127"/>
      <c r="L9" s="12" t="s">
        <v>100</v>
      </c>
      <c r="M9" s="13">
        <f>M8-M10</f>
        <v>0</v>
      </c>
      <c r="N9" s="14" t="s">
        <v>101</v>
      </c>
    </row>
    <row r="10" spans="1:14" ht="30" customHeight="1" thickTop="1" thickBot="1" x14ac:dyDescent="0.2">
      <c r="A10" s="127"/>
      <c r="B10" s="9" t="s">
        <v>102</v>
      </c>
      <c r="C10" s="19"/>
      <c r="D10" s="16">
        <f>IFERROR(C11*D8,0)</f>
        <v>0</v>
      </c>
      <c r="F10" s="127"/>
      <c r="G10" s="12" t="s">
        <v>100</v>
      </c>
      <c r="H10" s="13">
        <f>H9-H11</f>
        <v>0</v>
      </c>
      <c r="I10" s="15"/>
      <c r="K10" s="127"/>
      <c r="L10" s="9" t="s">
        <v>102</v>
      </c>
      <c r="M10" s="19"/>
      <c r="N10" s="16">
        <f>IFERROR(M11*N8,0)</f>
        <v>0</v>
      </c>
    </row>
    <row r="11" spans="1:14" ht="30" customHeight="1" thickTop="1" thickBot="1" x14ac:dyDescent="0.2">
      <c r="A11" s="127"/>
      <c r="B11" s="9" t="s">
        <v>103</v>
      </c>
      <c r="C11" s="10"/>
      <c r="D11" s="11"/>
      <c r="F11" s="127"/>
      <c r="G11" s="9" t="s">
        <v>102</v>
      </c>
      <c r="H11" s="10"/>
      <c r="I11" s="17"/>
      <c r="K11" s="127"/>
      <c r="L11" s="9" t="s">
        <v>103</v>
      </c>
      <c r="M11" s="10"/>
      <c r="N11" s="11"/>
    </row>
    <row r="12" spans="1:14" ht="30" customHeight="1" thickTop="1" thickBot="1" x14ac:dyDescent="0.2">
      <c r="A12" s="127"/>
      <c r="B12" s="12" t="s">
        <v>109</v>
      </c>
      <c r="C12" s="13">
        <f>C8-C11</f>
        <v>0</v>
      </c>
      <c r="D12" s="15"/>
      <c r="F12" s="128" t="s">
        <v>110</v>
      </c>
      <c r="G12" s="128"/>
      <c r="H12" s="13">
        <f>H3+H6+H9</f>
        <v>0</v>
      </c>
      <c r="I12" s="14" t="s">
        <v>101</v>
      </c>
      <c r="K12" s="127"/>
      <c r="L12" s="12" t="s">
        <v>109</v>
      </c>
      <c r="M12" s="13">
        <f>M8-M11</f>
        <v>0</v>
      </c>
      <c r="N12" s="15"/>
    </row>
    <row r="13" spans="1:14" ht="30" customHeight="1" thickTop="1" thickBot="1" x14ac:dyDescent="0.2">
      <c r="A13" s="127" t="s">
        <v>107</v>
      </c>
      <c r="B13" s="18" t="s">
        <v>108</v>
      </c>
      <c r="C13" s="10"/>
      <c r="D13" s="11" t="str">
        <f>IFERROR(C15/C13,"")</f>
        <v/>
      </c>
      <c r="F13" s="128" t="s">
        <v>111</v>
      </c>
      <c r="G13" s="129"/>
      <c r="H13" s="10"/>
      <c r="I13" s="16" t="str">
        <f>IFERROR(ROUNDDOWN(H13*((H5+H8+H11)/H12),0),"")</f>
        <v/>
      </c>
      <c r="K13" s="127" t="s">
        <v>107</v>
      </c>
      <c r="L13" s="18" t="s">
        <v>108</v>
      </c>
      <c r="M13" s="10"/>
      <c r="N13" s="11" t="str">
        <f>IFERROR(M15/M13,"")</f>
        <v/>
      </c>
    </row>
    <row r="14" spans="1:14" ht="30" customHeight="1" thickTop="1" thickBot="1" x14ac:dyDescent="0.2">
      <c r="A14" s="127"/>
      <c r="B14" s="12" t="s">
        <v>100</v>
      </c>
      <c r="C14" s="13">
        <f>C13-C15</f>
        <v>0</v>
      </c>
      <c r="D14" s="14" t="s">
        <v>101</v>
      </c>
      <c r="F14" s="128" t="s">
        <v>112</v>
      </c>
      <c r="G14" s="128"/>
      <c r="H14" s="20">
        <f>H12-H13</f>
        <v>0</v>
      </c>
      <c r="I14" s="15"/>
      <c r="K14" s="127"/>
      <c r="L14" s="12" t="s">
        <v>100</v>
      </c>
      <c r="M14" s="13">
        <f>M13-M15</f>
        <v>0</v>
      </c>
      <c r="N14" s="14" t="s">
        <v>101</v>
      </c>
    </row>
    <row r="15" spans="1:14" ht="30" customHeight="1" thickTop="1" thickBot="1" x14ac:dyDescent="0.2">
      <c r="A15" s="127"/>
      <c r="B15" s="9" t="s">
        <v>102</v>
      </c>
      <c r="C15" s="10"/>
      <c r="D15" s="16">
        <f>IFERROR(C16*D13,0)</f>
        <v>0</v>
      </c>
      <c r="F15" s="128" t="s">
        <v>113</v>
      </c>
      <c r="G15" s="128"/>
      <c r="H15" s="21">
        <f>H14*0.1</f>
        <v>0</v>
      </c>
      <c r="I15" s="15"/>
      <c r="K15" s="127"/>
      <c r="L15" s="9" t="s">
        <v>102</v>
      </c>
      <c r="M15" s="10"/>
      <c r="N15" s="16">
        <f>IFERROR(M16*N13,0)</f>
        <v>0</v>
      </c>
    </row>
    <row r="16" spans="1:14" ht="30" customHeight="1" thickTop="1" thickBot="1" x14ac:dyDescent="0.2">
      <c r="A16" s="127"/>
      <c r="B16" s="9" t="s">
        <v>103</v>
      </c>
      <c r="C16" s="10"/>
      <c r="D16" s="11"/>
      <c r="F16" s="128" t="s">
        <v>114</v>
      </c>
      <c r="G16" s="128"/>
      <c r="H16" s="21">
        <f>H15+H14</f>
        <v>0</v>
      </c>
      <c r="I16" s="15"/>
      <c r="K16" s="127"/>
      <c r="L16" s="9" t="s">
        <v>103</v>
      </c>
      <c r="M16" s="10"/>
      <c r="N16" s="11"/>
    </row>
    <row r="17" spans="1:14" ht="30" customHeight="1" thickTop="1" x14ac:dyDescent="0.15">
      <c r="A17" s="127"/>
      <c r="B17" s="12" t="s">
        <v>115</v>
      </c>
      <c r="C17" s="20">
        <f>C13-C16</f>
        <v>0</v>
      </c>
      <c r="D17" s="15"/>
      <c r="G17" s="22"/>
      <c r="H17" s="23"/>
      <c r="I17" s="8"/>
      <c r="K17" s="127"/>
      <c r="L17" s="12" t="s">
        <v>115</v>
      </c>
      <c r="M17" s="20">
        <f>M13-M16</f>
        <v>0</v>
      </c>
      <c r="N17" s="15"/>
    </row>
    <row r="18" spans="1:14" ht="30" customHeight="1" thickBot="1" x14ac:dyDescent="0.2">
      <c r="A18" s="128" t="s">
        <v>116</v>
      </c>
      <c r="B18" s="128"/>
      <c r="C18" s="21">
        <f>C7+C12+C17</f>
        <v>0</v>
      </c>
      <c r="D18" s="15"/>
      <c r="G18" s="22" t="s">
        <v>117</v>
      </c>
      <c r="H18" s="24" t="str">
        <f>IFERROR(-I13,"")</f>
        <v/>
      </c>
      <c r="I18" s="8"/>
      <c r="K18" s="128" t="s">
        <v>116</v>
      </c>
      <c r="L18" s="128"/>
      <c r="M18" s="25">
        <f>M7+M12+M17</f>
        <v>0</v>
      </c>
      <c r="N18" s="14" t="s">
        <v>118</v>
      </c>
    </row>
    <row r="19" spans="1:14" ht="30" customHeight="1" thickTop="1" thickBot="1" x14ac:dyDescent="0.2">
      <c r="A19" s="128" t="s">
        <v>113</v>
      </c>
      <c r="B19" s="128"/>
      <c r="C19" s="21">
        <f>C18*0.1</f>
        <v>0</v>
      </c>
      <c r="D19" s="15"/>
      <c r="G19" s="22" t="s">
        <v>119</v>
      </c>
      <c r="H19" s="26" t="str">
        <f>IFERROR(ROUNDDOWN((H5+H8+H11-I13)*0.1,0),"")</f>
        <v/>
      </c>
      <c r="I19" s="8"/>
      <c r="K19" s="129" t="s">
        <v>120</v>
      </c>
      <c r="L19" s="130"/>
      <c r="M19" s="27"/>
      <c r="N19" s="28" t="str">
        <f>IFERROR(ROUNDDOWN(M19*((M5+M10+M15-N5-N10-N15)/M18),0),"")</f>
        <v/>
      </c>
    </row>
    <row r="20" spans="1:14" ht="30" customHeight="1" thickTop="1" thickBot="1" x14ac:dyDescent="0.2">
      <c r="A20" s="128" t="s">
        <v>114</v>
      </c>
      <c r="B20" s="128"/>
      <c r="C20" s="21">
        <f>C19+C18</f>
        <v>0</v>
      </c>
      <c r="D20" s="15"/>
      <c r="G20" s="29" t="s">
        <v>121</v>
      </c>
      <c r="H20" s="30" t="str">
        <f>IFERROR(H18+H19,"")</f>
        <v/>
      </c>
      <c r="K20" s="129" t="s">
        <v>112</v>
      </c>
      <c r="L20" s="131"/>
      <c r="M20" s="20">
        <f>M18-M19</f>
        <v>0</v>
      </c>
      <c r="N20" s="15"/>
    </row>
    <row r="21" spans="1:14" ht="30" customHeight="1" thickTop="1" x14ac:dyDescent="0.15">
      <c r="K21" s="128" t="s">
        <v>113</v>
      </c>
      <c r="L21" s="128"/>
      <c r="M21" s="21">
        <f>M20*0.1</f>
        <v>0</v>
      </c>
      <c r="N21" s="15"/>
    </row>
    <row r="22" spans="1:14" ht="30" customHeight="1" thickBot="1" x14ac:dyDescent="0.2">
      <c r="B22" s="22" t="s">
        <v>117</v>
      </c>
      <c r="C22" s="24">
        <f>IFERROR(-(IFERROR(ROUNDDOWN(D5+D10+D15,0),"")),"")</f>
        <v>0</v>
      </c>
      <c r="K22" s="128" t="s">
        <v>114</v>
      </c>
      <c r="L22" s="128"/>
      <c r="M22" s="21">
        <f>M21+M20</f>
        <v>0</v>
      </c>
      <c r="N22" s="15"/>
    </row>
    <row r="23" spans="1:14" ht="30" customHeight="1" thickTop="1" thickBot="1" x14ac:dyDescent="0.2">
      <c r="B23" s="22" t="s">
        <v>119</v>
      </c>
      <c r="C23" s="26">
        <f>IFERROR(ROUNDDOWN((C5+C10+C15+C22)*0.1,0),"")</f>
        <v>0</v>
      </c>
      <c r="L23" s="22"/>
      <c r="M23" s="23"/>
      <c r="N23" s="8"/>
    </row>
    <row r="24" spans="1:14" ht="30" customHeight="1" thickTop="1" thickBot="1" x14ac:dyDescent="0.2">
      <c r="B24" s="29" t="s">
        <v>121</v>
      </c>
      <c r="C24" s="30">
        <f>IFERROR(C22+C23,"")</f>
        <v>0</v>
      </c>
      <c r="L24" s="22" t="s">
        <v>117</v>
      </c>
      <c r="M24" s="24" t="str">
        <f>IFERROR(-(IFERROR(ROUNDDOWN(N5+N10+N15+N19,0),"")),"")</f>
        <v/>
      </c>
      <c r="N24" s="8"/>
    </row>
    <row r="25" spans="1:14" ht="30" customHeight="1" thickTop="1" thickBot="1" x14ac:dyDescent="0.2">
      <c r="L25" s="22" t="s">
        <v>119</v>
      </c>
      <c r="M25" s="26" t="str">
        <f>IFERROR(ROUNDDOWN((M5+M10+M15+M24)*0.1,0),"")</f>
        <v/>
      </c>
      <c r="N25" s="8"/>
    </row>
    <row r="26" spans="1:14" ht="30" customHeight="1" thickTop="1" thickBot="1" x14ac:dyDescent="0.2">
      <c r="L26" s="29" t="s">
        <v>121</v>
      </c>
      <c r="M26" s="30" t="str">
        <f>IFERROR(M24+M25,"")</f>
        <v/>
      </c>
      <c r="N26" s="8"/>
    </row>
    <row r="27" spans="1:14" ht="30" customHeight="1" thickTop="1" x14ac:dyDescent="0.15"/>
  </sheetData>
  <mergeCells count="26">
    <mergeCell ref="K21:L21"/>
    <mergeCell ref="K22:L22"/>
    <mergeCell ref="A18:B18"/>
    <mergeCell ref="K18:L18"/>
    <mergeCell ref="A19:B19"/>
    <mergeCell ref="K19:L19"/>
    <mergeCell ref="A20:B20"/>
    <mergeCell ref="K20:L20"/>
    <mergeCell ref="A13:A17"/>
    <mergeCell ref="F13:G13"/>
    <mergeCell ref="K13:K17"/>
    <mergeCell ref="F14:G14"/>
    <mergeCell ref="F15:G15"/>
    <mergeCell ref="F16:G16"/>
    <mergeCell ref="A1:N1"/>
    <mergeCell ref="A2:C2"/>
    <mergeCell ref="F2:H2"/>
    <mergeCell ref="K2:N2"/>
    <mergeCell ref="A3:A7"/>
    <mergeCell ref="F3:F5"/>
    <mergeCell ref="K3:K7"/>
    <mergeCell ref="F6:F8"/>
    <mergeCell ref="A8:A12"/>
    <mergeCell ref="K8:K12"/>
    <mergeCell ref="F9:F11"/>
    <mergeCell ref="F12:G12"/>
  </mergeCells>
  <phoneticPr fontId="2"/>
  <printOptions horizontalCentered="1"/>
  <pageMargins left="0.23622047244094491" right="0.23622047244094491" top="0.74803149606299213" bottom="0.74803149606299213" header="0.31496062992125984" footer="0.31496062992125984"/>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F16C6-F9A1-4E25-B0B5-89791477BA1B}">
  <sheetPr>
    <tabColor rgb="FFFFFF00"/>
    <pageSetUpPr fitToPage="1"/>
  </sheetPr>
  <dimension ref="A1:H45"/>
  <sheetViews>
    <sheetView topLeftCell="A13" workbookViewId="0">
      <selection activeCell="D26" sqref="D26"/>
    </sheetView>
  </sheetViews>
  <sheetFormatPr defaultRowHeight="13.5" x14ac:dyDescent="0.15"/>
  <cols>
    <col min="1" max="1" width="5.125" customWidth="1"/>
    <col min="2" max="2" width="9.75" bestFit="1" customWidth="1"/>
    <col min="3" max="4" width="16.875" customWidth="1"/>
    <col min="5" max="5" width="7.125" customWidth="1"/>
    <col min="6" max="6" width="9.75" customWidth="1"/>
    <col min="7" max="8" width="16.875" customWidth="1"/>
  </cols>
  <sheetData>
    <row r="1" spans="1:8" ht="36.75" customHeight="1" x14ac:dyDescent="0.15">
      <c r="A1" s="134" t="s">
        <v>182</v>
      </c>
      <c r="B1" s="134"/>
      <c r="C1" s="134"/>
      <c r="D1" s="134"/>
      <c r="E1" s="134"/>
      <c r="F1" s="134"/>
      <c r="G1" s="134"/>
      <c r="H1" s="134"/>
    </row>
    <row r="2" spans="1:8" ht="22.5" customHeight="1" x14ac:dyDescent="0.15">
      <c r="A2" s="50"/>
      <c r="B2" s="50"/>
      <c r="C2" s="50"/>
      <c r="D2" s="50"/>
      <c r="E2" s="50"/>
      <c r="F2" s="50"/>
      <c r="G2" s="50"/>
      <c r="H2" s="50"/>
    </row>
    <row r="3" spans="1:8" ht="19.5" thickBot="1" x14ac:dyDescent="0.2">
      <c r="A3" s="43" t="s">
        <v>162</v>
      </c>
    </row>
    <row r="4" spans="1:8" s="1" customFormat="1" x14ac:dyDescent="0.15">
      <c r="B4" s="111" t="s">
        <v>155</v>
      </c>
      <c r="C4" s="112" t="s">
        <v>156</v>
      </c>
      <c r="D4" s="112" t="s">
        <v>157</v>
      </c>
      <c r="E4" s="139"/>
      <c r="F4" s="139"/>
      <c r="G4" s="135" t="s">
        <v>160</v>
      </c>
    </row>
    <row r="5" spans="1:8" s="1" customFormat="1" ht="35.25" customHeight="1" x14ac:dyDescent="0.15">
      <c r="B5" s="132"/>
      <c r="C5" s="123"/>
      <c r="D5" s="42" t="s">
        <v>158</v>
      </c>
      <c r="E5" s="147" t="s">
        <v>159</v>
      </c>
      <c r="F5" s="148"/>
      <c r="G5" s="136"/>
    </row>
    <row r="6" spans="1:8" ht="27" customHeight="1" x14ac:dyDescent="0.15">
      <c r="B6" s="35">
        <v>1</v>
      </c>
      <c r="C6" s="33"/>
      <c r="D6" s="33"/>
      <c r="E6" s="137"/>
      <c r="F6" s="138"/>
      <c r="G6" s="36">
        <f>IF(C6=0,0,ROUNDDOWN(C6/(D6+E6)*D6,0))</f>
        <v>0</v>
      </c>
    </row>
    <row r="7" spans="1:8" ht="27" customHeight="1" x14ac:dyDescent="0.15">
      <c r="B7" s="35">
        <v>2</v>
      </c>
      <c r="C7" s="33"/>
      <c r="D7" s="33"/>
      <c r="E7" s="137"/>
      <c r="F7" s="138"/>
      <c r="G7" s="36">
        <f t="shared" ref="G7:G15" si="0">IF(C7=0,0,ROUNDDOWN(C7/(D7+E7)*D7,0))</f>
        <v>0</v>
      </c>
    </row>
    <row r="8" spans="1:8" ht="27" customHeight="1" x14ac:dyDescent="0.15">
      <c r="B8" s="35">
        <v>3</v>
      </c>
      <c r="C8" s="33"/>
      <c r="D8" s="33"/>
      <c r="E8" s="137"/>
      <c r="F8" s="138"/>
      <c r="G8" s="36">
        <f t="shared" si="0"/>
        <v>0</v>
      </c>
    </row>
    <row r="9" spans="1:8" ht="27" customHeight="1" x14ac:dyDescent="0.15">
      <c r="B9" s="35">
        <v>4</v>
      </c>
      <c r="C9" s="33"/>
      <c r="D9" s="33"/>
      <c r="E9" s="137"/>
      <c r="F9" s="138"/>
      <c r="G9" s="36">
        <f t="shared" si="0"/>
        <v>0</v>
      </c>
    </row>
    <row r="10" spans="1:8" ht="27" customHeight="1" x14ac:dyDescent="0.15">
      <c r="B10" s="35">
        <v>5</v>
      </c>
      <c r="C10" s="33"/>
      <c r="D10" s="33"/>
      <c r="E10" s="137"/>
      <c r="F10" s="138"/>
      <c r="G10" s="36">
        <f t="shared" si="0"/>
        <v>0</v>
      </c>
    </row>
    <row r="11" spans="1:8" ht="27" customHeight="1" x14ac:dyDescent="0.15">
      <c r="B11" s="35">
        <v>6</v>
      </c>
      <c r="C11" s="33"/>
      <c r="D11" s="33"/>
      <c r="E11" s="137"/>
      <c r="F11" s="138"/>
      <c r="G11" s="36">
        <f t="shared" si="0"/>
        <v>0</v>
      </c>
    </row>
    <row r="12" spans="1:8" ht="27" customHeight="1" x14ac:dyDescent="0.15">
      <c r="B12" s="35">
        <v>7</v>
      </c>
      <c r="C12" s="33"/>
      <c r="D12" s="33"/>
      <c r="E12" s="137"/>
      <c r="F12" s="138"/>
      <c r="G12" s="36">
        <f t="shared" si="0"/>
        <v>0</v>
      </c>
    </row>
    <row r="13" spans="1:8" ht="27" customHeight="1" x14ac:dyDescent="0.15">
      <c r="B13" s="35">
        <v>8</v>
      </c>
      <c r="C13" s="33"/>
      <c r="D13" s="33"/>
      <c r="E13" s="137"/>
      <c r="F13" s="138"/>
      <c r="G13" s="36">
        <f t="shared" si="0"/>
        <v>0</v>
      </c>
    </row>
    <row r="14" spans="1:8" ht="27" customHeight="1" x14ac:dyDescent="0.15">
      <c r="B14" s="35">
        <v>9</v>
      </c>
      <c r="C14" s="33"/>
      <c r="D14" s="33"/>
      <c r="E14" s="137"/>
      <c r="F14" s="138"/>
      <c r="G14" s="36">
        <f t="shared" si="0"/>
        <v>0</v>
      </c>
    </row>
    <row r="15" spans="1:8" ht="27" customHeight="1" thickBot="1" x14ac:dyDescent="0.2">
      <c r="B15" s="38">
        <v>10</v>
      </c>
      <c r="C15" s="39"/>
      <c r="D15" s="39"/>
      <c r="E15" s="140"/>
      <c r="F15" s="141"/>
      <c r="G15" s="36">
        <f t="shared" si="0"/>
        <v>0</v>
      </c>
    </row>
    <row r="16" spans="1:8" ht="27.75" customHeight="1" thickTop="1" thickBot="1" x14ac:dyDescent="0.2">
      <c r="B16" s="155" t="s">
        <v>161</v>
      </c>
      <c r="C16" s="156"/>
      <c r="D16" s="156"/>
      <c r="E16" s="156"/>
      <c r="F16" s="156"/>
      <c r="G16" s="37">
        <f>SUM(G6:G15)</f>
        <v>0</v>
      </c>
    </row>
    <row r="18" spans="1:8" ht="19.5" thickBot="1" x14ac:dyDescent="0.2">
      <c r="A18" s="43" t="s">
        <v>163</v>
      </c>
    </row>
    <row r="19" spans="1:8" s="1" customFormat="1" x14ac:dyDescent="0.15">
      <c r="B19" s="111" t="s">
        <v>155</v>
      </c>
      <c r="C19" s="112" t="s">
        <v>164</v>
      </c>
      <c r="D19" s="157" t="s">
        <v>165</v>
      </c>
      <c r="E19" s="112" t="s">
        <v>183</v>
      </c>
      <c r="F19" s="112"/>
      <c r="G19" s="143"/>
      <c r="H19" s="135" t="s">
        <v>160</v>
      </c>
    </row>
    <row r="20" spans="1:8" s="1" customFormat="1" ht="35.25" customHeight="1" x14ac:dyDescent="0.15">
      <c r="B20" s="132"/>
      <c r="C20" s="123"/>
      <c r="D20" s="142"/>
      <c r="E20" s="142" t="s">
        <v>166</v>
      </c>
      <c r="F20" s="142"/>
      <c r="G20" s="46" t="s">
        <v>167</v>
      </c>
      <c r="H20" s="136"/>
    </row>
    <row r="21" spans="1:8" ht="27" customHeight="1" x14ac:dyDescent="0.15">
      <c r="B21" s="35">
        <v>1</v>
      </c>
      <c r="C21" s="33"/>
      <c r="D21" s="33"/>
      <c r="E21" s="137"/>
      <c r="F21" s="144"/>
      <c r="G21" s="34"/>
      <c r="H21" s="36">
        <f>IF(C21=0,0,ROUNDDOWN(D21/(E21+G21)*E21,0))</f>
        <v>0</v>
      </c>
    </row>
    <row r="22" spans="1:8" ht="27" customHeight="1" x14ac:dyDescent="0.15">
      <c r="B22" s="35">
        <v>2</v>
      </c>
      <c r="C22" s="33"/>
      <c r="D22" s="33"/>
      <c r="E22" s="137"/>
      <c r="F22" s="144"/>
      <c r="G22" s="34"/>
      <c r="H22" s="36">
        <f>IF(C22=0,0,ROUNDDOWN(C22/(E22+G22)*E22,0))</f>
        <v>0</v>
      </c>
    </row>
    <row r="23" spans="1:8" ht="27" customHeight="1" x14ac:dyDescent="0.15">
      <c r="B23" s="35">
        <v>3</v>
      </c>
      <c r="C23" s="33"/>
      <c r="D23" s="33"/>
      <c r="E23" s="137"/>
      <c r="F23" s="144"/>
      <c r="G23" s="34"/>
      <c r="H23" s="36">
        <f t="shared" ref="H23:H30" si="1">IF(C23=0,0,ROUNDDOWN(C23/(E23+G23)*E23,0))</f>
        <v>0</v>
      </c>
    </row>
    <row r="24" spans="1:8" ht="27" customHeight="1" x14ac:dyDescent="0.15">
      <c r="B24" s="35">
        <v>4</v>
      </c>
      <c r="C24" s="33"/>
      <c r="D24" s="33"/>
      <c r="E24" s="137"/>
      <c r="F24" s="144"/>
      <c r="G24" s="34"/>
      <c r="H24" s="36">
        <f t="shared" si="1"/>
        <v>0</v>
      </c>
    </row>
    <row r="25" spans="1:8" ht="27" customHeight="1" x14ac:dyDescent="0.15">
      <c r="B25" s="35">
        <v>5</v>
      </c>
      <c r="C25" s="33"/>
      <c r="D25" s="33"/>
      <c r="E25" s="137"/>
      <c r="F25" s="144"/>
      <c r="G25" s="34"/>
      <c r="H25" s="36">
        <f t="shared" si="1"/>
        <v>0</v>
      </c>
    </row>
    <row r="26" spans="1:8" ht="27" customHeight="1" x14ac:dyDescent="0.15">
      <c r="B26" s="35">
        <v>6</v>
      </c>
      <c r="C26" s="33"/>
      <c r="D26" s="33"/>
      <c r="E26" s="137"/>
      <c r="F26" s="144"/>
      <c r="G26" s="34"/>
      <c r="H26" s="36">
        <f t="shared" si="1"/>
        <v>0</v>
      </c>
    </row>
    <row r="27" spans="1:8" ht="27" customHeight="1" x14ac:dyDescent="0.15">
      <c r="B27" s="35">
        <v>7</v>
      </c>
      <c r="C27" s="33"/>
      <c r="D27" s="33"/>
      <c r="E27" s="137"/>
      <c r="F27" s="144"/>
      <c r="G27" s="34"/>
      <c r="H27" s="36">
        <f t="shared" si="1"/>
        <v>0</v>
      </c>
    </row>
    <row r="28" spans="1:8" ht="27" customHeight="1" x14ac:dyDescent="0.15">
      <c r="B28" s="35">
        <v>8</v>
      </c>
      <c r="C28" s="33"/>
      <c r="D28" s="33"/>
      <c r="E28" s="137"/>
      <c r="F28" s="144"/>
      <c r="G28" s="34"/>
      <c r="H28" s="36">
        <f t="shared" si="1"/>
        <v>0</v>
      </c>
    </row>
    <row r="29" spans="1:8" ht="27" customHeight="1" x14ac:dyDescent="0.15">
      <c r="B29" s="35">
        <v>9</v>
      </c>
      <c r="C29" s="33"/>
      <c r="D29" s="33"/>
      <c r="E29" s="137"/>
      <c r="F29" s="144"/>
      <c r="G29" s="34"/>
      <c r="H29" s="36">
        <f t="shared" si="1"/>
        <v>0</v>
      </c>
    </row>
    <row r="30" spans="1:8" ht="27" customHeight="1" thickBot="1" x14ac:dyDescent="0.2">
      <c r="B30" s="38">
        <v>10</v>
      </c>
      <c r="C30" s="39"/>
      <c r="D30" s="39"/>
      <c r="E30" s="137"/>
      <c r="F30" s="144"/>
      <c r="G30" s="40"/>
      <c r="H30" s="41">
        <f t="shared" si="1"/>
        <v>0</v>
      </c>
    </row>
    <row r="31" spans="1:8" ht="27.75" customHeight="1" thickTop="1" thickBot="1" x14ac:dyDescent="0.2">
      <c r="B31" s="158" t="s">
        <v>168</v>
      </c>
      <c r="C31" s="159"/>
      <c r="D31" s="159"/>
      <c r="E31" s="159"/>
      <c r="F31" s="159"/>
      <c r="G31" s="160"/>
      <c r="H31" s="37">
        <f>SUM(H21:H30)</f>
        <v>0</v>
      </c>
    </row>
    <row r="33" spans="1:8" ht="19.5" thickBot="1" x14ac:dyDescent="0.2">
      <c r="A33" s="43" t="s">
        <v>169</v>
      </c>
      <c r="E33" s="43" t="s">
        <v>170</v>
      </c>
    </row>
    <row r="34" spans="1:8" s="1" customFormat="1" x14ac:dyDescent="0.15">
      <c r="B34" s="111" t="s">
        <v>155</v>
      </c>
      <c r="C34" s="113" t="s">
        <v>164</v>
      </c>
      <c r="F34" s="145" t="s">
        <v>155</v>
      </c>
      <c r="G34" s="113" t="s">
        <v>164</v>
      </c>
    </row>
    <row r="35" spans="1:8" s="1" customFormat="1" ht="35.25" customHeight="1" x14ac:dyDescent="0.15">
      <c r="B35" s="132"/>
      <c r="C35" s="133"/>
      <c r="F35" s="146"/>
      <c r="G35" s="133"/>
    </row>
    <row r="36" spans="1:8" ht="27" customHeight="1" x14ac:dyDescent="0.15">
      <c r="B36" s="35">
        <v>1</v>
      </c>
      <c r="C36" s="45"/>
      <c r="F36" s="35">
        <v>1</v>
      </c>
      <c r="G36" s="45"/>
    </row>
    <row r="37" spans="1:8" ht="27" customHeight="1" x14ac:dyDescent="0.15">
      <c r="B37" s="35">
        <v>2</v>
      </c>
      <c r="C37" s="45"/>
      <c r="F37" s="35">
        <v>2</v>
      </c>
      <c r="G37" s="45"/>
    </row>
    <row r="38" spans="1:8" ht="27" customHeight="1" x14ac:dyDescent="0.15">
      <c r="B38" s="35">
        <v>3</v>
      </c>
      <c r="C38" s="45"/>
      <c r="F38" s="35">
        <v>3</v>
      </c>
      <c r="G38" s="45"/>
    </row>
    <row r="39" spans="1:8" ht="27" customHeight="1" x14ac:dyDescent="0.15">
      <c r="B39" s="35">
        <v>4</v>
      </c>
      <c r="C39" s="45"/>
      <c r="F39" s="35">
        <v>4</v>
      </c>
      <c r="G39" s="45"/>
    </row>
    <row r="40" spans="1:8" ht="27" customHeight="1" thickBot="1" x14ac:dyDescent="0.2">
      <c r="B40" s="35">
        <v>5</v>
      </c>
      <c r="C40" s="45"/>
      <c r="F40" s="35">
        <v>5</v>
      </c>
      <c r="G40" s="45"/>
    </row>
    <row r="41" spans="1:8" ht="27.75" customHeight="1" thickTop="1" thickBot="1" x14ac:dyDescent="0.2">
      <c r="B41" s="44" t="s">
        <v>114</v>
      </c>
      <c r="C41" s="47">
        <f>SUM(C36:C40)</f>
        <v>0</v>
      </c>
      <c r="F41" s="44" t="s">
        <v>114</v>
      </c>
      <c r="G41" s="47">
        <f>SUM(G36:G40)</f>
        <v>0</v>
      </c>
    </row>
    <row r="43" spans="1:8" ht="14.25" thickBot="1" x14ac:dyDescent="0.2"/>
    <row r="44" spans="1:8" ht="17.25" customHeight="1" x14ac:dyDescent="0.15">
      <c r="B44" s="149" t="s">
        <v>180</v>
      </c>
      <c r="C44" s="150"/>
      <c r="D44" s="150"/>
      <c r="E44" s="150"/>
      <c r="F44" s="150"/>
      <c r="G44" s="150"/>
      <c r="H44" s="153">
        <f>C41+G41+H31+G16</f>
        <v>0</v>
      </c>
    </row>
    <row r="45" spans="1:8" ht="17.25" customHeight="1" thickBot="1" x14ac:dyDescent="0.2">
      <c r="B45" s="151"/>
      <c r="C45" s="152"/>
      <c r="D45" s="152"/>
      <c r="E45" s="152"/>
      <c r="F45" s="152"/>
      <c r="G45" s="152"/>
      <c r="H45" s="154"/>
    </row>
  </sheetData>
  <sheetProtection algorithmName="SHA-512" hashValue="RZNGcT/EKsXPTvYfn9YivaySFczVk82tZptrKMoZDWJSTJkTfuWZBaUVBxRjAOswgJyes+mJllw9Ar2BXeLvTg==" saltValue="eqMuHDvnx9ljrILVsJIgdw==" spinCount="100000" sheet="1" objects="1" scenarios="1"/>
  <protectedRanges>
    <protectedRange sqref="C6:F15 C21:G30 C36:C40 G36:G40" name="範囲1"/>
  </protectedRanges>
  <mergeCells count="40">
    <mergeCell ref="B44:G45"/>
    <mergeCell ref="H44:H45"/>
    <mergeCell ref="E30:F30"/>
    <mergeCell ref="E24:F24"/>
    <mergeCell ref="E25:F25"/>
    <mergeCell ref="E26:F26"/>
    <mergeCell ref="E27:F27"/>
    <mergeCell ref="E28:F28"/>
    <mergeCell ref="E29:F29"/>
    <mergeCell ref="B31:G31"/>
    <mergeCell ref="B34:B35"/>
    <mergeCell ref="B19:B20"/>
    <mergeCell ref="C19:C20"/>
    <mergeCell ref="F34:F35"/>
    <mergeCell ref="E5:F5"/>
    <mergeCell ref="E6:F6"/>
    <mergeCell ref="E7:F7"/>
    <mergeCell ref="B16:F16"/>
    <mergeCell ref="D19:D20"/>
    <mergeCell ref="E19:G19"/>
    <mergeCell ref="C34:C35"/>
    <mergeCell ref="E21:F21"/>
    <mergeCell ref="E22:F22"/>
    <mergeCell ref="E23:F23"/>
    <mergeCell ref="B4:B5"/>
    <mergeCell ref="G34:G35"/>
    <mergeCell ref="A1:H1"/>
    <mergeCell ref="H19:H20"/>
    <mergeCell ref="E11:F11"/>
    <mergeCell ref="D4:F4"/>
    <mergeCell ref="G4:G5"/>
    <mergeCell ref="C4:C5"/>
    <mergeCell ref="E8:F8"/>
    <mergeCell ref="E9:F9"/>
    <mergeCell ref="E10:F10"/>
    <mergeCell ref="E12:F12"/>
    <mergeCell ref="E13:F13"/>
    <mergeCell ref="E14:F14"/>
    <mergeCell ref="E15:F15"/>
    <mergeCell ref="E20:F20"/>
  </mergeCells>
  <phoneticPr fontId="2"/>
  <pageMargins left="0.70866141732283472" right="0.70866141732283472" top="0.35433070866141736" bottom="0.35433070866141736" header="0.31496062992125984" footer="0.31496062992125984"/>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C96AC-238B-400C-833C-5A5AD06B7E91}">
  <dimension ref="A1:A6"/>
  <sheetViews>
    <sheetView workbookViewId="0">
      <selection activeCell="A15" sqref="A15"/>
    </sheetView>
  </sheetViews>
  <sheetFormatPr defaultRowHeight="18.75" x14ac:dyDescent="0.15"/>
  <cols>
    <col min="1" max="1" width="91.875" style="48" customWidth="1"/>
    <col min="2" max="16384" width="9" style="48"/>
  </cols>
  <sheetData>
    <row r="1" spans="1:1" ht="96" customHeight="1" x14ac:dyDescent="0.15">
      <c r="A1" s="49" t="s">
        <v>181</v>
      </c>
    </row>
    <row r="3" spans="1:1" x14ac:dyDescent="0.15">
      <c r="A3" s="48" t="s">
        <v>171</v>
      </c>
    </row>
    <row r="4" spans="1:1" x14ac:dyDescent="0.15">
      <c r="A4" s="48" t="s">
        <v>173</v>
      </c>
    </row>
    <row r="5" spans="1:1" x14ac:dyDescent="0.15">
      <c r="A5" s="48" t="s">
        <v>175</v>
      </c>
    </row>
    <row r="6" spans="1:1" x14ac:dyDescent="0.15">
      <c r="A6" s="48" t="s">
        <v>177</v>
      </c>
    </row>
  </sheetData>
  <phoneticPr fontId="2"/>
  <pageMargins left="0.70866141732283472" right="0.70866141732283472" top="0.35433070866141736" bottom="0.74803149606299213" header="0.31496062992125984" footer="0.31496062992125984"/>
  <pageSetup paperSize="9" orientation="portrait" r:id="rId1"/>
  <rowBreaks count="3" manualBreakCount="3">
    <brk id="3" max="16383" man="1"/>
    <brk id="4" max="16383" man="1"/>
    <brk id="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K173"/>
  <sheetViews>
    <sheetView workbookViewId="0">
      <selection activeCell="M4" sqref="M4"/>
    </sheetView>
  </sheetViews>
  <sheetFormatPr defaultColWidth="9" defaultRowHeight="13.5" x14ac:dyDescent="0.15"/>
  <cols>
    <col min="1" max="1" width="9" style="1"/>
    <col min="2" max="2" width="15.5" style="1" bestFit="1" customWidth="1"/>
    <col min="3" max="3" width="21.75" style="1" bestFit="1" customWidth="1"/>
    <col min="4" max="4" width="7.125" style="1" bestFit="1" customWidth="1"/>
    <col min="5" max="5" width="15.5" style="1" bestFit="1" customWidth="1"/>
    <col min="6" max="6" width="6.5" style="1" bestFit="1" customWidth="1"/>
    <col min="7" max="7" width="6.5" style="1" customWidth="1"/>
    <col min="8" max="8" width="7.125" style="1" bestFit="1" customWidth="1"/>
    <col min="9" max="22" width="9" style="1"/>
    <col min="23" max="23" width="13.125" style="1" bestFit="1" customWidth="1"/>
    <col min="24" max="16384" width="9" style="1"/>
  </cols>
  <sheetData>
    <row r="1" spans="1:37" x14ac:dyDescent="0.15">
      <c r="B1" s="1" t="s">
        <v>4</v>
      </c>
      <c r="I1" s="1" t="s">
        <v>5</v>
      </c>
      <c r="K1" s="161" t="s">
        <v>6</v>
      </c>
      <c r="L1" s="161"/>
      <c r="M1" s="161"/>
      <c r="N1" s="161"/>
      <c r="O1" s="161"/>
      <c r="P1" s="161"/>
      <c r="Q1" s="161"/>
      <c r="R1" s="161"/>
      <c r="S1" s="161"/>
      <c r="T1" s="161"/>
      <c r="U1" s="161"/>
      <c r="V1" s="161"/>
      <c r="W1" s="161"/>
      <c r="X1" s="2"/>
      <c r="Y1" s="161" t="s">
        <v>7</v>
      </c>
      <c r="Z1" s="161"/>
      <c r="AA1" s="161"/>
      <c r="AB1" s="161"/>
      <c r="AC1" s="161"/>
      <c r="AD1" s="161"/>
      <c r="AE1" s="161"/>
      <c r="AF1" s="161"/>
      <c r="AG1" s="161"/>
      <c r="AH1" s="161"/>
      <c r="AI1" s="161"/>
      <c r="AJ1" s="161"/>
      <c r="AK1" s="161"/>
    </row>
    <row r="2" spans="1:37" x14ac:dyDescent="0.15">
      <c r="A2" s="1" t="s">
        <v>4</v>
      </c>
      <c r="B2" s="1" t="s">
        <v>8</v>
      </c>
      <c r="C2" s="1" t="str">
        <f>A2&amp;B2</f>
        <v>行一10級</v>
      </c>
      <c r="D2" s="1">
        <v>10</v>
      </c>
      <c r="I2" s="1" t="s">
        <v>5</v>
      </c>
      <c r="K2" s="3"/>
      <c r="L2" s="3">
        <v>1</v>
      </c>
      <c r="M2" s="3">
        <v>2</v>
      </c>
      <c r="N2" s="3">
        <v>3</v>
      </c>
      <c r="O2" s="3">
        <v>4</v>
      </c>
      <c r="P2" s="3">
        <v>5</v>
      </c>
      <c r="Q2" s="3">
        <v>6</v>
      </c>
      <c r="R2" s="3">
        <v>7</v>
      </c>
      <c r="S2" s="3">
        <v>8</v>
      </c>
      <c r="T2" s="3">
        <v>9</v>
      </c>
      <c r="U2" s="3">
        <v>10</v>
      </c>
      <c r="V2" s="4" t="s">
        <v>9</v>
      </c>
      <c r="W2" s="4" t="s">
        <v>10</v>
      </c>
      <c r="X2" s="5"/>
      <c r="Y2" s="3"/>
      <c r="Z2" s="3">
        <v>1</v>
      </c>
      <c r="AA2" s="3">
        <v>2</v>
      </c>
      <c r="AB2" s="3">
        <v>3</v>
      </c>
      <c r="AC2" s="3">
        <v>4</v>
      </c>
      <c r="AD2" s="3">
        <v>5</v>
      </c>
      <c r="AE2" s="3">
        <v>6</v>
      </c>
      <c r="AF2" s="3">
        <v>7</v>
      </c>
      <c r="AG2" s="3">
        <v>8</v>
      </c>
      <c r="AH2" s="3">
        <v>9</v>
      </c>
      <c r="AI2" s="3">
        <v>10</v>
      </c>
      <c r="AJ2" s="4" t="s">
        <v>9</v>
      </c>
      <c r="AK2" s="4" t="s">
        <v>10</v>
      </c>
    </row>
    <row r="3" spans="1:37" x14ac:dyDescent="0.15">
      <c r="A3" s="1" t="s">
        <v>4</v>
      </c>
      <c r="B3" s="1" t="s">
        <v>11</v>
      </c>
      <c r="C3" s="1" t="str">
        <f t="shared" ref="C3:C64" si="0">A3&amp;B3</f>
        <v>行一9級</v>
      </c>
      <c r="D3" s="1">
        <v>9</v>
      </c>
      <c r="K3" s="6">
        <v>0</v>
      </c>
      <c r="L3" s="7">
        <v>93000</v>
      </c>
      <c r="M3" s="7">
        <v>93000</v>
      </c>
      <c r="N3" s="7">
        <v>93000</v>
      </c>
      <c r="O3" s="7">
        <v>107000</v>
      </c>
      <c r="P3" s="7">
        <v>107000</v>
      </c>
      <c r="Q3" s="7">
        <v>107000</v>
      </c>
      <c r="R3" s="7">
        <v>126000</v>
      </c>
      <c r="S3" s="7">
        <v>126000</v>
      </c>
      <c r="T3" s="7">
        <v>126000</v>
      </c>
      <c r="U3" s="7">
        <v>126000</v>
      </c>
      <c r="V3" s="7">
        <v>126000</v>
      </c>
      <c r="W3" s="7">
        <v>153000</v>
      </c>
      <c r="X3" s="5"/>
      <c r="Y3" s="3">
        <v>1</v>
      </c>
      <c r="Z3" s="7">
        <f>L3/3</f>
        <v>31000</v>
      </c>
      <c r="AA3" s="7">
        <f t="shared" ref="AA3:AB3" si="1">M3/3</f>
        <v>31000</v>
      </c>
      <c r="AB3" s="7">
        <f t="shared" si="1"/>
        <v>31000</v>
      </c>
      <c r="AC3" s="7">
        <v>35666</v>
      </c>
      <c r="AD3" s="7">
        <v>35666</v>
      </c>
      <c r="AE3" s="7">
        <v>35666</v>
      </c>
      <c r="AF3" s="7">
        <f>R3/3</f>
        <v>42000</v>
      </c>
      <c r="AG3" s="7">
        <f t="shared" ref="AG3:AI3" si="2">S3/3</f>
        <v>42000</v>
      </c>
      <c r="AH3" s="7">
        <f t="shared" si="2"/>
        <v>42000</v>
      </c>
      <c r="AI3" s="7">
        <f t="shared" si="2"/>
        <v>42000</v>
      </c>
      <c r="AJ3" s="7">
        <f>V3/3</f>
        <v>42000</v>
      </c>
      <c r="AK3" s="7">
        <f>W3/3</f>
        <v>51000</v>
      </c>
    </row>
    <row r="4" spans="1:37" x14ac:dyDescent="0.15">
      <c r="A4" s="1" t="s">
        <v>4</v>
      </c>
      <c r="B4" s="1" t="s">
        <v>12</v>
      </c>
      <c r="C4" s="1" t="str">
        <f t="shared" si="0"/>
        <v>行一8級</v>
      </c>
      <c r="D4" s="1">
        <v>8</v>
      </c>
      <c r="K4" s="7">
        <v>50</v>
      </c>
      <c r="L4" s="7">
        <v>107000</v>
      </c>
      <c r="M4" s="7">
        <v>107000</v>
      </c>
      <c r="N4" s="7">
        <v>107000</v>
      </c>
      <c r="O4" s="7">
        <v>123000</v>
      </c>
      <c r="P4" s="7">
        <v>123000</v>
      </c>
      <c r="Q4" s="7">
        <v>123000</v>
      </c>
      <c r="R4" s="7">
        <v>144000</v>
      </c>
      <c r="S4" s="7">
        <v>144000</v>
      </c>
      <c r="T4" s="7">
        <v>144000</v>
      </c>
      <c r="U4" s="7">
        <v>144000</v>
      </c>
      <c r="V4" s="7">
        <v>144000</v>
      </c>
      <c r="W4" s="7">
        <v>177000</v>
      </c>
      <c r="X4" s="5"/>
      <c r="Y4" s="3">
        <v>2</v>
      </c>
      <c r="Z4" s="7">
        <f>L3/6</f>
        <v>15500</v>
      </c>
      <c r="AA4" s="7">
        <f t="shared" ref="AA4:AB4" si="3">M3/6</f>
        <v>15500</v>
      </c>
      <c r="AB4" s="7">
        <f t="shared" si="3"/>
        <v>15500</v>
      </c>
      <c r="AC4" s="7">
        <v>17833</v>
      </c>
      <c r="AD4" s="7">
        <v>17833</v>
      </c>
      <c r="AE4" s="7">
        <v>17833</v>
      </c>
      <c r="AF4" s="7">
        <f>R3/6</f>
        <v>21000</v>
      </c>
      <c r="AG4" s="7"/>
      <c r="AH4" s="7"/>
      <c r="AI4" s="7"/>
      <c r="AJ4" s="7">
        <f>V3/6</f>
        <v>21000</v>
      </c>
      <c r="AK4" s="7">
        <f>W3/6</f>
        <v>25500</v>
      </c>
    </row>
    <row r="5" spans="1:37" x14ac:dyDescent="0.15">
      <c r="A5" s="1" t="s">
        <v>4</v>
      </c>
      <c r="B5" s="1" t="s">
        <v>13</v>
      </c>
      <c r="C5" s="1" t="str">
        <f t="shared" si="0"/>
        <v>行一7級</v>
      </c>
      <c r="D5" s="1">
        <v>7</v>
      </c>
      <c r="K5" s="7">
        <v>100</v>
      </c>
      <c r="L5" s="7">
        <v>132000</v>
      </c>
      <c r="M5" s="7">
        <v>132000</v>
      </c>
      <c r="N5" s="7">
        <v>132000</v>
      </c>
      <c r="O5" s="7">
        <v>152000</v>
      </c>
      <c r="P5" s="7">
        <v>152000</v>
      </c>
      <c r="Q5" s="7">
        <v>152000</v>
      </c>
      <c r="R5" s="7">
        <v>178000</v>
      </c>
      <c r="S5" s="7">
        <v>178000</v>
      </c>
      <c r="T5" s="7">
        <v>178000</v>
      </c>
      <c r="U5" s="7">
        <v>178000</v>
      </c>
      <c r="V5" s="7">
        <v>178000</v>
      </c>
      <c r="W5" s="7">
        <v>218000</v>
      </c>
      <c r="X5" s="5"/>
      <c r="Y5" s="5"/>
      <c r="Z5" s="5"/>
      <c r="AA5" s="5"/>
      <c r="AB5" s="5"/>
      <c r="AC5" s="5"/>
      <c r="AD5" s="5"/>
      <c r="AE5" s="5"/>
      <c r="AF5" s="5"/>
      <c r="AG5" s="5"/>
      <c r="AH5" s="5"/>
      <c r="AI5" s="5"/>
      <c r="AJ5" s="5"/>
      <c r="AK5" s="5"/>
    </row>
    <row r="6" spans="1:37" x14ac:dyDescent="0.15">
      <c r="A6" s="1" t="s">
        <v>4</v>
      </c>
      <c r="B6" s="1" t="s">
        <v>14</v>
      </c>
      <c r="C6" s="1" t="str">
        <f t="shared" si="0"/>
        <v>行一6級</v>
      </c>
      <c r="D6" s="1">
        <v>6</v>
      </c>
      <c r="K6" s="7">
        <v>300</v>
      </c>
      <c r="L6" s="7">
        <v>163000</v>
      </c>
      <c r="M6" s="7">
        <v>163000</v>
      </c>
      <c r="N6" s="7">
        <v>163000</v>
      </c>
      <c r="O6" s="7">
        <v>187000</v>
      </c>
      <c r="P6" s="7">
        <v>187000</v>
      </c>
      <c r="Q6" s="7">
        <v>187000</v>
      </c>
      <c r="R6" s="7">
        <v>220000</v>
      </c>
      <c r="S6" s="7">
        <v>220000</v>
      </c>
      <c r="T6" s="7">
        <v>220000</v>
      </c>
      <c r="U6" s="7">
        <v>220000</v>
      </c>
      <c r="V6" s="7">
        <v>220000</v>
      </c>
      <c r="W6" s="7">
        <v>269000</v>
      </c>
      <c r="X6" s="5"/>
      <c r="Y6" s="5"/>
      <c r="Z6" s="5"/>
      <c r="AA6" s="5"/>
      <c r="AB6" s="5"/>
      <c r="AC6" s="5"/>
      <c r="AD6" s="5"/>
      <c r="AE6" s="5"/>
      <c r="AF6" s="5"/>
      <c r="AG6" s="5"/>
      <c r="AH6" s="5"/>
      <c r="AI6" s="5"/>
      <c r="AJ6" s="5"/>
      <c r="AK6" s="5"/>
    </row>
    <row r="7" spans="1:37" x14ac:dyDescent="0.15">
      <c r="A7" s="1" t="s">
        <v>4</v>
      </c>
      <c r="B7" s="1" t="s">
        <v>15</v>
      </c>
      <c r="C7" s="1" t="str">
        <f t="shared" si="0"/>
        <v>行一5級</v>
      </c>
      <c r="D7" s="1">
        <v>5</v>
      </c>
      <c r="K7" s="7">
        <v>500</v>
      </c>
      <c r="L7" s="7">
        <v>216000</v>
      </c>
      <c r="M7" s="7">
        <v>216000</v>
      </c>
      <c r="N7" s="7">
        <v>216000</v>
      </c>
      <c r="O7" s="7">
        <v>248000</v>
      </c>
      <c r="P7" s="7">
        <v>248000</v>
      </c>
      <c r="Q7" s="7">
        <v>248000</v>
      </c>
      <c r="R7" s="7">
        <v>292000</v>
      </c>
      <c r="S7" s="7">
        <v>292000</v>
      </c>
      <c r="T7" s="7">
        <v>292000</v>
      </c>
      <c r="U7" s="7">
        <v>292000</v>
      </c>
      <c r="V7" s="7">
        <v>292000</v>
      </c>
      <c r="W7" s="7">
        <v>356000</v>
      </c>
      <c r="X7" s="5"/>
      <c r="Y7" s="5"/>
      <c r="Z7" s="5"/>
      <c r="AA7" s="5"/>
      <c r="AB7" s="5"/>
      <c r="AC7" s="5"/>
      <c r="AD7" s="5"/>
      <c r="AE7" s="5"/>
      <c r="AF7" s="5"/>
      <c r="AG7" s="5"/>
      <c r="AH7" s="5"/>
      <c r="AI7" s="5"/>
      <c r="AJ7" s="5"/>
      <c r="AK7" s="5"/>
    </row>
    <row r="8" spans="1:37" x14ac:dyDescent="0.15">
      <c r="A8" s="1" t="s">
        <v>4</v>
      </c>
      <c r="B8" s="1" t="s">
        <v>16</v>
      </c>
      <c r="C8" s="1" t="str">
        <f t="shared" si="0"/>
        <v>行一4級</v>
      </c>
      <c r="D8" s="1">
        <v>4</v>
      </c>
      <c r="K8" s="7">
        <v>1000</v>
      </c>
      <c r="L8" s="7">
        <v>227000</v>
      </c>
      <c r="M8" s="7">
        <v>227000</v>
      </c>
      <c r="N8" s="7">
        <v>227000</v>
      </c>
      <c r="O8" s="7">
        <v>261000</v>
      </c>
      <c r="P8" s="7">
        <v>261000</v>
      </c>
      <c r="Q8" s="7">
        <v>261000</v>
      </c>
      <c r="R8" s="7">
        <v>306000</v>
      </c>
      <c r="S8" s="7">
        <v>306000</v>
      </c>
      <c r="T8" s="7">
        <v>306000</v>
      </c>
      <c r="U8" s="7">
        <v>306000</v>
      </c>
      <c r="V8" s="7">
        <v>306000</v>
      </c>
      <c r="W8" s="7">
        <v>375000</v>
      </c>
      <c r="X8" s="5"/>
      <c r="Y8" s="5"/>
      <c r="Z8" s="5"/>
      <c r="AA8" s="5"/>
      <c r="AB8" s="5"/>
      <c r="AC8" s="5"/>
      <c r="AD8" s="5"/>
      <c r="AE8" s="5"/>
      <c r="AF8" s="5"/>
      <c r="AG8" s="5"/>
      <c r="AH8" s="5"/>
      <c r="AI8" s="5"/>
      <c r="AJ8" s="5"/>
      <c r="AK8" s="5"/>
    </row>
    <row r="9" spans="1:37" x14ac:dyDescent="0.15">
      <c r="A9" s="1" t="s">
        <v>4</v>
      </c>
      <c r="B9" s="1" t="s">
        <v>3</v>
      </c>
      <c r="C9" s="1" t="str">
        <f t="shared" si="0"/>
        <v>行一3級</v>
      </c>
      <c r="D9" s="1">
        <v>3</v>
      </c>
      <c r="K9" s="7">
        <v>1500</v>
      </c>
      <c r="L9" s="7">
        <v>243000</v>
      </c>
      <c r="M9" s="7">
        <v>243000</v>
      </c>
      <c r="N9" s="7">
        <v>243000</v>
      </c>
      <c r="O9" s="7">
        <v>279000</v>
      </c>
      <c r="P9" s="7">
        <v>279000</v>
      </c>
      <c r="Q9" s="7">
        <v>279000</v>
      </c>
      <c r="R9" s="7">
        <v>328000</v>
      </c>
      <c r="S9" s="7">
        <v>328000</v>
      </c>
      <c r="T9" s="7">
        <v>328000</v>
      </c>
      <c r="U9" s="7">
        <v>328000</v>
      </c>
      <c r="V9" s="7">
        <v>328000</v>
      </c>
      <c r="W9" s="7">
        <v>401000</v>
      </c>
      <c r="X9" s="5"/>
      <c r="Y9" s="5"/>
      <c r="Z9" s="5"/>
      <c r="AA9" s="5"/>
      <c r="AB9" s="5"/>
      <c r="AC9" s="5"/>
      <c r="AD9" s="5"/>
      <c r="AE9" s="5"/>
      <c r="AF9" s="5"/>
      <c r="AG9" s="5"/>
      <c r="AH9" s="5"/>
      <c r="AI9" s="5"/>
      <c r="AJ9" s="5"/>
      <c r="AK9" s="5"/>
    </row>
    <row r="10" spans="1:37" x14ac:dyDescent="0.15">
      <c r="A10" s="1" t="s">
        <v>4</v>
      </c>
      <c r="B10" s="1" t="s">
        <v>17</v>
      </c>
      <c r="C10" s="1" t="str">
        <f t="shared" si="0"/>
        <v>行一2級</v>
      </c>
      <c r="D10" s="1">
        <v>2</v>
      </c>
      <c r="K10" s="7">
        <v>2000</v>
      </c>
      <c r="L10" s="7">
        <v>282000</v>
      </c>
      <c r="M10" s="7">
        <v>282000</v>
      </c>
      <c r="N10" s="7">
        <v>282000</v>
      </c>
      <c r="O10" s="7">
        <v>324000</v>
      </c>
      <c r="P10" s="7">
        <v>324000</v>
      </c>
      <c r="Q10" s="7">
        <v>324000</v>
      </c>
      <c r="R10" s="7">
        <v>381000</v>
      </c>
      <c r="S10" s="7">
        <v>381000</v>
      </c>
      <c r="T10" s="7">
        <v>381000</v>
      </c>
      <c r="U10" s="7">
        <v>381000</v>
      </c>
      <c r="V10" s="7">
        <v>381000</v>
      </c>
      <c r="W10" s="7">
        <v>465000</v>
      </c>
      <c r="X10" s="5"/>
      <c r="Y10" s="5"/>
      <c r="Z10" s="5"/>
      <c r="AA10" s="5"/>
      <c r="AB10" s="5"/>
      <c r="AC10" s="5"/>
      <c r="AD10" s="5"/>
      <c r="AE10" s="5"/>
      <c r="AF10" s="5"/>
      <c r="AG10" s="5"/>
      <c r="AH10" s="5"/>
      <c r="AI10" s="5"/>
      <c r="AJ10" s="5"/>
      <c r="AK10" s="5"/>
    </row>
    <row r="11" spans="1:37" x14ac:dyDescent="0.15">
      <c r="A11" s="1" t="s">
        <v>4</v>
      </c>
      <c r="B11" s="1" t="s">
        <v>18</v>
      </c>
      <c r="C11" s="1" t="str">
        <f t="shared" si="0"/>
        <v>行一1級</v>
      </c>
      <c r="D11" s="1">
        <v>1</v>
      </c>
    </row>
    <row r="12" spans="1:37" x14ac:dyDescent="0.15">
      <c r="B12" s="1" t="s">
        <v>19</v>
      </c>
    </row>
    <row r="13" spans="1:37" x14ac:dyDescent="0.15">
      <c r="A13" s="1" t="s">
        <v>19</v>
      </c>
      <c r="B13" s="1" t="s">
        <v>15</v>
      </c>
      <c r="C13" s="1" t="str">
        <f t="shared" si="0"/>
        <v>行二5級</v>
      </c>
      <c r="D13" s="1">
        <v>4</v>
      </c>
    </row>
    <row r="14" spans="1:37" x14ac:dyDescent="0.15">
      <c r="A14" s="1" t="s">
        <v>19</v>
      </c>
      <c r="B14" s="1" t="s">
        <v>16</v>
      </c>
      <c r="C14" s="1" t="str">
        <f t="shared" si="0"/>
        <v>行二4級</v>
      </c>
      <c r="D14" s="1">
        <v>3</v>
      </c>
    </row>
    <row r="15" spans="1:37" x14ac:dyDescent="0.15">
      <c r="A15" s="1" t="s">
        <v>19</v>
      </c>
      <c r="B15" s="1" t="s">
        <v>3</v>
      </c>
      <c r="C15" s="1" t="str">
        <f t="shared" si="0"/>
        <v>行二3級</v>
      </c>
      <c r="D15" s="1">
        <v>2</v>
      </c>
    </row>
    <row r="16" spans="1:37" x14ac:dyDescent="0.15">
      <c r="A16" s="1" t="s">
        <v>19</v>
      </c>
      <c r="B16" s="1" t="s">
        <v>17</v>
      </c>
      <c r="C16" s="1" t="str">
        <f t="shared" si="0"/>
        <v>行二2級</v>
      </c>
      <c r="D16" s="1">
        <v>1</v>
      </c>
    </row>
    <row r="17" spans="1:4" x14ac:dyDescent="0.15">
      <c r="A17" s="1" t="s">
        <v>19</v>
      </c>
      <c r="B17" s="1" t="s">
        <v>18</v>
      </c>
      <c r="C17" s="1" t="str">
        <f t="shared" si="0"/>
        <v>行二1級</v>
      </c>
      <c r="D17" s="1">
        <v>1</v>
      </c>
    </row>
    <row r="18" spans="1:4" x14ac:dyDescent="0.15">
      <c r="B18" s="1" t="s">
        <v>20</v>
      </c>
    </row>
    <row r="19" spans="1:4" x14ac:dyDescent="0.15">
      <c r="A19" s="1" t="s">
        <v>20</v>
      </c>
      <c r="B19" s="1" t="s">
        <v>12</v>
      </c>
      <c r="C19" s="1" t="str">
        <f t="shared" si="0"/>
        <v>専行8級</v>
      </c>
      <c r="D19" s="1">
        <v>10</v>
      </c>
    </row>
    <row r="20" spans="1:4" x14ac:dyDescent="0.15">
      <c r="A20" s="1" t="s">
        <v>20</v>
      </c>
      <c r="B20" s="1" t="s">
        <v>13</v>
      </c>
      <c r="C20" s="1" t="str">
        <f t="shared" si="0"/>
        <v>専行7級</v>
      </c>
      <c r="D20" s="1">
        <v>9</v>
      </c>
    </row>
    <row r="21" spans="1:4" x14ac:dyDescent="0.15">
      <c r="A21" s="1" t="s">
        <v>20</v>
      </c>
      <c r="B21" s="1" t="s">
        <v>14</v>
      </c>
      <c r="C21" s="1" t="str">
        <f t="shared" si="0"/>
        <v>専行6級</v>
      </c>
      <c r="D21" s="1">
        <v>8</v>
      </c>
    </row>
    <row r="22" spans="1:4" x14ac:dyDescent="0.15">
      <c r="A22" s="1" t="s">
        <v>20</v>
      </c>
      <c r="B22" s="1" t="s">
        <v>15</v>
      </c>
      <c r="C22" s="1" t="str">
        <f t="shared" si="0"/>
        <v>専行5級</v>
      </c>
      <c r="D22" s="1">
        <v>7</v>
      </c>
    </row>
    <row r="23" spans="1:4" x14ac:dyDescent="0.15">
      <c r="A23" s="1" t="s">
        <v>20</v>
      </c>
      <c r="B23" s="1" t="s">
        <v>16</v>
      </c>
      <c r="C23" s="1" t="str">
        <f t="shared" si="0"/>
        <v>専行4級</v>
      </c>
      <c r="D23" s="1">
        <v>6</v>
      </c>
    </row>
    <row r="24" spans="1:4" x14ac:dyDescent="0.15">
      <c r="A24" s="1" t="s">
        <v>20</v>
      </c>
      <c r="B24" s="1" t="s">
        <v>3</v>
      </c>
      <c r="C24" s="1" t="str">
        <f t="shared" si="0"/>
        <v>専行3級</v>
      </c>
      <c r="D24" s="1">
        <v>5</v>
      </c>
    </row>
    <row r="25" spans="1:4" x14ac:dyDescent="0.15">
      <c r="A25" s="1" t="s">
        <v>20</v>
      </c>
      <c r="B25" s="1" t="s">
        <v>17</v>
      </c>
      <c r="C25" s="1" t="str">
        <f t="shared" si="0"/>
        <v>専行2級</v>
      </c>
      <c r="D25" s="1">
        <v>3</v>
      </c>
    </row>
    <row r="26" spans="1:4" x14ac:dyDescent="0.15">
      <c r="A26" s="1" t="s">
        <v>20</v>
      </c>
      <c r="B26" s="1" t="s">
        <v>21</v>
      </c>
      <c r="C26" s="1" t="str">
        <f t="shared" si="0"/>
        <v>専行1級17号俸以上</v>
      </c>
      <c r="D26" s="1">
        <v>2</v>
      </c>
    </row>
    <row r="27" spans="1:4" x14ac:dyDescent="0.15">
      <c r="A27" s="1" t="s">
        <v>20</v>
      </c>
      <c r="B27" s="1" t="s">
        <v>22</v>
      </c>
      <c r="C27" s="1" t="str">
        <f t="shared" si="0"/>
        <v>専行1級16号俸以下</v>
      </c>
      <c r="D27" s="1">
        <v>1</v>
      </c>
    </row>
    <row r="28" spans="1:4" x14ac:dyDescent="0.15">
      <c r="B28" s="1" t="s">
        <v>23</v>
      </c>
    </row>
    <row r="29" spans="1:4" x14ac:dyDescent="0.15">
      <c r="A29" s="1" t="s">
        <v>23</v>
      </c>
      <c r="B29" s="1" t="s">
        <v>8</v>
      </c>
      <c r="C29" s="1" t="str">
        <f t="shared" si="0"/>
        <v>税務10級</v>
      </c>
      <c r="D29" s="1">
        <v>10</v>
      </c>
    </row>
    <row r="30" spans="1:4" x14ac:dyDescent="0.15">
      <c r="A30" s="1" t="s">
        <v>23</v>
      </c>
      <c r="B30" s="1" t="s">
        <v>11</v>
      </c>
      <c r="C30" s="1" t="str">
        <f t="shared" si="0"/>
        <v>税務9級</v>
      </c>
      <c r="D30" s="1">
        <v>9</v>
      </c>
    </row>
    <row r="31" spans="1:4" x14ac:dyDescent="0.15">
      <c r="A31" s="1" t="s">
        <v>23</v>
      </c>
      <c r="B31" s="1" t="s">
        <v>12</v>
      </c>
      <c r="C31" s="1" t="str">
        <f t="shared" si="0"/>
        <v>税務8級</v>
      </c>
      <c r="D31" s="1">
        <v>8</v>
      </c>
    </row>
    <row r="32" spans="1:4" x14ac:dyDescent="0.15">
      <c r="A32" s="1" t="s">
        <v>23</v>
      </c>
      <c r="B32" s="1" t="s">
        <v>13</v>
      </c>
      <c r="C32" s="1" t="str">
        <f t="shared" si="0"/>
        <v>税務7級</v>
      </c>
      <c r="D32" s="1">
        <v>7</v>
      </c>
    </row>
    <row r="33" spans="1:4" x14ac:dyDescent="0.15">
      <c r="A33" s="1" t="s">
        <v>23</v>
      </c>
      <c r="B33" s="1" t="s">
        <v>14</v>
      </c>
      <c r="C33" s="1" t="str">
        <f t="shared" si="0"/>
        <v>税務6級</v>
      </c>
      <c r="D33" s="1">
        <v>6</v>
      </c>
    </row>
    <row r="34" spans="1:4" x14ac:dyDescent="0.15">
      <c r="A34" s="1" t="s">
        <v>23</v>
      </c>
      <c r="B34" s="1" t="s">
        <v>15</v>
      </c>
      <c r="C34" s="1" t="str">
        <f t="shared" si="0"/>
        <v>税務5級</v>
      </c>
      <c r="D34" s="1">
        <v>5</v>
      </c>
    </row>
    <row r="35" spans="1:4" x14ac:dyDescent="0.15">
      <c r="A35" s="1" t="s">
        <v>23</v>
      </c>
      <c r="B35" s="1" t="s">
        <v>16</v>
      </c>
      <c r="C35" s="1" t="str">
        <f t="shared" si="0"/>
        <v>税務4級</v>
      </c>
      <c r="D35" s="1">
        <v>4</v>
      </c>
    </row>
    <row r="36" spans="1:4" x14ac:dyDescent="0.15">
      <c r="A36" s="1" t="s">
        <v>23</v>
      </c>
      <c r="B36" s="1" t="s">
        <v>3</v>
      </c>
      <c r="C36" s="1" t="str">
        <f t="shared" si="0"/>
        <v>税務3級</v>
      </c>
      <c r="D36" s="1">
        <v>3</v>
      </c>
    </row>
    <row r="37" spans="1:4" x14ac:dyDescent="0.15">
      <c r="A37" s="1" t="s">
        <v>23</v>
      </c>
      <c r="B37" s="1" t="s">
        <v>17</v>
      </c>
      <c r="C37" s="1" t="str">
        <f t="shared" si="0"/>
        <v>税務2級</v>
      </c>
      <c r="D37" s="1">
        <v>2</v>
      </c>
    </row>
    <row r="38" spans="1:4" x14ac:dyDescent="0.15">
      <c r="A38" s="1" t="s">
        <v>23</v>
      </c>
      <c r="B38" s="1" t="s">
        <v>18</v>
      </c>
      <c r="C38" s="1" t="str">
        <f t="shared" si="0"/>
        <v>税務1級</v>
      </c>
      <c r="D38" s="1">
        <v>1</v>
      </c>
    </row>
    <row r="39" spans="1:4" x14ac:dyDescent="0.15">
      <c r="B39" s="1" t="s">
        <v>24</v>
      </c>
    </row>
    <row r="40" spans="1:4" x14ac:dyDescent="0.15">
      <c r="A40" s="1" t="s">
        <v>24</v>
      </c>
      <c r="B40" s="1" t="s">
        <v>25</v>
      </c>
      <c r="C40" s="1" t="str">
        <f t="shared" si="0"/>
        <v>公安一11級</v>
      </c>
      <c r="D40" s="1">
        <v>10</v>
      </c>
    </row>
    <row r="41" spans="1:4" x14ac:dyDescent="0.15">
      <c r="A41" s="1" t="s">
        <v>24</v>
      </c>
      <c r="B41" s="1" t="s">
        <v>8</v>
      </c>
      <c r="C41" s="1" t="str">
        <f t="shared" si="0"/>
        <v>公安一10級</v>
      </c>
      <c r="D41" s="1">
        <v>9</v>
      </c>
    </row>
    <row r="42" spans="1:4" x14ac:dyDescent="0.15">
      <c r="A42" s="1" t="s">
        <v>24</v>
      </c>
      <c r="B42" s="1" t="s">
        <v>11</v>
      </c>
      <c r="C42" s="1" t="str">
        <f t="shared" si="0"/>
        <v>公安一9級</v>
      </c>
      <c r="D42" s="1">
        <v>8</v>
      </c>
    </row>
    <row r="43" spans="1:4" x14ac:dyDescent="0.15">
      <c r="A43" s="1" t="s">
        <v>24</v>
      </c>
      <c r="B43" s="1" t="s">
        <v>12</v>
      </c>
      <c r="C43" s="1" t="str">
        <f t="shared" si="0"/>
        <v>公安一8級</v>
      </c>
      <c r="D43" s="1">
        <v>7</v>
      </c>
    </row>
    <row r="44" spans="1:4" x14ac:dyDescent="0.15">
      <c r="A44" s="1" t="s">
        <v>24</v>
      </c>
      <c r="B44" s="1" t="s">
        <v>13</v>
      </c>
      <c r="C44" s="1" t="str">
        <f t="shared" si="0"/>
        <v>公安一7級</v>
      </c>
      <c r="D44" s="1">
        <v>6</v>
      </c>
    </row>
    <row r="45" spans="1:4" x14ac:dyDescent="0.15">
      <c r="A45" s="1" t="s">
        <v>24</v>
      </c>
      <c r="B45" s="1" t="s">
        <v>14</v>
      </c>
      <c r="C45" s="1" t="str">
        <f t="shared" si="0"/>
        <v>公安一6級</v>
      </c>
      <c r="D45" s="1">
        <v>5</v>
      </c>
    </row>
    <row r="46" spans="1:4" x14ac:dyDescent="0.15">
      <c r="A46" s="1" t="s">
        <v>24</v>
      </c>
      <c r="B46" s="1" t="s">
        <v>15</v>
      </c>
      <c r="C46" s="1" t="str">
        <f t="shared" si="0"/>
        <v>公安一5級</v>
      </c>
      <c r="D46" s="1">
        <v>4</v>
      </c>
    </row>
    <row r="47" spans="1:4" x14ac:dyDescent="0.15">
      <c r="A47" s="1" t="s">
        <v>24</v>
      </c>
      <c r="B47" s="1" t="s">
        <v>16</v>
      </c>
      <c r="C47" s="1" t="str">
        <f t="shared" si="0"/>
        <v>公安一4級</v>
      </c>
      <c r="D47" s="1">
        <v>3</v>
      </c>
    </row>
    <row r="48" spans="1:4" x14ac:dyDescent="0.15">
      <c r="A48" s="1" t="s">
        <v>24</v>
      </c>
      <c r="B48" s="1" t="s">
        <v>26</v>
      </c>
      <c r="C48" s="1" t="str">
        <f t="shared" si="0"/>
        <v>公安一3級9～141号俸</v>
      </c>
      <c r="D48" s="1">
        <v>2</v>
      </c>
    </row>
    <row r="49" spans="1:4" x14ac:dyDescent="0.15">
      <c r="A49" s="1" t="s">
        <v>24</v>
      </c>
      <c r="B49" s="1" t="s">
        <v>27</v>
      </c>
      <c r="C49" s="1" t="str">
        <f t="shared" si="0"/>
        <v>公安一3級1～8号俸</v>
      </c>
      <c r="D49" s="1">
        <v>1</v>
      </c>
    </row>
    <row r="50" spans="1:4" x14ac:dyDescent="0.15">
      <c r="A50" s="1" t="s">
        <v>24</v>
      </c>
      <c r="B50" s="1" t="s">
        <v>28</v>
      </c>
      <c r="C50" s="1" t="str">
        <f t="shared" si="0"/>
        <v>公安一2級33～145号俸</v>
      </c>
      <c r="D50" s="1">
        <v>2</v>
      </c>
    </row>
    <row r="51" spans="1:4" x14ac:dyDescent="0.15">
      <c r="A51" s="1" t="s">
        <v>24</v>
      </c>
      <c r="B51" s="1" t="s">
        <v>29</v>
      </c>
      <c r="C51" s="1" t="str">
        <f t="shared" si="0"/>
        <v>公安一2級～32号俸</v>
      </c>
      <c r="D51" s="1">
        <v>1</v>
      </c>
    </row>
    <row r="52" spans="1:4" x14ac:dyDescent="0.15">
      <c r="A52" s="1" t="s">
        <v>24</v>
      </c>
      <c r="B52" s="1" t="s">
        <v>30</v>
      </c>
      <c r="C52" s="1" t="str">
        <f t="shared" si="0"/>
        <v>公安一1級41～125号俸</v>
      </c>
      <c r="D52" s="1">
        <v>2</v>
      </c>
    </row>
    <row r="53" spans="1:4" x14ac:dyDescent="0.15">
      <c r="A53" s="1" t="s">
        <v>24</v>
      </c>
      <c r="B53" s="1" t="s">
        <v>31</v>
      </c>
      <c r="C53" s="1" t="str">
        <f t="shared" si="0"/>
        <v>公安一1級1～40号俸</v>
      </c>
      <c r="D53" s="1">
        <v>1</v>
      </c>
    </row>
    <row r="54" spans="1:4" x14ac:dyDescent="0.15">
      <c r="B54" s="1" t="s">
        <v>32</v>
      </c>
    </row>
    <row r="55" spans="1:4" x14ac:dyDescent="0.15">
      <c r="A55" s="1" t="s">
        <v>32</v>
      </c>
      <c r="B55" s="1" t="s">
        <v>8</v>
      </c>
      <c r="C55" s="1" t="str">
        <f t="shared" si="0"/>
        <v>公安二10級</v>
      </c>
      <c r="D55" s="1">
        <v>10</v>
      </c>
    </row>
    <row r="56" spans="1:4" x14ac:dyDescent="0.15">
      <c r="A56" s="1" t="s">
        <v>32</v>
      </c>
      <c r="B56" s="1" t="s">
        <v>11</v>
      </c>
      <c r="C56" s="1" t="str">
        <f t="shared" si="0"/>
        <v>公安二9級</v>
      </c>
      <c r="D56" s="1">
        <v>9</v>
      </c>
    </row>
    <row r="57" spans="1:4" x14ac:dyDescent="0.15">
      <c r="A57" s="1" t="s">
        <v>32</v>
      </c>
      <c r="B57" s="1" t="s">
        <v>12</v>
      </c>
      <c r="C57" s="1" t="str">
        <f t="shared" si="0"/>
        <v>公安二8級</v>
      </c>
      <c r="D57" s="1">
        <v>8</v>
      </c>
    </row>
    <row r="58" spans="1:4" x14ac:dyDescent="0.15">
      <c r="A58" s="1" t="s">
        <v>32</v>
      </c>
      <c r="B58" s="1" t="s">
        <v>13</v>
      </c>
      <c r="C58" s="1" t="str">
        <f t="shared" si="0"/>
        <v>公安二7級</v>
      </c>
      <c r="D58" s="1">
        <v>7</v>
      </c>
    </row>
    <row r="59" spans="1:4" x14ac:dyDescent="0.15">
      <c r="A59" s="1" t="s">
        <v>32</v>
      </c>
      <c r="B59" s="1" t="s">
        <v>14</v>
      </c>
      <c r="C59" s="1" t="str">
        <f t="shared" si="0"/>
        <v>公安二6級</v>
      </c>
      <c r="D59" s="1">
        <v>6</v>
      </c>
    </row>
    <row r="60" spans="1:4" x14ac:dyDescent="0.15">
      <c r="A60" s="1" t="s">
        <v>32</v>
      </c>
      <c r="B60" s="1" t="s">
        <v>15</v>
      </c>
      <c r="C60" s="1" t="str">
        <f t="shared" si="0"/>
        <v>公安二5級</v>
      </c>
      <c r="D60" s="1">
        <v>5</v>
      </c>
    </row>
    <row r="61" spans="1:4" x14ac:dyDescent="0.15">
      <c r="A61" s="1" t="s">
        <v>32</v>
      </c>
      <c r="B61" s="1" t="s">
        <v>16</v>
      </c>
      <c r="C61" s="1" t="str">
        <f t="shared" si="0"/>
        <v>公安二4級</v>
      </c>
      <c r="D61" s="1">
        <v>4</v>
      </c>
    </row>
    <row r="62" spans="1:4" x14ac:dyDescent="0.15">
      <c r="A62" s="1" t="s">
        <v>32</v>
      </c>
      <c r="B62" s="1" t="s">
        <v>3</v>
      </c>
      <c r="C62" s="1" t="str">
        <f t="shared" si="0"/>
        <v>公安二3級</v>
      </c>
      <c r="D62" s="1">
        <v>3</v>
      </c>
    </row>
    <row r="63" spans="1:4" x14ac:dyDescent="0.15">
      <c r="A63" s="1" t="s">
        <v>32</v>
      </c>
      <c r="B63" s="1" t="s">
        <v>17</v>
      </c>
      <c r="C63" s="1" t="str">
        <f t="shared" si="0"/>
        <v>公安二2級</v>
      </c>
      <c r="D63" s="1">
        <v>2</v>
      </c>
    </row>
    <row r="64" spans="1:4" x14ac:dyDescent="0.15">
      <c r="A64" s="1" t="s">
        <v>32</v>
      </c>
      <c r="B64" s="1" t="s">
        <v>18</v>
      </c>
      <c r="C64" s="1" t="str">
        <f t="shared" si="0"/>
        <v>公安二1級</v>
      </c>
      <c r="D64" s="1">
        <v>1</v>
      </c>
    </row>
    <row r="65" spans="1:4" x14ac:dyDescent="0.15">
      <c r="B65" s="1" t="s">
        <v>33</v>
      </c>
    </row>
    <row r="66" spans="1:4" x14ac:dyDescent="0.15">
      <c r="A66" s="1" t="s">
        <v>33</v>
      </c>
      <c r="B66" s="1" t="s">
        <v>13</v>
      </c>
      <c r="C66" s="1" t="str">
        <f t="shared" ref="C66:C129" si="4">A66&amp;B66</f>
        <v>海事一7級</v>
      </c>
      <c r="D66" s="1">
        <v>9</v>
      </c>
    </row>
    <row r="67" spans="1:4" x14ac:dyDescent="0.15">
      <c r="A67" s="1" t="s">
        <v>33</v>
      </c>
      <c r="B67" s="1" t="s">
        <v>14</v>
      </c>
      <c r="C67" s="1" t="str">
        <f t="shared" si="4"/>
        <v>海事一6級</v>
      </c>
      <c r="D67" s="1">
        <v>7</v>
      </c>
    </row>
    <row r="68" spans="1:4" x14ac:dyDescent="0.15">
      <c r="A68" s="1" t="s">
        <v>33</v>
      </c>
      <c r="B68" s="1" t="s">
        <v>15</v>
      </c>
      <c r="C68" s="1" t="str">
        <f t="shared" si="4"/>
        <v>海事一5級</v>
      </c>
      <c r="D68" s="1">
        <v>5</v>
      </c>
    </row>
    <row r="69" spans="1:4" x14ac:dyDescent="0.15">
      <c r="A69" s="1" t="s">
        <v>33</v>
      </c>
      <c r="B69" s="1" t="s">
        <v>16</v>
      </c>
      <c r="C69" s="1" t="str">
        <f t="shared" si="4"/>
        <v>海事一4級</v>
      </c>
      <c r="D69" s="1">
        <v>4</v>
      </c>
    </row>
    <row r="70" spans="1:4" x14ac:dyDescent="0.15">
      <c r="A70" s="1" t="s">
        <v>33</v>
      </c>
      <c r="B70" s="1" t="s">
        <v>3</v>
      </c>
      <c r="C70" s="1" t="str">
        <f t="shared" si="4"/>
        <v>海事一3級</v>
      </c>
      <c r="D70" s="1">
        <v>3</v>
      </c>
    </row>
    <row r="71" spans="1:4" x14ac:dyDescent="0.15">
      <c r="A71" s="1" t="s">
        <v>33</v>
      </c>
      <c r="B71" s="1" t="s">
        <v>34</v>
      </c>
      <c r="C71" s="1" t="str">
        <f t="shared" si="4"/>
        <v>海事一2級9～69号俸</v>
      </c>
      <c r="D71" s="1">
        <v>2</v>
      </c>
    </row>
    <row r="72" spans="1:4" x14ac:dyDescent="0.15">
      <c r="A72" s="1" t="s">
        <v>33</v>
      </c>
      <c r="B72" s="1" t="s">
        <v>35</v>
      </c>
      <c r="C72" s="1" t="str">
        <f t="shared" si="4"/>
        <v>海事一2級1～8号俸</v>
      </c>
      <c r="D72" s="1">
        <v>1</v>
      </c>
    </row>
    <row r="73" spans="1:4" x14ac:dyDescent="0.15">
      <c r="A73" s="1" t="s">
        <v>33</v>
      </c>
      <c r="B73" s="1" t="s">
        <v>18</v>
      </c>
      <c r="C73" s="1" t="str">
        <f t="shared" si="4"/>
        <v>海事一1級</v>
      </c>
      <c r="D73" s="1">
        <v>1</v>
      </c>
    </row>
    <row r="74" spans="1:4" x14ac:dyDescent="0.15">
      <c r="B74" s="1" t="s">
        <v>36</v>
      </c>
    </row>
    <row r="75" spans="1:4" x14ac:dyDescent="0.15">
      <c r="A75" s="1" t="s">
        <v>36</v>
      </c>
      <c r="B75" s="1" t="s">
        <v>14</v>
      </c>
      <c r="C75" s="1" t="str">
        <f t="shared" si="4"/>
        <v>海事二6級</v>
      </c>
      <c r="D75" s="1">
        <v>4</v>
      </c>
    </row>
    <row r="76" spans="1:4" x14ac:dyDescent="0.15">
      <c r="A76" s="1" t="s">
        <v>36</v>
      </c>
      <c r="B76" s="1" t="s">
        <v>15</v>
      </c>
      <c r="C76" s="1" t="str">
        <f t="shared" si="4"/>
        <v>海事二5級</v>
      </c>
      <c r="D76" s="1">
        <v>3</v>
      </c>
    </row>
    <row r="77" spans="1:4" x14ac:dyDescent="0.15">
      <c r="A77" s="1" t="s">
        <v>36</v>
      </c>
      <c r="B77" s="1" t="s">
        <v>16</v>
      </c>
      <c r="C77" s="1" t="str">
        <f t="shared" si="4"/>
        <v>海事二4級</v>
      </c>
      <c r="D77" s="1">
        <v>2</v>
      </c>
    </row>
    <row r="78" spans="1:4" x14ac:dyDescent="0.15">
      <c r="A78" s="1" t="s">
        <v>36</v>
      </c>
      <c r="B78" s="1" t="s">
        <v>3</v>
      </c>
      <c r="C78" s="1" t="str">
        <f t="shared" si="4"/>
        <v>海事二3級</v>
      </c>
      <c r="D78" s="1">
        <v>2</v>
      </c>
    </row>
    <row r="79" spans="1:4" x14ac:dyDescent="0.15">
      <c r="A79" s="1" t="s">
        <v>36</v>
      </c>
      <c r="B79" s="1" t="s">
        <v>17</v>
      </c>
      <c r="C79" s="1" t="str">
        <f t="shared" si="4"/>
        <v>海事二2級</v>
      </c>
      <c r="D79" s="1">
        <v>1</v>
      </c>
    </row>
    <row r="80" spans="1:4" x14ac:dyDescent="0.15">
      <c r="A80" s="1" t="s">
        <v>36</v>
      </c>
      <c r="B80" s="1" t="s">
        <v>18</v>
      </c>
      <c r="C80" s="1" t="str">
        <f t="shared" si="4"/>
        <v>海事二1級</v>
      </c>
      <c r="D80" s="1">
        <v>1</v>
      </c>
    </row>
    <row r="81" spans="1:4" x14ac:dyDescent="0.15">
      <c r="B81" s="1" t="s">
        <v>37</v>
      </c>
    </row>
    <row r="82" spans="1:4" x14ac:dyDescent="0.15">
      <c r="A82" s="1" t="s">
        <v>37</v>
      </c>
      <c r="B82" s="1" t="s">
        <v>15</v>
      </c>
      <c r="C82" s="1" t="str">
        <f t="shared" si="4"/>
        <v>教育一5級</v>
      </c>
      <c r="D82" s="1">
        <v>10</v>
      </c>
    </row>
    <row r="83" spans="1:4" x14ac:dyDescent="0.15">
      <c r="A83" s="1" t="s">
        <v>37</v>
      </c>
      <c r="B83" s="1" t="s">
        <v>38</v>
      </c>
      <c r="C83" s="1" t="str">
        <f t="shared" si="4"/>
        <v>教育一4級5～77号俸</v>
      </c>
      <c r="D83" s="1">
        <v>9</v>
      </c>
    </row>
    <row r="84" spans="1:4" x14ac:dyDescent="0.15">
      <c r="A84" s="1" t="s">
        <v>37</v>
      </c>
      <c r="B84" s="1" t="s">
        <v>39</v>
      </c>
      <c r="C84" s="1" t="str">
        <f t="shared" si="4"/>
        <v>教育一4級1～4号俸</v>
      </c>
      <c r="D84" s="1">
        <v>8</v>
      </c>
    </row>
    <row r="85" spans="1:4" x14ac:dyDescent="0.15">
      <c r="A85" s="1" t="s">
        <v>37</v>
      </c>
      <c r="B85" s="1" t="s">
        <v>40</v>
      </c>
      <c r="C85" s="1" t="str">
        <f t="shared" si="4"/>
        <v>教育一3級29～89号俸</v>
      </c>
      <c r="D85" s="1">
        <v>8</v>
      </c>
    </row>
    <row r="86" spans="1:4" x14ac:dyDescent="0.15">
      <c r="A86" s="1" t="s">
        <v>37</v>
      </c>
      <c r="B86" s="1" t="s">
        <v>41</v>
      </c>
      <c r="C86" s="1" t="str">
        <f t="shared" si="4"/>
        <v>教育一3級9～28号俸</v>
      </c>
      <c r="D86" s="1">
        <v>7</v>
      </c>
    </row>
    <row r="87" spans="1:4" x14ac:dyDescent="0.15">
      <c r="A87" s="1" t="s">
        <v>37</v>
      </c>
      <c r="B87" s="1" t="s">
        <v>27</v>
      </c>
      <c r="C87" s="1" t="str">
        <f t="shared" si="4"/>
        <v>教育一3級1～8号俸</v>
      </c>
      <c r="D87" s="1">
        <v>5</v>
      </c>
    </row>
    <row r="88" spans="1:4" x14ac:dyDescent="0.15">
      <c r="A88" s="1" t="s">
        <v>37</v>
      </c>
      <c r="B88" s="1" t="s">
        <v>42</v>
      </c>
      <c r="C88" s="1" t="str">
        <f t="shared" si="4"/>
        <v>教育一2級25～105号俸</v>
      </c>
      <c r="D88" s="1">
        <v>6</v>
      </c>
    </row>
    <row r="89" spans="1:4" x14ac:dyDescent="0.15">
      <c r="A89" s="1" t="s">
        <v>37</v>
      </c>
      <c r="B89" s="1" t="s">
        <v>43</v>
      </c>
      <c r="C89" s="1" t="str">
        <f t="shared" si="4"/>
        <v>教育一2級17～24号俸</v>
      </c>
      <c r="D89" s="1">
        <v>5</v>
      </c>
    </row>
    <row r="90" spans="1:4" x14ac:dyDescent="0.15">
      <c r="A90" s="1" t="s">
        <v>37</v>
      </c>
      <c r="B90" s="1" t="s">
        <v>44</v>
      </c>
      <c r="C90" s="1" t="str">
        <f t="shared" si="4"/>
        <v>教育一2級5～16号俸</v>
      </c>
      <c r="D90" s="1">
        <v>4</v>
      </c>
    </row>
    <row r="91" spans="1:4" x14ac:dyDescent="0.15">
      <c r="A91" s="1" t="s">
        <v>37</v>
      </c>
      <c r="B91" s="1" t="s">
        <v>45</v>
      </c>
      <c r="C91" s="1" t="str">
        <f t="shared" si="4"/>
        <v>教育一2級1～4号俸</v>
      </c>
      <c r="D91" s="1">
        <v>3</v>
      </c>
    </row>
    <row r="92" spans="1:4" x14ac:dyDescent="0.15">
      <c r="A92" s="1" t="s">
        <v>37</v>
      </c>
      <c r="B92" s="1" t="s">
        <v>46</v>
      </c>
      <c r="C92" s="1" t="str">
        <f t="shared" si="4"/>
        <v>教育一1級25～129号俸</v>
      </c>
      <c r="D92" s="1">
        <v>3</v>
      </c>
    </row>
    <row r="93" spans="1:4" x14ac:dyDescent="0.15">
      <c r="A93" s="1" t="s">
        <v>37</v>
      </c>
      <c r="B93" s="1" t="s">
        <v>47</v>
      </c>
      <c r="C93" s="1" t="str">
        <f t="shared" si="4"/>
        <v>教育一1級9～24号俸</v>
      </c>
      <c r="D93" s="1">
        <v>2</v>
      </c>
    </row>
    <row r="94" spans="1:4" x14ac:dyDescent="0.15">
      <c r="A94" s="1" t="s">
        <v>37</v>
      </c>
      <c r="B94" s="1" t="s">
        <v>48</v>
      </c>
      <c r="C94" s="1" t="str">
        <f t="shared" si="4"/>
        <v>教育一1級1～8号俸</v>
      </c>
      <c r="D94" s="1">
        <v>1</v>
      </c>
    </row>
    <row r="95" spans="1:4" x14ac:dyDescent="0.15">
      <c r="B95" s="1" t="s">
        <v>49</v>
      </c>
    </row>
    <row r="96" spans="1:4" x14ac:dyDescent="0.15">
      <c r="A96" s="1" t="s">
        <v>49</v>
      </c>
      <c r="B96" s="1" t="s">
        <v>50</v>
      </c>
      <c r="C96" s="1" t="str">
        <f t="shared" si="4"/>
        <v>教育二3級29～101号俸</v>
      </c>
      <c r="D96" s="1">
        <v>7</v>
      </c>
    </row>
    <row r="97" spans="1:4" x14ac:dyDescent="0.15">
      <c r="A97" s="1" t="s">
        <v>49</v>
      </c>
      <c r="B97" s="1" t="s">
        <v>51</v>
      </c>
      <c r="C97" s="1" t="str">
        <f t="shared" si="4"/>
        <v>教育二3級25～28号俸</v>
      </c>
      <c r="D97" s="1">
        <v>6</v>
      </c>
    </row>
    <row r="98" spans="1:4" x14ac:dyDescent="0.15">
      <c r="A98" s="1" t="s">
        <v>49</v>
      </c>
      <c r="B98" s="1" t="s">
        <v>52</v>
      </c>
      <c r="C98" s="1" t="str">
        <f t="shared" si="4"/>
        <v>教育二3級17～24号俸</v>
      </c>
      <c r="D98" s="1">
        <v>5</v>
      </c>
    </row>
    <row r="99" spans="1:4" x14ac:dyDescent="0.15">
      <c r="A99" s="1" t="s">
        <v>49</v>
      </c>
      <c r="B99" s="1" t="s">
        <v>53</v>
      </c>
      <c r="C99" s="1" t="str">
        <f t="shared" si="4"/>
        <v>教育二3級5～16号俸</v>
      </c>
      <c r="D99" s="1">
        <v>4</v>
      </c>
    </row>
    <row r="100" spans="1:4" x14ac:dyDescent="0.15">
      <c r="A100" s="1" t="s">
        <v>49</v>
      </c>
      <c r="B100" s="1" t="s">
        <v>54</v>
      </c>
      <c r="C100" s="1" t="str">
        <f t="shared" si="4"/>
        <v>教育二3級1～4号俸</v>
      </c>
      <c r="D100" s="1">
        <v>3</v>
      </c>
    </row>
    <row r="101" spans="1:4" x14ac:dyDescent="0.15">
      <c r="A101" s="1" t="s">
        <v>49</v>
      </c>
      <c r="B101" s="1" t="s">
        <v>55</v>
      </c>
      <c r="C101" s="1" t="str">
        <f t="shared" si="4"/>
        <v>教育二2級49～125号俸</v>
      </c>
      <c r="D101" s="1">
        <v>6</v>
      </c>
    </row>
    <row r="102" spans="1:4" x14ac:dyDescent="0.15">
      <c r="A102" s="1" t="s">
        <v>49</v>
      </c>
      <c r="B102" s="1" t="s">
        <v>56</v>
      </c>
      <c r="C102" s="1" t="str">
        <f t="shared" si="4"/>
        <v>教育二2級41～48号俸</v>
      </c>
      <c r="D102" s="1">
        <v>5</v>
      </c>
    </row>
    <row r="103" spans="1:4" x14ac:dyDescent="0.15">
      <c r="A103" s="1" t="s">
        <v>49</v>
      </c>
      <c r="B103" s="1" t="s">
        <v>57</v>
      </c>
      <c r="C103" s="1" t="str">
        <f t="shared" si="4"/>
        <v>教育二2級37～40号俸</v>
      </c>
      <c r="D103" s="1">
        <v>4</v>
      </c>
    </row>
    <row r="104" spans="1:4" x14ac:dyDescent="0.15">
      <c r="A104" s="1" t="s">
        <v>49</v>
      </c>
      <c r="B104" s="1" t="s">
        <v>58</v>
      </c>
      <c r="C104" s="1" t="str">
        <f t="shared" si="4"/>
        <v>教育二2級25～36号俸</v>
      </c>
      <c r="D104" s="1">
        <v>3</v>
      </c>
    </row>
    <row r="105" spans="1:4" x14ac:dyDescent="0.15">
      <c r="A105" s="1" t="s">
        <v>49</v>
      </c>
      <c r="B105" s="1" t="s">
        <v>59</v>
      </c>
      <c r="C105" s="1" t="str">
        <f t="shared" si="4"/>
        <v>教育二2級9～24号俸</v>
      </c>
      <c r="D105" s="1">
        <v>2</v>
      </c>
    </row>
    <row r="106" spans="1:4" x14ac:dyDescent="0.15">
      <c r="A106" s="1" t="s">
        <v>49</v>
      </c>
      <c r="B106" s="1" t="s">
        <v>35</v>
      </c>
      <c r="C106" s="1" t="str">
        <f t="shared" si="4"/>
        <v>教育二2級1～8号俸</v>
      </c>
      <c r="D106" s="1">
        <v>1</v>
      </c>
    </row>
    <row r="107" spans="1:4" x14ac:dyDescent="0.15">
      <c r="A107" s="1" t="s">
        <v>49</v>
      </c>
      <c r="B107" s="1" t="s">
        <v>60</v>
      </c>
      <c r="C107" s="1" t="str">
        <f t="shared" si="4"/>
        <v>教育二1級57～141号俸</v>
      </c>
      <c r="D107" s="1">
        <v>4</v>
      </c>
    </row>
    <row r="108" spans="1:4" x14ac:dyDescent="0.15">
      <c r="A108" s="1" t="s">
        <v>49</v>
      </c>
      <c r="B108" s="1" t="s">
        <v>61</v>
      </c>
      <c r="C108" s="1" t="str">
        <f t="shared" si="4"/>
        <v>教育二1級37～56号俸</v>
      </c>
      <c r="D108" s="1">
        <v>3</v>
      </c>
    </row>
    <row r="109" spans="1:4" x14ac:dyDescent="0.15">
      <c r="A109" s="1" t="s">
        <v>49</v>
      </c>
      <c r="B109" s="1" t="s">
        <v>62</v>
      </c>
      <c r="C109" s="1" t="str">
        <f t="shared" si="4"/>
        <v>教育二1級21～36号俸</v>
      </c>
      <c r="D109" s="1">
        <v>2</v>
      </c>
    </row>
    <row r="110" spans="1:4" x14ac:dyDescent="0.15">
      <c r="A110" s="1" t="s">
        <v>49</v>
      </c>
      <c r="B110" s="1" t="s">
        <v>63</v>
      </c>
      <c r="C110" s="1" t="str">
        <f t="shared" si="4"/>
        <v>教育二1級1～20号俸</v>
      </c>
      <c r="D110" s="1">
        <v>1</v>
      </c>
    </row>
    <row r="111" spans="1:4" x14ac:dyDescent="0.15">
      <c r="B111" s="1" t="s">
        <v>64</v>
      </c>
    </row>
    <row r="112" spans="1:4" x14ac:dyDescent="0.15">
      <c r="A112" s="1" t="s">
        <v>64</v>
      </c>
      <c r="B112" s="1" t="s">
        <v>14</v>
      </c>
      <c r="C112" s="1" t="str">
        <f t="shared" si="4"/>
        <v>研究職6級</v>
      </c>
      <c r="D112" s="1">
        <v>10</v>
      </c>
    </row>
    <row r="113" spans="1:4" x14ac:dyDescent="0.15">
      <c r="A113" s="1" t="s">
        <v>64</v>
      </c>
      <c r="B113" s="1" t="s">
        <v>65</v>
      </c>
      <c r="C113" s="1" t="str">
        <f t="shared" si="4"/>
        <v>研究職5級5～73号俸</v>
      </c>
      <c r="D113" s="1">
        <v>9</v>
      </c>
    </row>
    <row r="114" spans="1:4" x14ac:dyDescent="0.15">
      <c r="A114" s="1" t="s">
        <v>64</v>
      </c>
      <c r="B114" s="1" t="s">
        <v>66</v>
      </c>
      <c r="C114" s="1" t="str">
        <f t="shared" si="4"/>
        <v>研究職5級1～4号俸</v>
      </c>
      <c r="D114" s="1">
        <v>8</v>
      </c>
    </row>
    <row r="115" spans="1:4" x14ac:dyDescent="0.15">
      <c r="A115" s="1" t="s">
        <v>64</v>
      </c>
      <c r="B115" s="1" t="s">
        <v>67</v>
      </c>
      <c r="C115" s="1" t="str">
        <f t="shared" si="4"/>
        <v>研究職4級</v>
      </c>
      <c r="D115" s="1">
        <v>6</v>
      </c>
    </row>
    <row r="116" spans="1:4" x14ac:dyDescent="0.15">
      <c r="A116" s="1" t="s">
        <v>64</v>
      </c>
      <c r="B116" s="1" t="s">
        <v>68</v>
      </c>
      <c r="C116" s="1" t="str">
        <f t="shared" si="4"/>
        <v>研究職3級13～89号</v>
      </c>
      <c r="D116" s="1">
        <v>6</v>
      </c>
    </row>
    <row r="117" spans="1:4" x14ac:dyDescent="0.15">
      <c r="A117" s="1" t="s">
        <v>64</v>
      </c>
      <c r="B117" s="1" t="s">
        <v>69</v>
      </c>
      <c r="C117" s="1" t="str">
        <f t="shared" si="4"/>
        <v>研究職3級5～12号俸</v>
      </c>
      <c r="D117" s="1">
        <v>5</v>
      </c>
    </row>
    <row r="118" spans="1:4" x14ac:dyDescent="0.15">
      <c r="A118" s="1" t="s">
        <v>64</v>
      </c>
      <c r="B118" s="1" t="s">
        <v>54</v>
      </c>
      <c r="C118" s="1" t="str">
        <f t="shared" si="4"/>
        <v>研究職3級1～4号俸</v>
      </c>
      <c r="D118" s="1">
        <v>4</v>
      </c>
    </row>
    <row r="119" spans="1:4" x14ac:dyDescent="0.15">
      <c r="A119" s="1" t="s">
        <v>64</v>
      </c>
      <c r="B119" s="1" t="s">
        <v>70</v>
      </c>
      <c r="C119" s="1" t="str">
        <f t="shared" si="4"/>
        <v>研究職2級25～121号俸</v>
      </c>
      <c r="D119" s="1">
        <v>3</v>
      </c>
    </row>
    <row r="120" spans="1:4" x14ac:dyDescent="0.15">
      <c r="A120" s="1" t="s">
        <v>64</v>
      </c>
      <c r="B120" s="1" t="s">
        <v>59</v>
      </c>
      <c r="C120" s="1" t="str">
        <f t="shared" si="4"/>
        <v>研究職2級9～24号俸</v>
      </c>
      <c r="D120" s="1">
        <v>2</v>
      </c>
    </row>
    <row r="121" spans="1:4" x14ac:dyDescent="0.15">
      <c r="A121" s="1" t="s">
        <v>64</v>
      </c>
      <c r="B121" s="1" t="s">
        <v>35</v>
      </c>
      <c r="C121" s="1" t="str">
        <f t="shared" si="4"/>
        <v>研究職2級1～8号俸</v>
      </c>
      <c r="D121" s="1">
        <v>1</v>
      </c>
    </row>
    <row r="122" spans="1:4" x14ac:dyDescent="0.15">
      <c r="A122" s="1" t="s">
        <v>64</v>
      </c>
      <c r="B122" s="1" t="s">
        <v>71</v>
      </c>
      <c r="C122" s="1" t="str">
        <f t="shared" si="4"/>
        <v>研究職1級45～121号俸</v>
      </c>
      <c r="D122" s="1">
        <v>2</v>
      </c>
    </row>
    <row r="123" spans="1:4" x14ac:dyDescent="0.15">
      <c r="A123" s="1" t="s">
        <v>64</v>
      </c>
      <c r="B123" s="1" t="s">
        <v>72</v>
      </c>
      <c r="C123" s="1" t="str">
        <f t="shared" si="4"/>
        <v>研究職1級1～44号俸</v>
      </c>
      <c r="D123" s="1">
        <v>1</v>
      </c>
    </row>
    <row r="124" spans="1:4" x14ac:dyDescent="0.15">
      <c r="B124" s="1" t="s">
        <v>73</v>
      </c>
    </row>
    <row r="125" spans="1:4" x14ac:dyDescent="0.15">
      <c r="A125" s="1" t="s">
        <v>73</v>
      </c>
      <c r="B125" s="1" t="s">
        <v>15</v>
      </c>
      <c r="C125" s="1" t="str">
        <f t="shared" si="4"/>
        <v>医療一5級</v>
      </c>
      <c r="D125" s="1">
        <v>10</v>
      </c>
    </row>
    <row r="126" spans="1:4" x14ac:dyDescent="0.15">
      <c r="A126" s="1" t="s">
        <v>73</v>
      </c>
      <c r="B126" s="1" t="s">
        <v>16</v>
      </c>
      <c r="C126" s="1" t="str">
        <f t="shared" si="4"/>
        <v>医療一4級</v>
      </c>
      <c r="D126" s="1">
        <v>9</v>
      </c>
    </row>
    <row r="127" spans="1:4" x14ac:dyDescent="0.15">
      <c r="A127" s="1" t="s">
        <v>73</v>
      </c>
      <c r="B127" s="1" t="s">
        <v>74</v>
      </c>
      <c r="C127" s="1" t="str">
        <f t="shared" si="4"/>
        <v>医療一3級5～89号俸</v>
      </c>
      <c r="D127" s="1">
        <v>8</v>
      </c>
    </row>
    <row r="128" spans="1:4" x14ac:dyDescent="0.15">
      <c r="A128" s="1" t="s">
        <v>73</v>
      </c>
      <c r="B128" s="1" t="s">
        <v>54</v>
      </c>
      <c r="C128" s="1" t="str">
        <f t="shared" si="4"/>
        <v>医療一3級1～4号俸</v>
      </c>
      <c r="D128" s="1">
        <v>7</v>
      </c>
    </row>
    <row r="129" spans="1:4" x14ac:dyDescent="0.15">
      <c r="A129" s="1" t="s">
        <v>73</v>
      </c>
      <c r="B129" s="1" t="s">
        <v>75</v>
      </c>
      <c r="C129" s="1" t="str">
        <f t="shared" si="4"/>
        <v>医療一2級13～97号俸</v>
      </c>
      <c r="D129" s="1">
        <v>6</v>
      </c>
    </row>
    <row r="130" spans="1:4" x14ac:dyDescent="0.15">
      <c r="A130" s="1" t="s">
        <v>73</v>
      </c>
      <c r="B130" s="1" t="s">
        <v>76</v>
      </c>
      <c r="C130" s="1" t="str">
        <f t="shared" ref="C130:C173" si="5">A130&amp;B130</f>
        <v>医療一2級9～12号俸</v>
      </c>
      <c r="D130" s="1">
        <v>5</v>
      </c>
    </row>
    <row r="131" spans="1:4" x14ac:dyDescent="0.15">
      <c r="A131" s="1" t="s">
        <v>73</v>
      </c>
      <c r="B131" s="1" t="s">
        <v>35</v>
      </c>
      <c r="C131" s="1" t="str">
        <f t="shared" si="5"/>
        <v>医療一2級1～8号俸</v>
      </c>
      <c r="D131" s="1">
        <v>4</v>
      </c>
    </row>
    <row r="132" spans="1:4" x14ac:dyDescent="0.15">
      <c r="A132" s="1" t="s">
        <v>73</v>
      </c>
      <c r="B132" s="1" t="s">
        <v>77</v>
      </c>
      <c r="C132" s="1" t="str">
        <f t="shared" si="5"/>
        <v>医療一1級25～65号俸</v>
      </c>
      <c r="D132" s="1">
        <v>4</v>
      </c>
    </row>
    <row r="133" spans="1:4" x14ac:dyDescent="0.15">
      <c r="A133" s="1" t="s">
        <v>73</v>
      </c>
      <c r="B133" s="1" t="s">
        <v>78</v>
      </c>
      <c r="C133" s="1" t="str">
        <f t="shared" si="5"/>
        <v>医療一1級13～24号俸</v>
      </c>
      <c r="D133" s="1">
        <v>3</v>
      </c>
    </row>
    <row r="134" spans="1:4" x14ac:dyDescent="0.15">
      <c r="A134" s="1" t="s">
        <v>73</v>
      </c>
      <c r="B134" s="1" t="s">
        <v>79</v>
      </c>
      <c r="C134" s="1" t="str">
        <f t="shared" si="5"/>
        <v>医療一1級1～12号俸</v>
      </c>
      <c r="D134" s="1">
        <v>2</v>
      </c>
    </row>
    <row r="135" spans="1:4" x14ac:dyDescent="0.15">
      <c r="B135" s="1" t="s">
        <v>80</v>
      </c>
    </row>
    <row r="136" spans="1:4" x14ac:dyDescent="0.15">
      <c r="A136" s="1" t="s">
        <v>80</v>
      </c>
      <c r="B136" s="1" t="s">
        <v>12</v>
      </c>
      <c r="C136" s="1" t="str">
        <f t="shared" si="5"/>
        <v>医療二8級</v>
      </c>
      <c r="D136" s="1">
        <v>9</v>
      </c>
    </row>
    <row r="137" spans="1:4" x14ac:dyDescent="0.15">
      <c r="A137" s="1" t="s">
        <v>80</v>
      </c>
      <c r="B137" s="1" t="s">
        <v>13</v>
      </c>
      <c r="C137" s="1" t="str">
        <f t="shared" si="5"/>
        <v>医療二7級</v>
      </c>
      <c r="D137" s="1">
        <v>7</v>
      </c>
    </row>
    <row r="138" spans="1:4" x14ac:dyDescent="0.15">
      <c r="A138" s="1" t="s">
        <v>80</v>
      </c>
      <c r="B138" s="1" t="s">
        <v>14</v>
      </c>
      <c r="C138" s="1" t="str">
        <f t="shared" si="5"/>
        <v>医療二6級</v>
      </c>
      <c r="D138" s="1">
        <v>6</v>
      </c>
    </row>
    <row r="139" spans="1:4" x14ac:dyDescent="0.15">
      <c r="A139" s="1" t="s">
        <v>80</v>
      </c>
      <c r="B139" s="1" t="s">
        <v>15</v>
      </c>
      <c r="C139" s="1" t="str">
        <f t="shared" si="5"/>
        <v>医療二5級</v>
      </c>
      <c r="D139" s="1">
        <v>5</v>
      </c>
    </row>
    <row r="140" spans="1:4" x14ac:dyDescent="0.15">
      <c r="A140" s="1" t="s">
        <v>80</v>
      </c>
      <c r="B140" s="1" t="s">
        <v>16</v>
      </c>
      <c r="C140" s="1" t="str">
        <f t="shared" si="5"/>
        <v>医療二4級</v>
      </c>
      <c r="D140" s="1">
        <v>3</v>
      </c>
    </row>
    <row r="141" spans="1:4" x14ac:dyDescent="0.15">
      <c r="A141" s="1" t="s">
        <v>80</v>
      </c>
      <c r="B141" s="1" t="s">
        <v>81</v>
      </c>
      <c r="C141" s="1" t="str">
        <f t="shared" si="5"/>
        <v>医療二3級5～113号俸</v>
      </c>
      <c r="D141" s="1">
        <v>3</v>
      </c>
    </row>
    <row r="142" spans="1:4" x14ac:dyDescent="0.15">
      <c r="A142" s="1" t="s">
        <v>80</v>
      </c>
      <c r="B142" s="1" t="s">
        <v>54</v>
      </c>
      <c r="C142" s="1" t="str">
        <f t="shared" si="5"/>
        <v>医療二3級1～4号俸</v>
      </c>
      <c r="D142" s="1">
        <v>2</v>
      </c>
    </row>
    <row r="143" spans="1:4" x14ac:dyDescent="0.15">
      <c r="A143" s="1" t="s">
        <v>80</v>
      </c>
      <c r="B143" s="1" t="s">
        <v>82</v>
      </c>
      <c r="C143" s="1" t="str">
        <f t="shared" si="5"/>
        <v>医療二2級9～105号</v>
      </c>
      <c r="D143" s="1">
        <v>2</v>
      </c>
    </row>
    <row r="144" spans="1:4" x14ac:dyDescent="0.15">
      <c r="A144" s="1" t="s">
        <v>80</v>
      </c>
      <c r="B144" s="1" t="s">
        <v>35</v>
      </c>
      <c r="C144" s="1" t="str">
        <f t="shared" si="5"/>
        <v>医療二2級1～8号俸</v>
      </c>
      <c r="D144" s="1">
        <v>1</v>
      </c>
    </row>
    <row r="145" spans="1:4" x14ac:dyDescent="0.15">
      <c r="A145" s="1" t="s">
        <v>80</v>
      </c>
      <c r="B145" s="1" t="s">
        <v>18</v>
      </c>
      <c r="C145" s="1" t="str">
        <f t="shared" si="5"/>
        <v>医療二1級</v>
      </c>
      <c r="D145" s="1">
        <v>1</v>
      </c>
    </row>
    <row r="146" spans="1:4" x14ac:dyDescent="0.15">
      <c r="B146" s="1" t="s">
        <v>83</v>
      </c>
    </row>
    <row r="147" spans="1:4" x14ac:dyDescent="0.15">
      <c r="A147" s="1" t="s">
        <v>83</v>
      </c>
      <c r="B147" s="1" t="s">
        <v>13</v>
      </c>
      <c r="C147" s="1" t="str">
        <f t="shared" si="5"/>
        <v>医療三7級</v>
      </c>
      <c r="D147" s="1">
        <v>7</v>
      </c>
    </row>
    <row r="148" spans="1:4" x14ac:dyDescent="0.15">
      <c r="A148" s="1" t="s">
        <v>83</v>
      </c>
      <c r="B148" s="1" t="s">
        <v>14</v>
      </c>
      <c r="C148" s="1" t="str">
        <f t="shared" si="5"/>
        <v>医療三6級</v>
      </c>
      <c r="D148" s="1">
        <v>6</v>
      </c>
    </row>
    <row r="149" spans="1:4" x14ac:dyDescent="0.15">
      <c r="A149" s="1" t="s">
        <v>83</v>
      </c>
      <c r="B149" s="1" t="s">
        <v>15</v>
      </c>
      <c r="C149" s="1" t="str">
        <f t="shared" si="5"/>
        <v>医療三5級</v>
      </c>
      <c r="D149" s="1">
        <v>5</v>
      </c>
    </row>
    <row r="150" spans="1:4" x14ac:dyDescent="0.15">
      <c r="A150" s="1" t="s">
        <v>83</v>
      </c>
      <c r="B150" s="1" t="s">
        <v>16</v>
      </c>
      <c r="C150" s="1" t="str">
        <f t="shared" si="5"/>
        <v>医療三4級</v>
      </c>
      <c r="D150" s="1">
        <v>3</v>
      </c>
    </row>
    <row r="151" spans="1:4" x14ac:dyDescent="0.15">
      <c r="A151" s="1" t="s">
        <v>83</v>
      </c>
      <c r="B151" s="1" t="s">
        <v>84</v>
      </c>
      <c r="C151" s="1" t="str">
        <f t="shared" si="5"/>
        <v>医療三3級5～125号俸</v>
      </c>
      <c r="D151" s="1">
        <v>3</v>
      </c>
    </row>
    <row r="152" spans="1:4" x14ac:dyDescent="0.15">
      <c r="A152" s="1" t="s">
        <v>83</v>
      </c>
      <c r="B152" s="1" t="s">
        <v>54</v>
      </c>
      <c r="C152" s="1" t="str">
        <f t="shared" si="5"/>
        <v>医療三3級1～4号俸</v>
      </c>
      <c r="D152" s="1">
        <v>2</v>
      </c>
    </row>
    <row r="153" spans="1:4" x14ac:dyDescent="0.15">
      <c r="A153" s="1" t="s">
        <v>83</v>
      </c>
      <c r="B153" s="1" t="s">
        <v>85</v>
      </c>
      <c r="C153" s="1" t="str">
        <f t="shared" si="5"/>
        <v>医療三2級29～153号俸</v>
      </c>
      <c r="D153" s="1">
        <v>2</v>
      </c>
    </row>
    <row r="154" spans="1:4" x14ac:dyDescent="0.15">
      <c r="A154" s="1" t="s">
        <v>83</v>
      </c>
      <c r="B154" s="1" t="s">
        <v>86</v>
      </c>
      <c r="C154" s="1" t="str">
        <f t="shared" si="5"/>
        <v>医療三2級1～28号俸</v>
      </c>
      <c r="D154" s="1">
        <v>1</v>
      </c>
    </row>
    <row r="155" spans="1:4" x14ac:dyDescent="0.15">
      <c r="A155" s="1" t="s">
        <v>83</v>
      </c>
      <c r="B155" s="1" t="s">
        <v>18</v>
      </c>
      <c r="C155" s="1" t="str">
        <f t="shared" si="5"/>
        <v>医療三1級</v>
      </c>
      <c r="D155" s="1">
        <v>1</v>
      </c>
    </row>
    <row r="156" spans="1:4" x14ac:dyDescent="0.15">
      <c r="B156" s="1" t="s">
        <v>87</v>
      </c>
    </row>
    <row r="157" spans="1:4" x14ac:dyDescent="0.15">
      <c r="A157" s="1" t="s">
        <v>87</v>
      </c>
      <c r="B157" s="1" t="s">
        <v>14</v>
      </c>
      <c r="C157" s="1" t="str">
        <f t="shared" si="5"/>
        <v>福祉6級</v>
      </c>
      <c r="D157" s="1">
        <v>7</v>
      </c>
    </row>
    <row r="158" spans="1:4" x14ac:dyDescent="0.15">
      <c r="A158" s="1" t="s">
        <v>87</v>
      </c>
      <c r="B158" s="1" t="s">
        <v>15</v>
      </c>
      <c r="C158" s="1" t="str">
        <f t="shared" si="5"/>
        <v>福祉5級</v>
      </c>
      <c r="D158" s="1">
        <v>6</v>
      </c>
    </row>
    <row r="159" spans="1:4" x14ac:dyDescent="0.15">
      <c r="A159" s="1" t="s">
        <v>87</v>
      </c>
      <c r="B159" s="1" t="s">
        <v>16</v>
      </c>
      <c r="C159" s="1" t="str">
        <f t="shared" si="5"/>
        <v>福祉4級</v>
      </c>
      <c r="D159" s="1">
        <v>5</v>
      </c>
    </row>
    <row r="160" spans="1:4" x14ac:dyDescent="0.15">
      <c r="A160" s="1" t="s">
        <v>87</v>
      </c>
      <c r="B160" s="1" t="s">
        <v>3</v>
      </c>
      <c r="C160" s="1" t="str">
        <f t="shared" si="5"/>
        <v>福祉3級</v>
      </c>
      <c r="D160" s="1">
        <v>3</v>
      </c>
    </row>
    <row r="161" spans="1:4" x14ac:dyDescent="0.15">
      <c r="A161" s="1" t="s">
        <v>87</v>
      </c>
      <c r="B161" s="1" t="s">
        <v>88</v>
      </c>
      <c r="C161" s="1" t="str">
        <f t="shared" si="5"/>
        <v>福祉2級13～121号俸</v>
      </c>
      <c r="D161" s="1">
        <v>3</v>
      </c>
    </row>
    <row r="162" spans="1:4" x14ac:dyDescent="0.15">
      <c r="A162" s="1" t="s">
        <v>87</v>
      </c>
      <c r="B162" s="1" t="s">
        <v>89</v>
      </c>
      <c r="C162" s="1" t="str">
        <f t="shared" si="5"/>
        <v>福祉2級1～12号俸</v>
      </c>
      <c r="D162" s="1">
        <v>2</v>
      </c>
    </row>
    <row r="163" spans="1:4" x14ac:dyDescent="0.15">
      <c r="A163" s="1" t="s">
        <v>87</v>
      </c>
      <c r="B163" s="1" t="s">
        <v>18</v>
      </c>
      <c r="C163" s="1" t="str">
        <f t="shared" si="5"/>
        <v>福祉1級</v>
      </c>
      <c r="D163" s="1">
        <v>1</v>
      </c>
    </row>
    <row r="164" spans="1:4" x14ac:dyDescent="0.15">
      <c r="B164" s="1" t="s">
        <v>90</v>
      </c>
    </row>
    <row r="165" spans="1:4" x14ac:dyDescent="0.15">
      <c r="A165" s="1" t="s">
        <v>90</v>
      </c>
      <c r="B165" s="1" t="s">
        <v>16</v>
      </c>
      <c r="C165" s="1" t="str">
        <f t="shared" si="5"/>
        <v>専スタ4級</v>
      </c>
      <c r="D165" s="1">
        <v>10</v>
      </c>
    </row>
    <row r="166" spans="1:4" x14ac:dyDescent="0.15">
      <c r="A166" s="1" t="s">
        <v>90</v>
      </c>
      <c r="B166" s="1" t="s">
        <v>3</v>
      </c>
      <c r="C166" s="1" t="str">
        <f t="shared" si="5"/>
        <v>専スタ3級</v>
      </c>
      <c r="D166" s="1">
        <v>9</v>
      </c>
    </row>
    <row r="167" spans="1:4" x14ac:dyDescent="0.15">
      <c r="A167" s="1" t="s">
        <v>90</v>
      </c>
      <c r="B167" s="1" t="s">
        <v>17</v>
      </c>
      <c r="C167" s="1" t="str">
        <f t="shared" si="5"/>
        <v>専スタ2級</v>
      </c>
      <c r="D167" s="1">
        <v>8</v>
      </c>
    </row>
    <row r="168" spans="1:4" x14ac:dyDescent="0.15">
      <c r="A168" s="1" t="s">
        <v>90</v>
      </c>
      <c r="B168" s="1" t="s">
        <v>18</v>
      </c>
      <c r="C168" s="1" t="str">
        <f t="shared" si="5"/>
        <v>専スタ1級</v>
      </c>
      <c r="D168" s="1">
        <v>6</v>
      </c>
    </row>
    <row r="169" spans="1:4" x14ac:dyDescent="0.15">
      <c r="B169" s="1" t="s">
        <v>91</v>
      </c>
    </row>
    <row r="170" spans="1:4" x14ac:dyDescent="0.15">
      <c r="A170" s="1" t="s">
        <v>91</v>
      </c>
      <c r="B170" s="1" t="s">
        <v>91</v>
      </c>
      <c r="C170" s="1" t="str">
        <f t="shared" si="5"/>
        <v>指定職指定職</v>
      </c>
      <c r="D170" s="1" t="s">
        <v>91</v>
      </c>
    </row>
    <row r="172" spans="1:4" x14ac:dyDescent="0.15">
      <c r="B172" s="1" t="s">
        <v>92</v>
      </c>
    </row>
    <row r="173" spans="1:4" x14ac:dyDescent="0.15">
      <c r="A173" s="1" t="s">
        <v>92</v>
      </c>
      <c r="B173" s="1" t="s">
        <v>92</v>
      </c>
      <c r="C173" s="1" t="str">
        <f t="shared" si="5"/>
        <v>内閣総理大臣等内閣総理大臣等</v>
      </c>
      <c r="D173" s="1" t="s">
        <v>92</v>
      </c>
    </row>
  </sheetData>
  <mergeCells count="2">
    <mergeCell ref="K1:W1"/>
    <mergeCell ref="Y1:AK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20</vt:i4>
      </vt:variant>
    </vt:vector>
  </HeadingPairs>
  <TitlesOfParts>
    <vt:vector size="25" baseType="lpstr">
      <vt:lpstr>確認書</vt:lpstr>
      <vt:lpstr>(参考)値引・消費税算定</vt:lpstr>
      <vt:lpstr>運搬費用集計シート</vt:lpstr>
      <vt:lpstr>貼付用紙</vt:lpstr>
      <vt:lpstr>◎</vt:lpstr>
      <vt:lpstr>確認書!Print_Area</vt:lpstr>
      <vt:lpstr>貼付用紙!Print_Area</vt:lpstr>
      <vt:lpstr>医療一</vt:lpstr>
      <vt:lpstr>医療三</vt:lpstr>
      <vt:lpstr>医療二</vt:lpstr>
      <vt:lpstr>海事一</vt:lpstr>
      <vt:lpstr>海事二</vt:lpstr>
      <vt:lpstr>教育一</vt:lpstr>
      <vt:lpstr>教育二</vt:lpstr>
      <vt:lpstr>研究職</vt:lpstr>
      <vt:lpstr>公安一</vt:lpstr>
      <vt:lpstr>公安二</vt:lpstr>
      <vt:lpstr>行一</vt:lpstr>
      <vt:lpstr>行二</vt:lpstr>
      <vt:lpstr>指定職</vt:lpstr>
      <vt:lpstr>税務</vt:lpstr>
      <vt:lpstr>専スタ</vt:lpstr>
      <vt:lpstr>専行</vt:lpstr>
      <vt:lpstr>内閣総理大臣等</vt:lpstr>
      <vt:lpstr>福祉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大和 元</dc:creator>
  <cp:lastModifiedBy>井阪 素也</cp:lastModifiedBy>
  <cp:lastPrinted>2025-09-29T06:10:28Z</cp:lastPrinted>
  <dcterms:created xsi:type="dcterms:W3CDTF">2021-01-18T11:39:53Z</dcterms:created>
  <dcterms:modified xsi:type="dcterms:W3CDTF">2026-01-13T09:38:03Z</dcterms:modified>
</cp:coreProperties>
</file>