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city.uda.nara.jp\財政課\■■公会計■■\R07年度\07_【0912〆】令和５年度財政状況資料集の作成について（2回目・地方公会計関係）\05_県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<sst xmlns="http://schemas.openxmlformats.org/spreadsheetml/2006/main" count="1132" uniqueCount="585">
  <si>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</si>
  <si>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</si>
  <si>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</si>
  <si>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</si>
  <si>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</si>
  <si>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</si>
  <si>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</si>
  <si>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</si>
  <si>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</si>
  <si>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</si>
  <si>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</si>
  <si>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</si>
  <si>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</si>
  <si>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</si>
  <si>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</si>
  <si>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</si>
  <si>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</si>
  <si>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</si>
  <si>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</si>
  <si>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</si>
  <si>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</si>
  <si>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</si>
  <si>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</si>
  <si>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</si>
  <si>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</si>
  <si>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</si>
  <si>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</si>
  <si>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</si>
  <si>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</si>
  <si>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</si>
  <si>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</si>
  <si>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</si>
  <si>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</si>
  <si>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</si>
  <si>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</si>
  <si>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</si>
  <si>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</si>
  <si>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</si>
  <si>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</si>
  <si>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</si>
  <si>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</si>
  <si>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</si>
  <si>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</si>
  <si>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</si>
  <si>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</si>
  <si>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</si>
  <si>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</si>
  <si>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</si>
  <si>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</si>
  <si>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</si>
  <si>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</si>
  <si>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</si>
  <si>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</si>
  <si>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</si>
  <si>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</si>
  <si>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</si>
  <si>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</si>
  <si>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</si>
  <si>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</si>
  <si>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</si>
  <si>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</si>
  <si>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</si>
  <si>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</si>
  <si>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</si>
  <si>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</si>
  <si>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</si>
  <si>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</si>
  <si>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</si>
  <si>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</si>
  <si>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</si>
  <si>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</si>
  <si>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</si>
  <si>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</si>
  <si>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</si>
  <si>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</si>
  <si>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</si>
  <si>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</si>
  <si>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</si>
  <si>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</si>
  <si>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</si>
  <si>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</si>
  <si>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</si>
  <si>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</si>
  <si>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</si>
  <si>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</si>
  <si>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</si>
  <si>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</si>
  <si>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</si>
  <si>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</si>
  <si>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</si>
  <si>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</si>
  <si>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</si>
  <si>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</si>
  <si>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</si>
  <si>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</si>
  <si>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</si>
  <si>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</si>
  <si>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</si>
  <si>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</si>
  <si>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</si>
  <si>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</si>
  <si>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</si>
  <si>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</si>
  <si>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</si>
  <si>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</si>
  <si>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</si>
  <si>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</si>
  <si>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</si>
  <si>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</si>
  <si>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</si>
  <si>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</si>
  <si>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</si>
  <si>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</si>
  <si>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</si>
  <si>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</si>
  <si>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</si>
  <si>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</si>
  <si>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</si>
  <si>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</si>
  <si>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</si>
  <si>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</si>
  <si>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</si>
  <si>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</si>
  <si>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</si>
  <si>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</si>
  <si>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</si>
  <si>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</si>
  <si>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</si>
  <si>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</si>
  <si>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</si>
  <si>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</si>
  <si>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</si>
  <si>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</si>
  <si>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</si>
  <si>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</si>
  <si>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</si>
  <si>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</si>
  <si>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</si>
  <si>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</si>
  <si>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</si>
  <si>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</si>
  <si>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</si>
  <si>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</si>
  <si>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介護老人保健施設事業特別会計</t>
    <phoneticPr fontId="5"/>
  </si>
  <si>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</si>
  <si>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</si>
  <si>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</si>
  <si>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</si>
  <si>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</si>
  <si>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</si>
  <si>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</si>
  <si>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</si>
  <si>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</si>
  <si>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</si>
  <si>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</si>
  <si>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</si>
  <si>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</si>
  <si>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</si>
  <si>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</si>
  <si>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</si>
  <si>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</si>
  <si>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</si>
  <si>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</si>
  <si>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</si>
  <si>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</si>
  <si>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</si>
  <si>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</si>
  <si>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</si>
  <si>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</si>
  <si>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</si>
  <si>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</si>
  <si>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</si>
  <si>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</si>
  <si>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</si>
  <si>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</si>
  <si>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</si>
  <si>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</si>
  <si>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</si>
  <si>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</si>
  <si>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</si>
  <si>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</si>
  <si>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</si>
  <si>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</si>
  <si>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</si>
  <si>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</si>
  <si>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</si>
  <si>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</si>
  <si>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</si>
  <si>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</si>
  <si>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</si>
  <si>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</si>
  <si>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</si>
  <si>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</si>
  <si>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</si>
  <si>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</si>
  <si>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</si>
  <si>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</si>
  <si>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</si>
  <si>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</si>
  <si>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</si>
  <si>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</si>
  <si>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</si>
  <si>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</si>
  <si>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</si>
  <si>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奈良県宇陀市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</si>
  <si>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</si>
  <si>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</si>
  <si>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</si>
  <si>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</si>
  <si>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</si>
  <si>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</si>
  <si>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</si>
  <si>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</si>
  <si>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</si>
  <si>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</si>
  <si>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</si>
  <si>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</si>
  <si>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</si>
  <si>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</si>
  <si>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</si>
  <si>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</si>
  <si>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</si>
  <si>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</si>
  <si>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</si>
  <si>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</si>
  <si>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</si>
  <si>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</si>
  <si>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</si>
  <si>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</si>
  <si>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</si>
  <si>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</si>
  <si>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</si>
  <si>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</si>
  <si>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</si>
  <si>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</si>
  <si>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</si>
  <si>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</si>
  <si>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</si>
  <si>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</si>
  <si>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</si>
  <si>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</si>
  <si>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</si>
  <si>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</si>
  <si>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</si>
  <si>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</si>
  <si>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</si>
  <si>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</si>
  <si>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</si>
  <si>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</si>
  <si>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</si>
  <si>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</si>
  <si>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</si>
  <si>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</si>
  <si>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</si>
  <si>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</si>
  <si>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</si>
  <si>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</si>
  <si>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</si>
  <si>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</si>
  <si>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</si>
  <si>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</si>
  <si>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</si>
  <si>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</si>
  <si>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</si>
  <si>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</si>
  <si>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</si>
  <si>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</si>
  <si>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</si>
  <si>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</si>
  <si>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</si>
  <si>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</si>
  <si>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</si>
  <si>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</si>
  <si>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</si>
  <si>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</si>
  <si>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</si>
  <si>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</si>
  <si>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</si>
  <si>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</si>
  <si>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</si>
  <si>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</si>
  <si>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</si>
  <si>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</si>
  <si>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</si>
  <si>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</si>
  <si>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</si>
  <si>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</si>
  <si>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</si>
  <si>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</si>
  <si>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</si>
  <si>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</si>
  <si>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</si>
  <si>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</si>
  <si>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</si>
  <si>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</si>
  <si>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</si>
  <si>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</si>
  <si>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</si>
  <si>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</si>
  <si>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</si>
  <si>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</si>
  <si>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</si>
  <si>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</si>
  <si>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</si>
  <si>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</si>
  <si>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</si>
  <si>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</si>
  <si>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</si>
  <si>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</si>
  <si>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</si>
  <si>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</si>
  <si>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</si>
  <si>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</si>
  <si>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</si>
  <si>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</si>
  <si>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</si>
  <si>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</si>
  <si>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</si>
  <si>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</si>
  <si>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</si>
  <si>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</si>
  <si>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</si>
  <si>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</si>
  <si>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</si>
  <si>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</si>
  <si>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</si>
  <si>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</si>
  <si>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</si>
  <si>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</si>
  <si>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</si>
  <si>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</si>
  <si>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</si>
  <si>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</si>
  <si>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</si>
  <si>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</si>
  <si>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</si>
  <si>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</si>
  <si>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</si>
  <si>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</si>
  <si>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</si>
  <si>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</si>
  <si>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</si>
  <si>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</si>
  <si>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</si>
  <si>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</si>
  <si>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</si>
  <si>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</si>
  <si>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</si>
  <si>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</si>
  <si>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</si>
  <si>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</si>
  <si>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</si>
  <si>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</si>
  <si>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</si>
  <si>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</si>
  <si>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奈良県宇陀市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</si>
  <si>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</si>
  <si>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</si>
  <si>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</si>
  <si>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</si>
  <si>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</si>
  <si>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</si>
  <si>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</si>
  <si>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</si>
  <si>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</si>
  <si>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</si>
  <si>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</si>
  <si>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</si>
  <si>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</si>
  <si>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</si>
  <si>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</si>
  <si>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</si>
  <si>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</si>
  <si>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</si>
  <si>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</si>
  <si>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</si>
  <si>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</si>
  <si>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</si>
  <si>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</si>
  <si>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</si>
  <si>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</si>
  <si>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</si>
  <si>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</si>
  <si>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</si>
  <si>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</si>
  <si>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</si>
  <si>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</si>
  <si>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</si>
  <si>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</si>
  <si>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</si>
  <si>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</si>
  <si>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</si>
  <si>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</si>
  <si>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</si>
  <si>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</si>
  <si>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</si>
  <si>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</si>
  <si>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</si>
  <si>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</si>
  <si>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</si>
  <si>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</si>
  <si>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</si>
  <si>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</si>
  <si>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</si>
  <si>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</si>
  <si>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</si>
  <si>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</si>
  <si>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</si>
  <si>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</si>
  <si>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</si>
  <si>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</si>
  <si>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</si>
  <si>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</si>
  <si>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</si>
  <si>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</si>
  <si>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</si>
  <si>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</si>
  <si>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</si>
  <si>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</si>
  <si>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</si>
  <si>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</si>
  <si>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</si>
  <si>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</si>
  <si>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</si>
  <si>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</si>
  <si>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</si>
  <si>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</si>
  <si>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</si>
  <si>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</si>
  <si>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</si>
  <si>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</si>
  <si>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</si>
  <si>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</si>
  <si>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</si>
  <si>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</si>
  <si>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</si>
  <si>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</si>
  <si>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</si>
  <si>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</si>
  <si>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</si>
  <si>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</si>
  <si>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</si>
  <si>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</si>
  <si>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</si>
  <si>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</si>
  <si>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</si>
  <si>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</si>
  <si>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</si>
  <si>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</si>
  <si>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</si>
  <si>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</si>
  <si>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</si>
  <si>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</si>
  <si>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</si>
  <si>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</si>
  <si>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</si>
  <si>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</si>
  <si>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</si>
  <si>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</si>
  <si>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</si>
  <si>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</si>
  <si>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</si>
  <si>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</si>
  <si>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</si>
  <si>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</si>
  <si>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</si>
  <si>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</si>
  <si>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</si>
  <si>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</si>
  <si>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</si>
  <si>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</si>
  <si>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</si>
  <si>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</si>
  <si>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</si>
  <si>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</si>
  <si>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</si>
  <si>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</si>
  <si>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</si>
  <si>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</si>
  <si>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</si>
  <si>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</si>
  <si>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</si>
  <si>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</si>
  <si>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</si>
  <si>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</si>
  <si>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</si>
  <si>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</si>
  <si>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</si>
  <si>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</si>
  <si>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</si>
  <si>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</si>
  <si>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</si>
  <si>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</si>
  <si>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</si>
  <si>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</si>
  <si>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</si>
  <si>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</si>
  <si>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</si>
  <si>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</si>
  <si>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</si>
  <si>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</si>
  <si>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</si>
  <si>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</si>
  <si>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</si>
  <si>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</si>
  <si>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</si>
  <si>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</si>
  <si>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</si>
  <si>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</si>
  <si>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</si>
  <si>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</si>
  <si>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</si>
  <si>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</si>
  <si>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</si>
  <si>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</si>
  <si>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</si>
  <si>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</si>
  <si>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</si>
  <si>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</si>
  <si>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</si>
  <si>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</si>
  <si>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</si>
  <si>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</si>
  <si>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</si>
  <si>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</si>
  <si>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</si>
  <si>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</si>
  <si>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</si>
  <si>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</si>
  <si>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</si>
  <si>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</si>
  <si>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</si>
  <si>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</si>
  <si>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</si>
  <si>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</si>
  <si>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 1.33</t>
  </si>
  <si>
    <t>▲ 0.49</t>
  </si>
  <si>
    <t>住宅新築資金等貸付事業特別会計</t>
  </si>
  <si>
    <t>▲ 2.56</t>
  </si>
  <si>
    <t>▲ 2.43</t>
  </si>
  <si>
    <t>▲ 2.22</t>
  </si>
  <si>
    <t>▲ 2.09</t>
  </si>
  <si>
    <t>介護老人保健施設事業特別会計</t>
  </si>
  <si>
    <t>▲ 0.54</t>
  </si>
  <si>
    <t>病院事業特別会計</t>
  </si>
  <si>
    <t>水道事業特別会計</t>
  </si>
  <si>
    <t>一般会計</t>
  </si>
  <si>
    <t>介護保険事業特別会計</t>
  </si>
  <si>
    <t>下水道事業特別会計</t>
  </si>
  <si>
    <t>保養センター事業特別会計</t>
  </si>
  <si>
    <t>その他会計（赤字）</t>
  </si>
  <si>
    <t>その他会計（黒字）</t>
  </si>
  <si>
    <t>R01</t>
    <phoneticPr fontId="5"/>
  </si>
  <si>
    <t>R02</t>
    <phoneticPr fontId="5"/>
  </si>
  <si>
    <t>R03</t>
    <phoneticPr fontId="5"/>
  </si>
  <si>
    <t>R04</t>
    <phoneticPr fontId="5"/>
  </si>
  <si>
    <t>R05</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</si>
  <si>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</si>
  <si>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</si>
  <si>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</si>
  <si>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</si>
  <si>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</si>
  <si>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</si>
  <si>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2">
      <t>ナラ</t>
    </rPh>
    <rPh sb="2" eb="3">
      <t>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</si>
  <si>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</si>
  <si>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</si>
  <si>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宇陀市土地開発公社</t>
    <rPh sb="0" eb="3">
      <t>ウダシ</t>
    </rPh>
    <rPh sb="3" eb="5">
      <t>トチ</t>
    </rPh>
    <rPh sb="5" eb="7">
      <t>カイハツ</t>
    </rPh>
    <rPh sb="7" eb="9">
      <t>コウシャ</t>
    </rPh>
    <phoneticPr fontId="2"/>
  </si>
  <si>
    <t>-</t>
    <phoneticPr fontId="2"/>
  </si>
  <si>
    <t>地域づくり推進基金</t>
    <rPh sb="0" eb="2">
      <t>チイキ</t>
    </rPh>
    <rPh sb="5" eb="7">
      <t>スイシン</t>
    </rPh>
    <rPh sb="7" eb="9">
      <t>キキン</t>
    </rPh>
    <phoneticPr fontId="5"/>
  </si>
  <si>
    <t>ふるさと応援基金</t>
    <rPh sb="4" eb="6">
      <t>オウエン</t>
    </rPh>
    <rPh sb="6" eb="8">
      <t>キキン</t>
    </rPh>
    <phoneticPr fontId="2"/>
  </si>
  <si>
    <t>森林環境整備促進基金</t>
    <rPh sb="0" eb="2">
      <t>シンリン</t>
    </rPh>
    <rPh sb="2" eb="4">
      <t>カンキョウ</t>
    </rPh>
    <rPh sb="4" eb="6">
      <t>セイビ</t>
    </rPh>
    <rPh sb="6" eb="8">
      <t>ソクシン</t>
    </rPh>
    <rPh sb="8" eb="10">
      <t>キキン</t>
    </rPh>
    <phoneticPr fontId="2"/>
  </si>
  <si>
    <t>福祉活動基金</t>
    <rPh sb="0" eb="2">
      <t>フクシ</t>
    </rPh>
    <rPh sb="2" eb="4">
      <t>カツドウ</t>
    </rPh>
    <rPh sb="4" eb="6">
      <t>キキン</t>
    </rPh>
    <phoneticPr fontId="2"/>
  </si>
  <si>
    <t>農業支援基金</t>
    <rPh sb="0" eb="2">
      <t>ノウギョウ</t>
    </rPh>
    <rPh sb="2" eb="4">
      <t>シエン</t>
    </rPh>
    <rPh sb="4" eb="6">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</si>
  <si>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</si>
  <si>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</si>
  <si>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</si>
  <si>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</si>
  <si>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</si>
  <si>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</si>
  <si>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</si>
  <si>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</si>
  <si>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</si>
  <si>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</si>
  <si>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令和3年度と令和5年度を比較すると将来負担比率は6.2ポイント減少しており、有形固定資産減価償却率は4.2ポイント減少している。債務が減少し、充当可能財源が増加傾向にあることに加えて、特に令和5年度は固定資産台帳の精緻化により既存の固定資産を正しく評価し直したことで、有形固定資産減価償却率は低減した。ただし、類似団体内平均値と比較すると、将来負担比率と有形固定資産減価償却率はいずれも高い状況にある。
　引き続き適切な公共施設への投資を行うと共に公共施設の統廃合を進め、有形固定資産減価償却率及び将来負担比率の軽減に努める。</t>
    <rPh sb="139" eb="141">
      <t>シサン</t>
    </rPh>
    <phoneticPr fontId="5"/>
  </si>
  <si>
    <t>　令和元年度と令和5年度を比較すると将来負担比率は44.8ポイント減少しており、実質公債費率は3.4ポイント減少している。
　令和元年度から令和4年度にかけては地方債の償還が進んだことで、将来負担比率、実質公債費比率ともに減少傾向にあったが、令和5年度は地方債の発行額が償還額を上回り、地方債の残高が増えたことで実質公債費比率は、令和4年度と同じく11％に留まった。
　依然として類似団体内平均値と比較すると高値であるため、公共施設の適正な管理等を進め、地方債の新規発行抑制に取り組んでいく。</t>
    <rPh sb="212" eb="214">
      <t>コウキョウ</t>
    </rPh>
    <rPh sb="214" eb="216">
      <t>シセツ</t>
    </rPh>
    <rPh sb="217" eb="219">
      <t>テキセイ</t>
    </rPh>
    <rPh sb="220" eb="222">
      <t>カンリ</t>
    </rPh>
    <rPh sb="222" eb="223">
      <t>トウ</t>
    </rPh>
    <rPh sb="224" eb="225">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</si>
</sst>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5EE-4542-9174-D9D95C1758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56429</c:v>
                </c:pt>
                <c:pt idx="1">
                  <c:v>79343</c:v>
                </c:pt>
                <c:pt idx="2">
                  <c:v>50131</c:v>
                </c:pt>
                <c:pt idx="3">
                  <c:v>61450</c:v>
                </c:pt>
                <c:pt idx="4">
                  <c:v>94279</c:v>
                </c:pt>
              </c:numCache>
            </c:numRef>
          </c:val>
          <c:smooth val="0"/>
          <c:extLst>
            <c:ext xmlns:c16="http://schemas.microsoft.com/office/drawing/2014/chart" uri="{C3380CC4-5D6E-409C-BE32-E72D297353CC}">
              <c16:uniqueId val="{00000001-35EE-4542-9174-D9D95C1758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1.64</c:v>
                </c:pt>
                <c:pt idx="1">
                  <c:v>1.17</c:v>
                </c:pt>
                <c:pt idx="2">
                  <c:v>3.4</c:v>
                </c:pt>
                <c:pt idx="3">
                  <c:v>4.2</c:v>
                </c:pt>
                <c:pt idx="4">
                  <c:v>3.6</c:v>
                </c:pt>
              </c:numCache>
            </c:numRef>
          </c:val>
          <c:extLst>
            <c:ext xmlns:c16="http://schemas.microsoft.com/office/drawing/2014/chart" uri="{C3380CC4-5D6E-409C-BE32-E72D297353CC}">
              <c16:uniqueId val="{00000000-CBE7-4F54-A16D-CAA76F6E8E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16.29</c:v>
                </c:pt>
                <c:pt idx="1">
                  <c:v>15.09</c:v>
                </c:pt>
                <c:pt idx="2">
                  <c:v>17.5</c:v>
                </c:pt>
                <c:pt idx="3">
                  <c:v>18.34</c:v>
                </c:pt>
                <c:pt idx="4">
                  <c:v>18.39</c:v>
                </c:pt>
              </c:numCache>
            </c:numRef>
          </c:val>
          <c:extLst>
            <c:ext xmlns:c16="http://schemas.microsoft.com/office/drawing/2014/chart" uri="{C3380CC4-5D6E-409C-BE32-E72D297353CC}">
              <c16:uniqueId val="{00000001-CBE7-4F54-A16D-CAA76F6E8E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-2.15</c:v>
                </c:pt>
                <c:pt idx="1">
                  <c:v>-1.33</c:v>
                </c:pt>
                <c:pt idx="2">
                  <c:v>5.26</c:v>
                </c:pt>
                <c:pt idx="3">
                  <c:v>0.7</c:v>
                </c:pt>
                <c:pt idx="4">
                  <c:v>-0.49</c:v>
                </c:pt>
              </c:numCache>
            </c:numRef>
          </c:val>
          <c:smooth val="0"/>
          <c:extLst>
            <c:ext xmlns:c16="http://schemas.microsoft.com/office/drawing/2014/chart" uri="{C3380CC4-5D6E-409C-BE32-E72D297353CC}">
              <c16:uniqueId val="{00000002-CBE7-4F54-A16D-CAA76F6E8E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0.94</c:v>
                </c:pt>
                <c:pt idx="2">
                  <c:v>#N/A</c:v>
                </c:pt>
                <c:pt idx="3">
                  <c:v>0.27</c:v>
                </c:pt>
                <c:pt idx="4">
                  <c:v>#N/A</c:v>
                </c:pt>
                <c:pt idx="5">
                  <c:v>0.68</c:v>
                </c:pt>
                <c:pt idx="6">
                  <c:v>#N/A</c:v>
                </c:pt>
                <c:pt idx="7">
                  <c:v>0.18</c:v>
                </c:pt>
                <c:pt idx="8">
                  <c:v>#N/A</c:v>
                </c:pt>
                <c:pt idx="9">
                  <c:v>0.1</c:v>
                </c:pt>
              </c:numCache>
            </c:numRef>
          </c:val>
          <c:extLst>
            <c:ext xmlns:c16="http://schemas.microsoft.com/office/drawing/2014/chart" uri="{C3380CC4-5D6E-409C-BE32-E72D297353CC}">
              <c16:uniqueId val="{00000000-8CC8-4785-8A64-F2D580710E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C8-4785-8A64-F2D580710E44}"/>
            </c:ext>
          </c:extLst>
        </c:ser>
        <c:ser>
          <c:idx val="2"/>
          <c:order val="2"/>
          <c:tx>
            <c:strRef>
              <c:f>データシート!$A$29</c:f>
              <c:strCache>
                <c:ptCount val="1"/>
                <c:pt idx="0">
                  <c:v>保養センター事業特別会計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0.27</c:v>
                </c:pt>
              </c:numCache>
            </c:numRef>
          </c:val>
          <c:extLst>
            <c:ext xmlns:c16="http://schemas.microsoft.com/office/drawing/2014/chart" uri="{C3380CC4-5D6E-409C-BE32-E72D297353CC}">
              <c16:uniqueId val="{00000002-8CC8-4785-8A64-F2D580710E44}"/>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0.41</c:v>
                </c:pt>
                <c:pt idx="4">
                  <c:v>#N/A</c:v>
                </c:pt>
                <c:pt idx="5">
                  <c:v>0.55000000000000004</c:v>
                </c:pt>
                <c:pt idx="6">
                  <c:v>#N/A</c:v>
                </c:pt>
                <c:pt idx="7">
                  <c:v>0.48</c:v>
                </c:pt>
                <c:pt idx="8">
                  <c:v>#N/A</c:v>
                </c:pt>
                <c:pt idx="9">
                  <c:v>0.6</c:v>
                </c:pt>
              </c:numCache>
            </c:numRef>
          </c:val>
          <c:extLst>
            <c:ext xmlns:c16="http://schemas.microsoft.com/office/drawing/2014/chart" uri="{C3380CC4-5D6E-409C-BE32-E72D297353CC}">
              <c16:uniqueId val="{00000003-8CC8-4785-8A64-F2D580710E4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0.9</c:v>
                </c:pt>
                <c:pt idx="4">
                  <c:v>#N/A</c:v>
                </c:pt>
                <c:pt idx="5">
                  <c:v>1.53</c:v>
                </c:pt>
                <c:pt idx="6">
                  <c:v>#N/A</c:v>
                </c:pt>
                <c:pt idx="7">
                  <c:v>2.27</c:v>
                </c:pt>
                <c:pt idx="8">
                  <c:v>#N/A</c:v>
                </c:pt>
                <c:pt idx="9">
                  <c:v>1.72</c:v>
                </c:pt>
              </c:numCache>
            </c:numRef>
          </c:val>
          <c:extLst>
            <c:ext xmlns:c16="http://schemas.microsoft.com/office/drawing/2014/chart" uri="{C3380CC4-5D6E-409C-BE32-E72D297353CC}">
              <c16:uniqueId val="{00000004-8CC8-4785-8A64-F2D580710E4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4.18</c:v>
                </c:pt>
                <c:pt idx="2">
                  <c:v>#N/A</c:v>
                </c:pt>
                <c:pt idx="3">
                  <c:v>3.59</c:v>
                </c:pt>
                <c:pt idx="4">
                  <c:v>#N/A</c:v>
                </c:pt>
                <c:pt idx="5">
                  <c:v>5.6</c:v>
                </c:pt>
                <c:pt idx="6">
                  <c:v>#N/A</c:v>
                </c:pt>
                <c:pt idx="7">
                  <c:v>6.42</c:v>
                </c:pt>
                <c:pt idx="8">
                  <c:v>#N/A</c:v>
                </c:pt>
                <c:pt idx="9">
                  <c:v>5.69</c:v>
                </c:pt>
              </c:numCache>
            </c:numRef>
          </c:val>
          <c:extLst>
            <c:ext xmlns:c16="http://schemas.microsoft.com/office/drawing/2014/chart" uri="{C3380CC4-5D6E-409C-BE32-E72D297353CC}">
              <c16:uniqueId val="{00000005-8CC8-4785-8A64-F2D580710E44}"/>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9.75</c:v>
                </c:pt>
                <c:pt idx="2">
                  <c:v>#N/A</c:v>
                </c:pt>
                <c:pt idx="3">
                  <c:v>9.23</c:v>
                </c:pt>
                <c:pt idx="4">
                  <c:v>#N/A</c:v>
                </c:pt>
                <c:pt idx="5">
                  <c:v>8.6199999999999992</c:v>
                </c:pt>
                <c:pt idx="6">
                  <c:v>#N/A</c:v>
                </c:pt>
                <c:pt idx="7">
                  <c:v>8.67</c:v>
                </c:pt>
                <c:pt idx="8">
                  <c:v>#N/A</c:v>
                </c:pt>
                <c:pt idx="9">
                  <c:v>7.9</c:v>
                </c:pt>
              </c:numCache>
            </c:numRef>
          </c:val>
          <c:extLst>
            <c:ext xmlns:c16="http://schemas.microsoft.com/office/drawing/2014/chart" uri="{C3380CC4-5D6E-409C-BE32-E72D297353CC}">
              <c16:uniqueId val="{00000006-8CC8-4785-8A64-F2D580710E44}"/>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3.45</c:v>
                </c:pt>
                <c:pt idx="2">
                  <c:v>#N/A</c:v>
                </c:pt>
                <c:pt idx="3">
                  <c:v>4.7699999999999996</c:v>
                </c:pt>
                <c:pt idx="4">
                  <c:v>#N/A</c:v>
                </c:pt>
                <c:pt idx="5">
                  <c:v>9.74</c:v>
                </c:pt>
                <c:pt idx="6">
                  <c:v>#N/A</c:v>
                </c:pt>
                <c:pt idx="7">
                  <c:v>13.79</c:v>
                </c:pt>
                <c:pt idx="8">
                  <c:v>#N/A</c:v>
                </c:pt>
                <c:pt idx="9">
                  <c:v>10.49</c:v>
                </c:pt>
              </c:numCache>
            </c:numRef>
          </c:val>
          <c:extLst>
            <c:ext xmlns:c16="http://schemas.microsoft.com/office/drawing/2014/chart" uri="{C3380CC4-5D6E-409C-BE32-E72D297353CC}">
              <c16:uniqueId val="{00000007-8CC8-4785-8A64-F2D580710E44}"/>
            </c:ext>
          </c:extLst>
        </c:ser>
        <c:ser>
          <c:idx val="8"/>
          <c:order val="8"/>
          <c:tx>
            <c:strRef>
              <c:f>データシート!$A$35</c:f>
              <c:strCache>
                <c:ptCount val="1"/>
                <c:pt idx="0">
                  <c:v>介護老人保健施設事業特別会計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2.1800000000000002</c:v>
                </c:pt>
                <c:pt idx="2">
                  <c:v>#N/A</c:v>
                </c:pt>
                <c:pt idx="3">
                  <c:v>1.68</c:v>
                </c:pt>
                <c:pt idx="4">
                  <c:v>#N/A</c:v>
                </c:pt>
                <c:pt idx="5">
                  <c:v>0.68</c:v>
                </c:pt>
                <c:pt idx="6">
                  <c:v>#N/A</c:v>
                </c:pt>
                <c:pt idx="7">
                  <c:v>0.1</c:v>
                </c:pt>
                <c:pt idx="8">
                  <c:v>0.54</c:v>
                </c:pt>
                <c:pt idx="9">
                  <c:v>#N/A</c:v>
                </c:pt>
              </c:numCache>
            </c:numRef>
          </c:val>
          <c:extLst>
            <c:ext xmlns:c16="http://schemas.microsoft.com/office/drawing/2014/chart" uri="{C3380CC4-5D6E-409C-BE32-E72D297353CC}">
              <c16:uniqueId val="{00000008-8CC8-4785-8A64-F2D580710E4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2.56</c:v>
                </c:pt>
                <c:pt idx="1">
                  <c:v>#N/A</c:v>
                </c:pt>
                <c:pt idx="2">
                  <c:v>2.4300000000000002</c:v>
                </c:pt>
                <c:pt idx="3">
                  <c:v>#N/A</c:v>
                </c:pt>
                <c:pt idx="4">
                  <c:v>2.2200000000000002</c:v>
                </c:pt>
                <c:pt idx="5">
                  <c:v>#N/A</c:v>
                </c:pt>
                <c:pt idx="6">
                  <c:v>2.2200000000000002</c:v>
                </c:pt>
                <c:pt idx="7">
                  <c:v>#N/A</c:v>
                </c:pt>
                <c:pt idx="8">
                  <c:v>2.09</c:v>
                </c:pt>
                <c:pt idx="9">
                  <c:v>#N/A</c:v>
                </c:pt>
              </c:numCache>
            </c:numRef>
          </c:val>
          <c:extLst>
            <c:ext xmlns:c16="http://schemas.microsoft.com/office/drawing/2014/chart" uri="{C3380CC4-5D6E-409C-BE32-E72D297353CC}">
              <c16:uniqueId val="{00000009-8CC8-4785-8A64-F2D580710E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2103</c:v>
                </c:pt>
                <c:pt idx="5">
                  <c:v>2050</c:v>
                </c:pt>
                <c:pt idx="8">
                  <c:v>2204</c:v>
                </c:pt>
                <c:pt idx="11">
                  <c:v>2116</c:v>
                </c:pt>
                <c:pt idx="14">
                  <c:v>2073</c:v>
                </c:pt>
              </c:numCache>
            </c:numRef>
          </c:val>
          <c:extLst>
            <c:ext xmlns:c16="http://schemas.microsoft.com/office/drawing/2014/chart" uri="{C3380CC4-5D6E-409C-BE32-E72D297353CC}">
              <c16:uniqueId val="{00000000-C85B-482F-A879-B48245F61E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5B-482F-A879-B48245F61E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70</c:v>
                </c:pt>
                <c:pt idx="3">
                  <c:v>74</c:v>
                </c:pt>
                <c:pt idx="6">
                  <c:v>68</c:v>
                </c:pt>
                <c:pt idx="9">
                  <c:v>0</c:v>
                </c:pt>
                <c:pt idx="12">
                  <c:v>0</c:v>
                </c:pt>
              </c:numCache>
            </c:numRef>
          </c:val>
          <c:extLst>
            <c:ext xmlns:c16="http://schemas.microsoft.com/office/drawing/2014/chart" uri="{C3380CC4-5D6E-409C-BE32-E72D297353CC}">
              <c16:uniqueId val="{00000002-C85B-482F-A879-B48245F61E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49</c:v>
                </c:pt>
                <c:pt idx="12">
                  <c:v>53</c:v>
                </c:pt>
              </c:numCache>
            </c:numRef>
          </c:val>
          <c:extLst>
            <c:ext xmlns:c16="http://schemas.microsoft.com/office/drawing/2014/chart" uri="{C3380CC4-5D6E-409C-BE32-E72D297353CC}">
              <c16:uniqueId val="{00000003-C85B-482F-A879-B48245F61E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562</c:v>
                </c:pt>
                <c:pt idx="3">
                  <c:v>497</c:v>
                </c:pt>
                <c:pt idx="6">
                  <c:v>549</c:v>
                </c:pt>
                <c:pt idx="9">
                  <c:v>544</c:v>
                </c:pt>
                <c:pt idx="12">
                  <c:v>570</c:v>
                </c:pt>
              </c:numCache>
            </c:numRef>
          </c:val>
          <c:extLst>
            <c:ext xmlns:c16="http://schemas.microsoft.com/office/drawing/2014/chart" uri="{C3380CC4-5D6E-409C-BE32-E72D297353CC}">
              <c16:uniqueId val="{00000004-C85B-482F-A879-B48245F61E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C85B-482F-A879-B48245F61E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5B-482F-A879-B48245F61E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2874</c:v>
                </c:pt>
                <c:pt idx="3">
                  <c:v>2493</c:v>
                </c:pt>
                <c:pt idx="6">
                  <c:v>2647</c:v>
                </c:pt>
                <c:pt idx="9">
                  <c:v>2495</c:v>
                </c:pt>
                <c:pt idx="12">
                  <c:v>2449</c:v>
                </c:pt>
              </c:numCache>
            </c:numRef>
          </c:val>
          <c:extLst>
            <c:ext xmlns:c16="http://schemas.microsoft.com/office/drawing/2014/chart" uri="{C3380CC4-5D6E-409C-BE32-E72D297353CC}">
              <c16:uniqueId val="{00000007-C85B-482F-A879-B48245F61E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1404</c:v>
                </c:pt>
                <c:pt idx="2">
                  <c:v>#N/A</c:v>
                </c:pt>
                <c:pt idx="3">
                  <c:v>#N/A</c:v>
                </c:pt>
                <c:pt idx="4">
                  <c:v>1015</c:v>
                </c:pt>
                <c:pt idx="5">
                  <c:v>#N/A</c:v>
                </c:pt>
                <c:pt idx="6">
                  <c:v>#N/A</c:v>
                </c:pt>
                <c:pt idx="7">
                  <c:v>1061</c:v>
                </c:pt>
                <c:pt idx="8">
                  <c:v>#N/A</c:v>
                </c:pt>
                <c:pt idx="9">
                  <c:v>#N/A</c:v>
                </c:pt>
                <c:pt idx="10">
                  <c:v>973</c:v>
                </c:pt>
                <c:pt idx="11">
                  <c:v>#N/A</c:v>
                </c:pt>
                <c:pt idx="12">
                  <c:v>#N/A</c:v>
                </c:pt>
                <c:pt idx="13">
                  <c:v>1000</c:v>
                </c:pt>
                <c:pt idx="14">
                  <c:v>#N/A</c:v>
                </c:pt>
              </c:numCache>
            </c:numRef>
          </c:val>
          <c:smooth val="0"/>
          <c:extLst>
            <c:ext xmlns:c16="http://schemas.microsoft.com/office/drawing/2014/chart" uri="{C3380CC4-5D6E-409C-BE32-E72D297353CC}">
              <c16:uniqueId val="{00000008-C85B-482F-A879-B48245F61E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20842</c:v>
                </c:pt>
                <c:pt idx="5">
                  <c:v>20272</c:v>
                </c:pt>
                <c:pt idx="8">
                  <c:v>20019</c:v>
                </c:pt>
                <c:pt idx="11">
                  <c:v>19325</c:v>
                </c:pt>
                <c:pt idx="14">
                  <c:v>20106</c:v>
                </c:pt>
              </c:numCache>
            </c:numRef>
          </c:val>
          <c:extLst>
            <c:ext xmlns:c16="http://schemas.microsoft.com/office/drawing/2014/chart" uri="{C3380CC4-5D6E-409C-BE32-E72D297353CC}">
              <c16:uniqueId val="{00000000-3DA2-4480-A679-BC74FE663E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c:v>
                </c:pt>
                <c:pt idx="5">
                  <c:v>96</c:v>
                </c:pt>
                <c:pt idx="8">
                  <c:v>64</c:v>
                </c:pt>
                <c:pt idx="11">
                  <c:v>44</c:v>
                </c:pt>
                <c:pt idx="14">
                  <c:v>34</c:v>
                </c:pt>
              </c:numCache>
            </c:numRef>
          </c:val>
          <c:extLst>
            <c:ext xmlns:c16="http://schemas.microsoft.com/office/drawing/2014/chart" uri="{C3380CC4-5D6E-409C-BE32-E72D297353CC}">
              <c16:uniqueId val="{00000001-3DA2-4480-A679-BC74FE663E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3168</c:v>
                </c:pt>
                <c:pt idx="5">
                  <c:v>3361</c:v>
                </c:pt>
                <c:pt idx="8">
                  <c:v>4042</c:v>
                </c:pt>
                <c:pt idx="11">
                  <c:v>4293</c:v>
                </c:pt>
                <c:pt idx="14">
                  <c:v>4327</c:v>
                </c:pt>
              </c:numCache>
            </c:numRef>
          </c:val>
          <c:extLst>
            <c:ext xmlns:c16="http://schemas.microsoft.com/office/drawing/2014/chart" uri="{C3380CC4-5D6E-409C-BE32-E72D297353CC}">
              <c16:uniqueId val="{00000002-3DA2-4480-A679-BC74FE663E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A2-4480-A679-BC74FE663E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A2-4480-A679-BC74FE663E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383</c:v>
                </c:pt>
              </c:numCache>
            </c:numRef>
          </c:val>
          <c:extLst>
            <c:ext xmlns:c16="http://schemas.microsoft.com/office/drawing/2014/chart" uri="{C3380CC4-5D6E-409C-BE32-E72D297353CC}">
              <c16:uniqueId val="{00000005-3DA2-4480-A679-BC74FE663E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3810</c:v>
                </c:pt>
                <c:pt idx="3">
                  <c:v>3595</c:v>
                </c:pt>
                <c:pt idx="6">
                  <c:v>3560</c:v>
                </c:pt>
                <c:pt idx="9">
                  <c:v>3439</c:v>
                </c:pt>
                <c:pt idx="12">
                  <c:v>3310</c:v>
                </c:pt>
              </c:numCache>
            </c:numRef>
          </c:val>
          <c:extLst>
            <c:ext xmlns:c16="http://schemas.microsoft.com/office/drawing/2014/chart" uri="{C3380CC4-5D6E-409C-BE32-E72D297353CC}">
              <c16:uniqueId val="{00000006-3DA2-4480-A679-BC74FE663E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c:v>
                </c:pt>
                <c:pt idx="3">
                  <c:v>195</c:v>
                </c:pt>
                <c:pt idx="6">
                  <c:v>249</c:v>
                </c:pt>
                <c:pt idx="9">
                  <c:v>240</c:v>
                </c:pt>
                <c:pt idx="12">
                  <c:v>231</c:v>
                </c:pt>
              </c:numCache>
            </c:numRef>
          </c:val>
          <c:extLst>
            <c:ext xmlns:c16="http://schemas.microsoft.com/office/drawing/2014/chart" uri="{C3380CC4-5D6E-409C-BE32-E72D297353CC}">
              <c16:uniqueId val="{00000007-3DA2-4480-A679-BC74FE663E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6621</c:v>
                </c:pt>
                <c:pt idx="3">
                  <c:v>5546</c:v>
                </c:pt>
                <c:pt idx="6">
                  <c:v>5033</c:v>
                </c:pt>
                <c:pt idx="9">
                  <c:v>4625</c:v>
                </c:pt>
                <c:pt idx="12">
                  <c:v>4389</c:v>
                </c:pt>
              </c:numCache>
            </c:numRef>
          </c:val>
          <c:extLst>
            <c:ext xmlns:c16="http://schemas.microsoft.com/office/drawing/2014/chart" uri="{C3380CC4-5D6E-409C-BE32-E72D297353CC}">
              <c16:uniqueId val="{00000008-3DA2-4480-A679-BC74FE663E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A2-4480-A679-BC74FE663E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24516</c:v>
                </c:pt>
                <c:pt idx="3">
                  <c:v>24316</c:v>
                </c:pt>
                <c:pt idx="6">
                  <c:v>23423</c:v>
                </c:pt>
                <c:pt idx="9">
                  <c:v>22939</c:v>
                </c:pt>
                <c:pt idx="12">
                  <c:v>23404</c:v>
                </c:pt>
              </c:numCache>
            </c:numRef>
          </c:val>
          <c:extLst>
            <c:ext xmlns:c16="http://schemas.microsoft.com/office/drawing/2014/chart" uri="{C3380CC4-5D6E-409C-BE32-E72D297353CC}">
              <c16:uniqueId val="{0000000A-3DA2-4480-A679-BC74FE663E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11071</c:v>
                </c:pt>
                <c:pt idx="2">
                  <c:v>#N/A</c:v>
                </c:pt>
                <c:pt idx="3">
                  <c:v>#N/A</c:v>
                </c:pt>
                <c:pt idx="4">
                  <c:v>9923</c:v>
                </c:pt>
                <c:pt idx="5">
                  <c:v>#N/A</c:v>
                </c:pt>
                <c:pt idx="6">
                  <c:v>#N/A</c:v>
                </c:pt>
                <c:pt idx="7">
                  <c:v>8140</c:v>
                </c:pt>
                <c:pt idx="8">
                  <c:v>#N/A</c:v>
                </c:pt>
                <c:pt idx="9">
                  <c:v>#N/A</c:v>
                </c:pt>
                <c:pt idx="10">
                  <c:v>7581</c:v>
                </c:pt>
                <c:pt idx="11">
                  <c:v>#N/A</c:v>
                </c:pt>
                <c:pt idx="12">
                  <c:v>#N/A</c:v>
                </c:pt>
                <c:pt idx="13">
                  <c:v>7249</c:v>
                </c:pt>
                <c:pt idx="14">
                  <c:v>#N/A</c:v>
                </c:pt>
              </c:numCache>
            </c:numRef>
          </c:val>
          <c:smooth val="0"/>
          <c:extLst>
            <c:ext xmlns:c16="http://schemas.microsoft.com/office/drawing/2014/chart" uri="{C3380CC4-5D6E-409C-BE32-E72D297353CC}">
              <c16:uniqueId val="{0000000B-3DA2-4480-A679-BC74FE663E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2028</c:v>
                </c:pt>
                <c:pt idx="1">
                  <c:v>2033</c:v>
                </c:pt>
                <c:pt idx="2">
                  <c:v>2044</c:v>
                </c:pt>
              </c:numCache>
            </c:numRef>
          </c:val>
          <c:extLst>
            <c:ext xmlns:c16="http://schemas.microsoft.com/office/drawing/2014/chart" uri="{C3380CC4-5D6E-409C-BE32-E72D297353CC}">
              <c16:uniqueId val="{00000000-04FD-439C-9211-0AE5957B6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111</c:v>
                </c:pt>
                <c:pt idx="1">
                  <c:v>110</c:v>
                </c:pt>
                <c:pt idx="2">
                  <c:v>158</c:v>
                </c:pt>
              </c:numCache>
            </c:numRef>
          </c:val>
          <c:extLst>
            <c:ext xmlns:c16="http://schemas.microsoft.com/office/drawing/2014/chart" uri="{C3380CC4-5D6E-409C-BE32-E72D297353CC}">
              <c16:uniqueId val="{00000001-04FD-439C-9211-0AE5957B6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2590</c:v>
                </c:pt>
                <c:pt idx="1">
                  <c:v>2637</c:v>
                </c:pt>
                <c:pt idx="2">
                  <c:v>2454</c:v>
                </c:pt>
              </c:numCache>
            </c:numRef>
          </c:val>
          <c:extLst>
            <c:ext xmlns:c16="http://schemas.microsoft.com/office/drawing/2014/chart" uri="{C3380CC4-5D6E-409C-BE32-E72D297353CC}">
              <c16:uniqueId val="{00000002-04FD-439C-9211-0AE5957B6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{F069060E-662F-4BC7-9341-76C3FE2564D9}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99-4BB5-AA11-D12D65A5C5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{DB6AA953-55ED-4024-AF95-9F9D027A9222}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99-4BB5-AA11-D12D65A5C5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{755C1CD6-8B28-49F3-B232-BC74319E74B4}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99-4BB5-AA11-D12D65A5C5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{A6A21152-FB73-4351-A485-334D398DEFA1}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99-4BB5-AA11-D12D65A5C5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{04EFDDF2-EFDB-481C-887E-D49F6C59F565}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99-4BB5-AA11-D12D65A5C5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{6AB336B6-2356-40D1-B71B-427D857453FB}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99-4BB5-AA11-D12D65A5C5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{99629642-8451-4F84-BE22-510333F384FF}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99-4BB5-AA11-D12D65A5C5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{11BBDDFF-1E40-47A7-863A-D44B07BA2E8C}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99-4BB5-AA11-D12D65A5C5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{2FF1E670-3827-4121-975E-D0A91817EA0B}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99-4BB5-AA11-D12D65A5C5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76.599999999999994</c:v>
                </c:pt>
                <c:pt idx="24">
                  <c:v>77.7</c:v>
                </c:pt>
                <c:pt idx="32">
                  <c:v>72.400000000000006</c:v>
                </c:pt>
              </c:numCache>
            </c:numRef>
          </c:xVal>
          <c:yVal>
            <c:numRef>
              <c:f>公会計指標分析・財政指標組合せ分析表!$BP$51:$DC$51</c:f>
              <c:numCache>
                <c:formatCode>#,##0.0;"▲ "#,##0.0</c:formatCode>
                <c:ptCount val="40"/>
                <c:pt idx="16">
                  <c:v>86.1</c:v>
                </c:pt>
                <c:pt idx="24">
                  <c:v>84.2</c:v>
                </c:pt>
                <c:pt idx="32">
                  <c:v>79.900000000000006</c:v>
                </c:pt>
              </c:numCache>
            </c:numRef>
          </c:yVal>
          <c:smooth val="0"/>
          <c:extLst>
            <c:ext xmlns:c16="http://schemas.microsoft.com/office/drawing/2014/chart" uri="{C3380CC4-5D6E-409C-BE32-E72D297353CC}">
              <c16:uniqueId val="{00000009-3C99-4BB5-AA11-D12D65A5C5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{C3F79B96-0963-4264-825A-EB3A1CC61C2D}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99-4BB5-AA11-D12D65A5C5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{CC79BDFC-C724-49F1-9876-B65DCE1334CB}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99-4BB5-AA11-D12D65A5C5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{F61C6F23-40F1-4E86-B4BA-2FA5FCEF6A76}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99-4BB5-AA11-D12D65A5C5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{82A7759B-2E1D-47ED-B018-0D4317891C1A}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99-4BB5-AA11-D12D65A5C5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{647F68C8-25A8-4675-8EC2-1E43FBC0C975}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99-4BB5-AA11-D12D65A5C5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{1D806A8B-7B8B-4871-B189-51FAA5142C11}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99-4BB5-AA11-D12D65A5C5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{712DD385-8C74-4309-908B-F4C69BBD55F2}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99-4BB5-AA11-D12D65A5C5FF}"/>
                </c:ext>
              </c:extLst>
            </c:dLbl>
            <c:dLbl>
              <c:idx val="24"/>
              <c:layout>
                <c:manualLayout>
                  <c:x val="-2.707052000968034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{40FCF85C-7006-42BF-8BC9-1435FFB7F346}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99-4BB5-AA11-D12D65A5C5FF}"/>
                </c:ext>
              </c:extLst>
            </c:dLbl>
            <c:dLbl>
              <c:idx val="32"/>
              <c:layout>
                <c:manualLayout>
                  <c:x val="-3.696098129078798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{07BF02C9-393C-4F91-9269-93171A71A91B}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99-4BB5-AA11-D12D65A5C5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62.5</c:v>
                </c:pt>
                <c:pt idx="24">
                  <c:v>64.3</c:v>
                </c:pt>
                <c:pt idx="32">
                  <c:v>64.7</c:v>
                </c:pt>
              </c:numCache>
            </c:numRef>
          </c:xVal>
          <c:yVal>
            <c:numRef>
              <c:f>公会計指標分析・財政指標組合せ分析表!$BP$55:$DC$55</c:f>
              <c:numCache>
                <c:formatCode>#,##0.0;"▲ "#,##0.0</c:formatCode>
                <c:ptCount val="40"/>
                <c:pt idx="16">
                  <c:v>25.2</c:v>
                </c:pt>
                <c:pt idx="24">
                  <c:v>15.7</c:v>
                </c:pt>
                <c:pt idx="32">
                  <c:v>10.199999999999999</c:v>
                </c:pt>
              </c:numCache>
            </c:numRef>
          </c:yVal>
          <c:smooth val="0"/>
          <c:extLst>
            <c:ext xmlns:c16="http://schemas.microsoft.com/office/drawing/2014/chart" uri="{C3380CC4-5D6E-409C-BE32-E72D297353CC}">
              <c16:uniqueId val="{00000013-3C99-4BB5-AA11-D12D65A5C5FF}"/>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{9316E382-21F7-4798-BED3-71DC045784D4}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23-466B-8E78-0338E6EB10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{DCCBF580-AC94-4EC2-A33B-92B0B32053B3}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23-466B-8E78-0338E6EB10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{E9119E31-68F6-4EB1-9E6F-AE24B602DBA2}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23-466B-8E78-0338E6EB10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{1BE6904C-FE3C-4000-9FC1-E0874D96C9D7}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23-466B-8E78-0338E6EB10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{3EA7AC96-0BB6-4FA3-8C11-BE7A42D15A87}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23-466B-8E78-0338E6EB10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{5A73A9EC-F5F6-4D47-B1CF-A7E89898C224}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23-466B-8E78-0338E6EB10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{4B4E5918-4691-4139-9A93-06028448A46A}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23-466B-8E78-0338E6EB10DB}"/>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{216A1706-7602-4DD4-BBC4-552DB83EE1E8}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23-466B-8E78-0338E6EB10D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{C8C1BA01-1683-44A9-AB14-F24F8BEF691B}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23-466B-8E78-0338E6EB10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13.4</c:v>
                </c:pt>
                <c:pt idx="16">
                  <c:v>12.7</c:v>
                </c:pt>
                <c:pt idx="24">
                  <c:v>11</c:v>
                </c:pt>
                <c:pt idx="32">
                  <c:v>11</c:v>
                </c:pt>
              </c:numCache>
            </c:numRef>
          </c:xVal>
          <c:yVal>
            <c:numRef>
              <c:f>公会計指標分析・財政指標組合せ分析表!$BP$73:$DC$73</c:f>
              <c:numCache>
                <c:formatCode>#,##0.0;"▲ "#,##0.0</c:formatCode>
                <c:ptCount val="40"/>
                <c:pt idx="0">
                  <c:v>124.7</c:v>
                </c:pt>
                <c:pt idx="8">
                  <c:v>108.6</c:v>
                </c:pt>
                <c:pt idx="16">
                  <c:v>86.1</c:v>
                </c:pt>
                <c:pt idx="24">
                  <c:v>84.2</c:v>
                </c:pt>
                <c:pt idx="32">
                  <c:v>79.900000000000006</c:v>
                </c:pt>
              </c:numCache>
            </c:numRef>
          </c:yVal>
          <c:smooth val="0"/>
          <c:extLst>
            <c:ext xmlns:c16="http://schemas.microsoft.com/office/drawing/2014/chart" uri="{C3380CC4-5D6E-409C-BE32-E72D297353CC}">
              <c16:uniqueId val="{00000009-3723-466B-8E78-0338E6EB10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{7CECBD90-20D5-4562-A7D3-E4D437F9CEB1}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23-466B-8E78-0338E6EB10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{6A967FA9-8524-4D9D-B933-0D58DCBFE185}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23-466B-8E78-0338E6EB10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{0E99E381-7A5A-475B-BDFD-057D7CD3B1B0}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23-466B-8E78-0338E6EB10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{05FAC8EA-B7DA-4AF7-B9D6-DC56EB57C29F}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23-466B-8E78-0338E6EB10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{041575DB-F7DB-4998-9D0D-D50FD5B4689F}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23-466B-8E78-0338E6EB10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{02B9B482-927B-4A36-B34D-6279665349CE}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23-466B-8E78-0338E6EB10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{143B8608-FF3B-45E6-BC5E-056466CBEBF5}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23-466B-8E78-0338E6EB10DB}"/>
                </c:ext>
              </c:extLst>
            </c:dLbl>
            <c:dLbl>
              <c:idx val="24"/>
              <c:layout>
                <c:manualLayout>
                  <c:x val="0"/>
                  <c:y val="5.529119320614258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{252AE74A-BE1F-48B6-9824-4CA4959AD03A}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23-466B-8E78-0338E6EB10DB}"/>
                </c:ext>
              </c:extLst>
            </c:dLbl>
            <c:dLbl>
              <c:idx val="32"/>
              <c:layout>
                <c:manualLayout>
                  <c:x val="0"/>
                  <c:y val="-5.5294618081836921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{4412D75B-21C4-4EC8-9C0F-69C90E573375}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23-466B-8E78-0338E6EB10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723-466B-8E78-0338E6EB10DB}"/>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年度は満期一括償還があったため元利償還金が大きくなっている。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年度に発行した消防施設整備事業等に係る過疎対策事業債の償還が終了したこと等が主な要因である。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年度は公営企業債の元利償還金に対する繰入金は継続して高い数値となっているものの、元利償還金は減少した。これは、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年度は繰上償還が無かったこと及び、</a:t>
          </a:r>
          <a:r>
            <a:rPr kumimoji="1" lang="en-US" altLang="ja-JP" sz="1100">
              <a:solidFill>
                <a:schemeClr val="dk1"/>
              </a:solidFill>
              <a:effectLst/>
              <a:latin typeface="+mn-lt"/>
              <a:ea typeface="+mn-ea"/>
              <a:cs typeface="+mn-cs"/>
            </a:rPr>
            <a:t>H14</a:t>
          </a:r>
          <a:r>
            <a:rPr kumimoji="1" lang="ja-JP" altLang="ja-JP" sz="1100">
              <a:solidFill>
                <a:schemeClr val="dk1"/>
              </a:solidFill>
              <a:effectLst/>
              <a:latin typeface="+mn-lt"/>
              <a:ea typeface="+mn-ea"/>
              <a:cs typeface="+mn-cs"/>
            </a:rPr>
            <a:t>年度に発行した</a:t>
          </a:r>
          <a:r>
            <a:rPr kumimoji="1" lang="ja-JP" altLang="en-US" sz="1100">
              <a:solidFill>
                <a:schemeClr val="dk1"/>
              </a:solidFill>
              <a:effectLst/>
              <a:latin typeface="+mn-lt"/>
              <a:ea typeface="+mn-ea"/>
              <a:cs typeface="+mn-cs"/>
            </a:rPr>
            <a:t>こども園</a:t>
          </a:r>
          <a:r>
            <a:rPr kumimoji="1" lang="ja-JP" altLang="ja-JP" sz="1100">
              <a:solidFill>
                <a:schemeClr val="dk1"/>
              </a:solidFill>
              <a:effectLst/>
              <a:latin typeface="+mn-lt"/>
              <a:ea typeface="+mn-ea"/>
              <a:cs typeface="+mn-cs"/>
            </a:rPr>
            <a:t>整備事業等に係る</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事業債の償還が終了したこと等が主な要因である。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就学前施設建設事業等の大型投資事業による公債費負担が控えているため、中長期的には上昇に転じる恐れがある。新規発行抑制等に引き続き取り組み、起債に大きく頼ることのない財政運営に努める。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医療機器の購入財源として</a:t>
          </a:r>
          <a:r>
            <a:rPr kumimoji="1" lang="en-US" altLang="ja-JP" sz="1100" b="0" i="0" baseline="0">
              <a:solidFill>
                <a:schemeClr val="dk1"/>
              </a:solidFill>
              <a:effectLst/>
              <a:latin typeface="+mn-lt"/>
              <a:ea typeface="+mn-ea"/>
              <a:cs typeface="+mn-cs"/>
            </a:rPr>
            <a:t>H21</a:t>
          </a:r>
          <a:r>
            <a:rPr kumimoji="1" lang="ja-JP" altLang="ja-JP" sz="1100" b="0" i="0" baseline="0">
              <a:solidFill>
                <a:schemeClr val="dk1"/>
              </a:solidFill>
              <a:effectLst/>
              <a:latin typeface="+mn-lt"/>
              <a:ea typeface="+mn-ea"/>
              <a:cs typeface="+mn-cs"/>
            </a:rPr>
            <a:t>年度に発行したミニ市場公募債に係る積立分（当初発行額</a:t>
          </a:r>
          <a:r>
            <a:rPr kumimoji="1" lang="en-US" altLang="ja-JP" sz="1100" b="0" i="0" baseline="0">
              <a:solidFill>
                <a:schemeClr val="dk1"/>
              </a:solidFill>
              <a:effectLst/>
              <a:latin typeface="+mn-lt"/>
              <a:ea typeface="+mn-ea"/>
              <a:cs typeface="+mn-cs"/>
            </a:rPr>
            <a:t>28,300</a:t>
          </a:r>
          <a:r>
            <a:rPr kumimoji="1" lang="ja-JP" altLang="ja-JP" sz="1100" b="0" i="0" baseline="0">
              <a:solidFill>
                <a:schemeClr val="dk1"/>
              </a:solidFill>
              <a:effectLst/>
              <a:latin typeface="+mn-lt"/>
              <a:ea typeface="+mn-ea"/>
              <a:cs typeface="+mn-cs"/>
            </a:rPr>
            <a:t>千円）。</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　減債基金積立相当額の積立ルールにより</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年償還で毎年度の積立額を発行額の</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で設定している。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合併以後、地方債の新規発行の抑制により普通会計に係る地方債残高は年々減少してい</a:t>
          </a:r>
          <a:r>
            <a:rPr kumimoji="1" lang="ja-JP" altLang="en-US" sz="1100" b="0" i="0" baseline="0">
              <a:solidFill>
                <a:schemeClr val="dk1"/>
              </a:solidFill>
              <a:effectLst/>
              <a:latin typeface="+mn-lt"/>
              <a:ea typeface="+mn-ea"/>
              <a:cs typeface="+mn-cs"/>
            </a:rPr>
            <a:t>たが、学校給食センター建設事業等の大型事業の増加により</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年度は増加に転じた</a:t>
          </a:r>
          <a:r>
            <a:rPr kumimoji="1" lang="ja-JP" altLang="ja-JP" sz="1100" b="0" i="0" baseline="0">
              <a:solidFill>
                <a:schemeClr val="dk1"/>
              </a:solidFill>
              <a:effectLst/>
              <a:latin typeface="+mn-lt"/>
              <a:ea typeface="+mn-ea"/>
              <a:cs typeface="+mn-cs"/>
            </a:rPr>
            <a:t>。組合等負担等見込額は奈良県広域消防組合によるものである。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将来負担比率は対前年度で</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ポイント減少した。これは、分母となる標準財政規模</a:t>
          </a:r>
          <a:r>
            <a:rPr kumimoji="1" lang="ja-JP" altLang="en-US" sz="1100" b="0" i="0" baseline="0">
              <a:solidFill>
                <a:schemeClr val="dk1"/>
              </a:solidFill>
              <a:effectLst/>
              <a:latin typeface="+mn-lt"/>
              <a:ea typeface="+mn-ea"/>
              <a:cs typeface="+mn-cs"/>
            </a:rPr>
            <a:t>の増加及び</a:t>
          </a:r>
          <a:r>
            <a:rPr kumimoji="1" lang="ja-JP" altLang="ja-JP" sz="1100" b="0" i="0" baseline="0">
              <a:solidFill>
                <a:schemeClr val="dk1"/>
              </a:solidFill>
              <a:effectLst/>
              <a:latin typeface="+mn-lt"/>
              <a:ea typeface="+mn-ea"/>
              <a:cs typeface="+mn-cs"/>
            </a:rPr>
            <a:t>分子</a:t>
          </a:r>
          <a:r>
            <a:rPr kumimoji="1" lang="ja-JP" altLang="en-US" sz="1100" b="0" i="0" baseline="0">
              <a:solidFill>
                <a:schemeClr val="dk1"/>
              </a:solidFill>
              <a:effectLst/>
              <a:latin typeface="+mn-lt"/>
              <a:ea typeface="+mn-ea"/>
              <a:cs typeface="+mn-cs"/>
            </a:rPr>
            <a:t>において減算する基準財政需要額算入</a:t>
          </a:r>
          <a:r>
            <a:rPr kumimoji="1" lang="ja-JP" altLang="ja-JP" sz="1100">
              <a:solidFill>
                <a:schemeClr val="dk1"/>
              </a:solidFill>
              <a:effectLst/>
              <a:latin typeface="+mn-lt"/>
              <a:ea typeface="+mn-ea"/>
              <a:cs typeface="+mn-cs"/>
            </a:rPr>
            <a:t>見込額</a:t>
          </a:r>
          <a:r>
            <a:rPr kumimoji="1" lang="ja-JP" altLang="en-US" sz="1100">
              <a:solidFill>
                <a:schemeClr val="dk1"/>
              </a:solidFill>
              <a:effectLst/>
              <a:latin typeface="+mn-lt"/>
              <a:ea typeface="+mn-ea"/>
              <a:cs typeface="+mn-cs"/>
            </a:rPr>
            <a:t>が増加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充当可能基金額については、</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年度において</a:t>
          </a:r>
          <a:r>
            <a:rPr kumimoji="1" lang="ja-JP" altLang="en-US" sz="1100" b="0" i="0" baseline="0">
              <a:solidFill>
                <a:schemeClr val="dk1"/>
              </a:solidFill>
              <a:effectLst/>
              <a:latin typeface="+mn-lt"/>
              <a:ea typeface="+mn-ea"/>
              <a:cs typeface="+mn-cs"/>
            </a:rPr>
            <a:t>減債基金に積み立て</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したこと</a:t>
          </a:r>
          <a:r>
            <a:rPr kumimoji="1" lang="ja-JP" altLang="ja-JP" sz="1100" b="0" i="0" baseline="0">
              <a:solidFill>
                <a:schemeClr val="dk1"/>
              </a:solidFill>
              <a:effectLst/>
              <a:latin typeface="+mn-lt"/>
              <a:ea typeface="+mn-ea"/>
              <a:cs typeface="+mn-cs"/>
            </a:rPr>
            <a:t>等により前年度と比較して</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今後、公営企業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も含めた公共施設の老朽化対策が必要となってくることから、引き続き適正な基金及び公債費管理に取り組み、持続可能な財政運営に努める。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年度から基金全体の残高は増加し続けていたが、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年度に減少に転じた。財政調整基金の取り崩しが主な要因である。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年度は前年度と比較して</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地域づくり推進基金及び</a:t>
          </a:r>
          <a:r>
            <a:rPr kumimoji="1" lang="ja-JP" altLang="ja-JP" sz="1100" b="0" i="0" baseline="0">
              <a:solidFill>
                <a:schemeClr val="dk1"/>
              </a:solidFill>
              <a:effectLst/>
              <a:latin typeface="+mn-lt"/>
              <a:ea typeface="+mn-ea"/>
              <a:cs typeface="+mn-cs"/>
            </a:rPr>
            <a:t>ふるさと応援基金の積立て額（</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百万円）が取崩し額（</a:t>
          </a:r>
          <a:r>
            <a:rPr kumimoji="1" lang="en-US" altLang="ja-JP" sz="1100" b="0" i="0" baseline="0">
              <a:solidFill>
                <a:schemeClr val="dk1"/>
              </a:solidFill>
              <a:effectLst/>
              <a:latin typeface="+mn-lt"/>
              <a:ea typeface="+mn-ea"/>
              <a:cs typeface="+mn-cs"/>
            </a:rPr>
            <a:t>613</a:t>
          </a:r>
          <a:r>
            <a:rPr kumimoji="1" lang="ja-JP" altLang="ja-JP" sz="1100" b="0" i="0" baseline="0">
              <a:solidFill>
                <a:schemeClr val="dk1"/>
              </a:solidFill>
              <a:effectLst/>
              <a:latin typeface="+mn-lt"/>
              <a:ea typeface="+mn-ea"/>
              <a:cs typeface="+mn-cs"/>
            </a:rPr>
            <a:t>百万円）を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までの増加傾向から一転し</a:t>
          </a:r>
          <a:r>
            <a:rPr kumimoji="1" lang="ja-JP" altLang="ja-JP" sz="1100">
              <a:solidFill>
                <a:schemeClr val="dk1"/>
              </a:solidFill>
              <a:effectLst/>
              <a:latin typeface="+mn-lt"/>
              <a:ea typeface="+mn-ea"/>
              <a:cs typeface="+mn-cs"/>
            </a:rPr>
            <a:t>基金残高は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老朽化した施設の</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等が控えることから減少していくと見込んでいる。業務効率化により歳出削減を図るとともに、それぞれの基金の使途に沿った事業計画を立てて適切な基金管理を行っていく。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地域づくり推進基金：宇陀市の地域づくりの推進に要する経費の財源にできる。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新市まちづくり計画に示されている事業を推進するための基金。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　 ：宇陀市に貢献したいと思う個人、団体等からの寄附金を財源として宇陀市の発展に資することを目的とする。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医療又は福祉の充実、観光の振興、教育の振興、歴史、文化の保存活用に関する事業を推進するための基金。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mn-lt"/>
              <a:ea typeface="+mn-ea"/>
              <a:cs typeface="+mn-cs"/>
            </a:rPr>
            <a:t>地域づくり推進基金：過疎地域自立促進に向けた事業の財源等として</a:t>
          </a:r>
          <a:r>
            <a:rPr kumimoji="1" lang="en-US" altLang="ja-JP" sz="1100" b="0" i="0" baseline="0">
              <a:solidFill>
                <a:schemeClr val="tx1"/>
              </a:solidFill>
              <a:effectLst/>
              <a:latin typeface="+mn-lt"/>
              <a:ea typeface="+mn-ea"/>
              <a:cs typeface="+mn-cs"/>
            </a:rPr>
            <a:t>174</a:t>
          </a:r>
          <a:r>
            <a:rPr kumimoji="1" lang="ja-JP" altLang="ja-JP" sz="1100" b="0" i="0" baseline="0">
              <a:solidFill>
                <a:schemeClr val="tx1"/>
              </a:solidFill>
              <a:effectLst/>
              <a:latin typeface="+mn-lt"/>
              <a:ea typeface="+mn-ea"/>
              <a:cs typeface="+mn-cs"/>
            </a:rPr>
            <a:t>百万円積み立て、事業推進の財源として</a:t>
          </a:r>
          <a:r>
            <a:rPr kumimoji="1" lang="en-US" altLang="ja-JP" sz="1100" b="0" i="0" baseline="0">
              <a:solidFill>
                <a:schemeClr val="tx1"/>
              </a:solidFill>
              <a:effectLst/>
              <a:latin typeface="+mn-lt"/>
              <a:ea typeface="+mn-ea"/>
              <a:cs typeface="+mn-cs"/>
            </a:rPr>
            <a:t>267</a:t>
          </a:r>
          <a:r>
            <a:rPr kumimoji="1" lang="ja-JP" altLang="ja-JP" sz="1100" b="0" i="0" baseline="0">
              <a:solidFill>
                <a:schemeClr val="tx1"/>
              </a:solidFill>
              <a:effectLst/>
              <a:latin typeface="+mn-lt"/>
              <a:ea typeface="+mn-ea"/>
              <a:cs typeface="+mn-cs"/>
            </a:rPr>
            <a:t>百万円取崩した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ことにより</a:t>
          </a:r>
          <a:r>
            <a:rPr kumimoji="1" lang="en-US" altLang="ja-JP" sz="1100" b="0" i="0" baseline="0">
              <a:solidFill>
                <a:schemeClr val="tx1"/>
              </a:solidFill>
              <a:effectLst/>
              <a:latin typeface="+mn-lt"/>
              <a:ea typeface="+mn-ea"/>
              <a:cs typeface="+mn-cs"/>
            </a:rPr>
            <a:t>93</a:t>
          </a:r>
          <a:r>
            <a:rPr kumimoji="1" lang="ja-JP" altLang="ja-JP" sz="1100" b="0" i="0" baseline="0">
              <a:solidFill>
                <a:schemeClr val="tx1"/>
              </a:solidFill>
              <a:effectLst/>
              <a:latin typeface="+mn-lt"/>
              <a:ea typeface="+mn-ea"/>
              <a:cs typeface="+mn-cs"/>
            </a:rPr>
            <a:t>百万円の減。</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ふるさと応援基金　 ：ふるさと寄附金を</a:t>
          </a:r>
          <a:r>
            <a:rPr kumimoji="1" lang="en-US" altLang="ja-JP" sz="1100" b="0" i="0" baseline="0">
              <a:solidFill>
                <a:schemeClr val="tx1"/>
              </a:solidFill>
              <a:effectLst/>
              <a:latin typeface="+mn-lt"/>
              <a:ea typeface="+mn-ea"/>
              <a:cs typeface="+mn-cs"/>
            </a:rPr>
            <a:t>270</a:t>
          </a:r>
          <a:r>
            <a:rPr kumimoji="1" lang="ja-JP" altLang="ja-JP" sz="1100" b="0" i="0" baseline="0">
              <a:solidFill>
                <a:schemeClr val="tx1"/>
              </a:solidFill>
              <a:effectLst/>
              <a:latin typeface="+mn-lt"/>
              <a:ea typeface="+mn-ea"/>
              <a:cs typeface="+mn-cs"/>
            </a:rPr>
            <a:t>百万円積み立て、事業推進の財源として</a:t>
          </a:r>
          <a:r>
            <a:rPr kumimoji="1" lang="en-US" altLang="ja-JP" sz="1100" b="0" i="0" baseline="0">
              <a:solidFill>
                <a:schemeClr val="tx1"/>
              </a:solidFill>
              <a:effectLst/>
              <a:latin typeface="+mn-lt"/>
              <a:ea typeface="+mn-ea"/>
              <a:cs typeface="+mn-cs"/>
            </a:rPr>
            <a:t>346</a:t>
          </a:r>
          <a:r>
            <a:rPr kumimoji="1" lang="ja-JP" altLang="ja-JP" sz="1100" b="0" i="0" baseline="0">
              <a:solidFill>
                <a:schemeClr val="tx1"/>
              </a:solidFill>
              <a:effectLst/>
              <a:latin typeface="+mn-lt"/>
              <a:ea typeface="+mn-ea"/>
              <a:cs typeface="+mn-cs"/>
            </a:rPr>
            <a:t>百万円を取崩したことにより</a:t>
          </a:r>
          <a:r>
            <a:rPr kumimoji="1" lang="en-US" altLang="ja-JP" sz="1100" b="0" i="0" baseline="0">
              <a:solidFill>
                <a:schemeClr val="tx1"/>
              </a:solidFill>
              <a:effectLst/>
              <a:latin typeface="+mn-lt"/>
              <a:ea typeface="+mn-ea"/>
              <a:cs typeface="+mn-cs"/>
            </a:rPr>
            <a:t>76</a:t>
          </a:r>
          <a:r>
            <a:rPr kumimoji="1" lang="ja-JP" altLang="ja-JP" sz="1100" b="0" i="0" baseline="0">
              <a:solidFill>
                <a:schemeClr val="tx1"/>
              </a:solidFill>
              <a:effectLst/>
              <a:latin typeface="+mn-lt"/>
              <a:ea typeface="+mn-ea"/>
              <a:cs typeface="+mn-cs"/>
            </a:rPr>
            <a:t>百万円の</a:t>
          </a:r>
          <a:r>
            <a:rPr kumimoji="1" lang="ja-JP" altLang="en-US" sz="1100" b="0" i="0" baseline="0">
              <a:solidFill>
                <a:schemeClr val="tx1"/>
              </a:solidFill>
              <a:effectLst/>
              <a:latin typeface="+mn-lt"/>
              <a:ea typeface="+mn-ea"/>
              <a:cs typeface="+mn-cs"/>
            </a:rPr>
            <a:t>減</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23404</a:t>
          </a:r>
        </a:p>
        <a:p>
          <a:pPr eaLnBrk="1" fontAlgn="auto" latinLnBrk="0" hangingPunct="1"/>
          <a:r>
            <a:rPr kumimoji="1" lang="ja-JP" altLang="ja-JP" sz="1100" b="0" i="0" baseline="0">
              <a:solidFill>
                <a:schemeClr val="tx1"/>
              </a:solidFill>
              <a:effectLst/>
              <a:latin typeface="+mn-lt"/>
              <a:ea typeface="+mn-ea"/>
              <a:cs typeface="+mn-cs"/>
            </a:rPr>
            <a:t>地域づくり推進基金：引き続き過疎地域の自立促進に向けた事業の財源として積み増ししていく。一方で新市まちづくりを推進するための</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財源として取り崩しも行うが、事業の取捨選択を行いながら計画的に行うこととする。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ふるさと応援基金　 ：</a:t>
          </a:r>
          <a:r>
            <a:rPr kumimoji="1" lang="ja-JP" altLang="en-US" sz="1100" b="0" i="0" baseline="0">
              <a:solidFill>
                <a:schemeClr val="tx1"/>
              </a:solidFill>
              <a:effectLst/>
              <a:latin typeface="+mn-lt"/>
              <a:ea typeface="+mn-ea"/>
              <a:cs typeface="+mn-cs"/>
            </a:rPr>
            <a:t>Ｒ</a:t>
          </a:r>
          <a:r>
            <a:rPr kumimoji="1" lang="en-US" altLang="ja-JP" sz="1100" b="0" i="0" baseline="0">
              <a:solidFill>
                <a:schemeClr val="tx1"/>
              </a:solidFill>
              <a:effectLst/>
              <a:latin typeface="+mn-lt"/>
              <a:ea typeface="+mn-ea"/>
              <a:cs typeface="+mn-cs"/>
            </a:rPr>
            <a:t>5</a:t>
          </a:r>
          <a:r>
            <a:rPr kumimoji="1" lang="ja-JP" altLang="ja-JP" sz="1100" b="0" i="0" baseline="0">
              <a:solidFill>
                <a:schemeClr val="tx1"/>
              </a:solidFill>
              <a:effectLst/>
              <a:latin typeface="+mn-lt"/>
              <a:ea typeface="+mn-ea"/>
              <a:cs typeface="+mn-cs"/>
            </a:rPr>
            <a:t>は</a:t>
          </a:r>
          <a:r>
            <a:rPr kumimoji="1" lang="ja-JP" altLang="en-US" sz="1100" b="0" i="0" baseline="0">
              <a:solidFill>
                <a:schemeClr val="tx1"/>
              </a:solidFill>
              <a:effectLst/>
              <a:latin typeface="+mn-lt"/>
              <a:ea typeface="+mn-ea"/>
              <a:cs typeface="+mn-cs"/>
            </a:rPr>
            <a:t>積立額</a:t>
          </a:r>
          <a:r>
            <a:rPr kumimoji="1" lang="ja-JP" altLang="ja-JP" sz="1100" b="0" i="0" baseline="0">
              <a:solidFill>
                <a:schemeClr val="tx1"/>
              </a:solidFill>
              <a:effectLst/>
              <a:latin typeface="+mn-lt"/>
              <a:ea typeface="+mn-ea"/>
              <a:cs typeface="+mn-cs"/>
            </a:rPr>
            <a:t>より取り崩し額の方が多いため</a:t>
          </a:r>
          <a:r>
            <a:rPr kumimoji="1" lang="ja-JP" altLang="en-US" sz="1100" b="0" i="0" baseline="0">
              <a:solidFill>
                <a:schemeClr val="tx1"/>
              </a:solidFill>
              <a:effectLst/>
              <a:latin typeface="+mn-lt"/>
              <a:ea typeface="+mn-ea"/>
              <a:cs typeface="+mn-cs"/>
            </a:rPr>
            <a:t>減少した。寄付額の増加に注力しつつ、</a:t>
          </a:r>
          <a:r>
            <a:rPr kumimoji="1" lang="ja-JP" altLang="ja-JP" sz="1100" b="0" i="0" baseline="0">
              <a:solidFill>
                <a:schemeClr val="tx1"/>
              </a:solidFill>
              <a:effectLst/>
              <a:latin typeface="+mn-lt"/>
              <a:ea typeface="+mn-ea"/>
              <a:cs typeface="+mn-cs"/>
            </a:rPr>
            <a:t>寄附者の意向に沿った事業の財源として</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充当していく。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善意により寄附された資金であるため、市の発展に資する事業を中心に活用していく。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その他の目的基金　：必要に応じて積み立て、取り崩しを行っていく。</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年度は取崩しを行わなかったため大きく増となったが、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年度は積立て額（</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百万円）とほぼ同額の取崩し（</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百万円）を行ったため、前年度と比較すると</a:t>
          </a:r>
          <a:r>
            <a:rPr kumimoji="1" lang="ja-JP" altLang="en-US" sz="1100">
              <a:solidFill>
                <a:schemeClr val="dk1"/>
              </a:solidFill>
              <a:effectLst/>
              <a:latin typeface="+mn-lt"/>
              <a:ea typeface="+mn-ea"/>
              <a:cs typeface="+mn-cs"/>
            </a:rPr>
            <a:t>微増となった</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物件費等が増加したことが要因である。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決算剰余金の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を積み立てることとしており、適正とされている標準財政規模に対する基金残高割合</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は維持しているものの、生産年齢人口の減少による税収の減等、今後厳しい財政状況が続くことが見込まれる。必要に応じて調整財源として取り崩しを行う。また、災害への備え等予期せぬ歳入不足を補う必要があるため、引き続き可能な限り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積み立ては</a:t>
          </a:r>
          <a:r>
            <a:rPr kumimoji="1" lang="ja-JP" altLang="en-US" sz="1100">
              <a:solidFill>
                <a:schemeClr val="dk1"/>
              </a:solidFill>
              <a:effectLst/>
              <a:latin typeface="+mn-lt"/>
              <a:ea typeface="+mn-ea"/>
              <a:cs typeface="+mn-cs"/>
            </a:rPr>
            <a:t>臨時財政対策債分（</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百万円）を行ったため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地方債の償還計画を踏まえ、必要に応じて積み立てを行っていく</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年度決算において、全国平均より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高い割合となっている。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年度には建物や道路について固定資産台帳の精緻化を行った結果、有形固定資産減価償却率は前年度の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低減した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等、有形固定資産減価償却率の高い物が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人口減少に合わせた公共施設の統廃合による資産更新費用の削減に努め、公共施設等総合管理計画・個別施設計画に基づき、施設の維持管理を適切に進める。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81" name="楕円 80"/>
        <xdr:cNvSpPr/>
      </xdr:nvSpPr>
      <xdr:spPr>
        <a:xfrm>
          <a:off x="47117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82" name="有形固定資産減価償却率該当値テキスト"/>
        <xdr:cNvSpPr txBox="1"/>
      </xdr:nvSpPr>
      <xdr:spPr>
        <a:xfrm>
          <a:off x="4813300" y="54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42228</xdr:rowOff>
    </xdr:from>
    <xdr:to>
      <xdr:col>19</xdr:col>
      <xdr:colOff>187325</xdr:colOff>
      <xdr:row>32</xdr:row>
      <xdr:rowOff>143828</xdr:rowOff>
    </xdr:to>
    <xdr:sp macro="" textlink="">
      <xdr:nvSpPr>
        <xdr:cNvPr id="83" name="楕円 82"/>
        <xdr:cNvSpPr/>
      </xdr:nvSpPr>
      <xdr:spPr>
        <a:xfrm>
          <a:off x="4000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93028</xdr:rowOff>
    </xdr:to>
    <xdr:cxnSp macro="">
      <xdr:nvCxnSpPr>
        <xdr:cNvPr id="84" name="直線コネクタ 83"/>
        <xdr:cNvCxnSpPr/>
      </xdr:nvCxnSpPr>
      <xdr:spPr>
        <a:xfrm flipV="1">
          <a:off x="4051300" y="5484072"/>
          <a:ext cx="7112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85" name="楕円 84"/>
        <xdr:cNvSpPr/>
      </xdr:nvSpPr>
      <xdr:spPr>
        <a:xfrm>
          <a:off x="3238500" y="55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93028</xdr:rowOff>
    </xdr:to>
    <xdr:cxnSp macro="">
      <xdr:nvCxnSpPr>
        <xdr:cNvPr id="86" name="直線コネクタ 85"/>
        <xdr:cNvCxnSpPr/>
      </xdr:nvCxnSpPr>
      <xdr:spPr>
        <a:xfrm>
          <a:off x="3289300" y="555963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87" name="n_1aveValue有形固定資産減価償却率"/>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88" name="n_2aveValue有形固定資産減価償却率"/>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89" name="n_3aveValue有形固定資産減価償却率"/>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0" name="n_4aveValue有形固定資産減価償却率"/>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134955</xdr:rowOff>
    </xdr:from>
    <xdr:ext cx="405111" cy="259045"/>
    <xdr:sp macro="" textlink="">
      <xdr:nvSpPr>
        <xdr:cNvPr id="91" name="n_1mainValue有形固定資産減価償却率"/>
        <xdr:cNvSpPr txBox="1"/>
      </xdr:nvSpPr>
      <xdr:spPr>
        <a:xfrm>
          <a:off x="3836044"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92" name="n_2mainValue有形固定資産減価償却率"/>
        <xdr:cNvSpPr txBox="1"/>
      </xdr:nvSpPr>
      <xdr:spPr>
        <a:xfrm>
          <a:off x="3086744" y="56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。財政健全化の取組として地方債の新規発行抑制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債務償還に充当可能な財源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増加しているが、対前年度比で経常一般財源等が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等により増となっている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類似団体等と比べ高い数値であり、その要因として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企業会計に対する繰出金及び一部事務組合への負担金が大きいことが挙げられる。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1" name="直線コネクタ 120"/>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2" name="債務償還比率最小値テキスト"/>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3" name="直線コネクタ 122"/>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26" name="債務償還比率平均値テキスト"/>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27" name="フローチャート: 判断 126"/>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28" name="フローチャート: 判断 127"/>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29" name="フローチャート: 判断 128"/>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0" name="フローチャート: 判断 129"/>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1" name="フローチャート: 判断 130"/>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119401</xdr:rowOff>
    </xdr:from>
    <xdr:to>
      <xdr:col>76</xdr:col>
      <xdr:colOff>73025</xdr:colOff>
      <xdr:row>32</xdr:row>
      <xdr:rowOff>49551</xdr:rowOff>
    </xdr:to>
    <xdr:sp macro="" textlink="">
      <xdr:nvSpPr>
        <xdr:cNvPr id="137" name="楕円 136"/>
        <xdr:cNvSpPr/>
      </xdr:nvSpPr>
      <xdr:spPr>
        <a:xfrm>
          <a:off x="14744700" y="5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97828</xdr:rowOff>
    </xdr:from>
    <xdr:ext cx="469744" cy="259045"/>
    <xdr:sp macro="" textlink="">
      <xdr:nvSpPr>
        <xdr:cNvPr id="138" name="債務償還比率該当値テキスト"/>
        <xdr:cNvSpPr txBox="1"/>
      </xdr:nvSpPr>
      <xdr:spPr>
        <a:xfrm>
          <a:off x="14846300" y="541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77420</xdr:rowOff>
    </xdr:from>
    <xdr:to>
      <xdr:col>72</xdr:col>
      <xdr:colOff>123825</xdr:colOff>
      <xdr:row>32</xdr:row>
      <xdr:rowOff>7570</xdr:rowOff>
    </xdr:to>
    <xdr:sp macro="" textlink="">
      <xdr:nvSpPr>
        <xdr:cNvPr id="139" name="楕円 138"/>
        <xdr:cNvSpPr/>
      </xdr:nvSpPr>
      <xdr:spPr>
        <a:xfrm>
          <a:off x="14033500" y="53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128220</xdr:rowOff>
    </xdr:from>
    <xdr:to>
      <xdr:col>76</xdr:col>
      <xdr:colOff>22225</xdr:colOff>
      <xdr:row>31</xdr:row>
      <xdr:rowOff>170201</xdr:rowOff>
    </xdr:to>
    <xdr:cxnSp macro="">
      <xdr:nvCxnSpPr>
        <xdr:cNvPr id="140" name="直線コネクタ 139"/>
        <xdr:cNvCxnSpPr/>
      </xdr:nvCxnSpPr>
      <xdr:spPr>
        <a:xfrm>
          <a:off x="14084300" y="5443170"/>
          <a:ext cx="7112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10971</xdr:rowOff>
    </xdr:from>
    <xdr:to>
      <xdr:col>68</xdr:col>
      <xdr:colOff>123825</xdr:colOff>
      <xdr:row>31</xdr:row>
      <xdr:rowOff>112571</xdr:rowOff>
    </xdr:to>
    <xdr:sp macro="" textlink="">
      <xdr:nvSpPr>
        <xdr:cNvPr id="141" name="楕円 140"/>
        <xdr:cNvSpPr/>
      </xdr:nvSpPr>
      <xdr:spPr>
        <a:xfrm>
          <a:off x="13271500" y="53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61771</xdr:rowOff>
    </xdr:from>
    <xdr:to>
      <xdr:col>72</xdr:col>
      <xdr:colOff>73025</xdr:colOff>
      <xdr:row>31</xdr:row>
      <xdr:rowOff>128220</xdr:rowOff>
    </xdr:to>
    <xdr:cxnSp macro="">
      <xdr:nvCxnSpPr>
        <xdr:cNvPr id="142" name="直線コネクタ 141"/>
        <xdr:cNvCxnSpPr/>
      </xdr:nvCxnSpPr>
      <xdr:spPr>
        <a:xfrm>
          <a:off x="13322300" y="5376721"/>
          <a:ext cx="762000" cy="6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124629</xdr:rowOff>
    </xdr:from>
    <xdr:to>
      <xdr:col>64</xdr:col>
      <xdr:colOff>123825</xdr:colOff>
      <xdr:row>33</xdr:row>
      <xdr:rowOff>54779</xdr:rowOff>
    </xdr:to>
    <xdr:sp macro="" textlink="">
      <xdr:nvSpPr>
        <xdr:cNvPr id="143" name="楕円 142"/>
        <xdr:cNvSpPr/>
      </xdr:nvSpPr>
      <xdr:spPr>
        <a:xfrm>
          <a:off x="12509500" y="56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61771</xdr:rowOff>
    </xdr:from>
    <xdr:to>
      <xdr:col>68</xdr:col>
      <xdr:colOff>73025</xdr:colOff>
      <xdr:row>33</xdr:row>
      <xdr:rowOff>3979</xdr:rowOff>
    </xdr:to>
    <xdr:cxnSp macro="">
      <xdr:nvCxnSpPr>
        <xdr:cNvPr id="144" name="直線コネクタ 143"/>
        <xdr:cNvCxnSpPr/>
      </xdr:nvCxnSpPr>
      <xdr:spPr>
        <a:xfrm flipV="1">
          <a:off x="12560300" y="5376721"/>
          <a:ext cx="762000" cy="2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125899</xdr:rowOff>
    </xdr:from>
    <xdr:to>
      <xdr:col>60</xdr:col>
      <xdr:colOff>123825</xdr:colOff>
      <xdr:row>34</xdr:row>
      <xdr:rowOff>56049</xdr:rowOff>
    </xdr:to>
    <xdr:sp macro="" textlink="">
      <xdr:nvSpPr>
        <xdr:cNvPr id="145" name="楕円 144"/>
        <xdr:cNvSpPr/>
      </xdr:nvSpPr>
      <xdr:spPr>
        <a:xfrm>
          <a:off x="11747500" y="57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3979</xdr:rowOff>
    </xdr:from>
    <xdr:to>
      <xdr:col>64</xdr:col>
      <xdr:colOff>73025</xdr:colOff>
      <xdr:row>34</xdr:row>
      <xdr:rowOff>5249</xdr:rowOff>
    </xdr:to>
    <xdr:cxnSp macro="">
      <xdr:nvCxnSpPr>
        <xdr:cNvPr id="146" name="直線コネクタ 145"/>
        <xdr:cNvCxnSpPr/>
      </xdr:nvCxnSpPr>
      <xdr:spPr>
        <a:xfrm flipV="1">
          <a:off x="11798300" y="5661829"/>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47" name="n_1aveValue債務償還比率"/>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48" name="n_2aveValue債務償還比率"/>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49" name="n_3aveValue債務償還比率"/>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0" name="n_4aveValue債務償還比率"/>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170147</xdr:rowOff>
    </xdr:from>
    <xdr:ext cx="469744" cy="259045"/>
    <xdr:sp macro="" textlink="">
      <xdr:nvSpPr>
        <xdr:cNvPr id="151" name="n_1mainValue債務償還比率"/>
        <xdr:cNvSpPr txBox="1"/>
      </xdr:nvSpPr>
      <xdr:spPr>
        <a:xfrm>
          <a:off x="13836727" y="54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103698</xdr:rowOff>
    </xdr:from>
    <xdr:ext cx="469744" cy="259045"/>
    <xdr:sp macro="" textlink="">
      <xdr:nvSpPr>
        <xdr:cNvPr id="152" name="n_2mainValue債務償還比率"/>
        <xdr:cNvSpPr txBox="1"/>
      </xdr:nvSpPr>
      <xdr:spPr>
        <a:xfrm>
          <a:off x="13087427" y="54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45907</xdr:rowOff>
    </xdr:from>
    <xdr:ext cx="469744" cy="259045"/>
    <xdr:sp macro="" textlink="">
      <xdr:nvSpPr>
        <xdr:cNvPr id="153" name="n_3mainValue債務償還比率"/>
        <xdr:cNvSpPr txBox="1"/>
      </xdr:nvSpPr>
      <xdr:spPr>
        <a:xfrm>
          <a:off x="12325427" y="570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47176</xdr:rowOff>
    </xdr:from>
    <xdr:ext cx="560923" cy="259045"/>
    <xdr:sp macro="" textlink="">
      <xdr:nvSpPr>
        <xdr:cNvPr id="154" name="n_4mainValue債務償還比率"/>
        <xdr:cNvSpPr txBox="1"/>
      </xdr:nvSpPr>
      <xdr:spPr>
        <a:xfrm>
          <a:off x="11517838" y="58764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4" name="【道路】&#10;有形固定資産減価償却率該当値テキスト"/>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5" name="楕円 74"/>
        <xdr:cNvSpPr/>
      </xdr:nvSpPr>
      <xdr:spPr>
        <a:xfrm>
          <a:off x="3746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39</xdr:row>
      <xdr:rowOff>131445</xdr:rowOff>
    </xdr:to>
    <xdr:cxnSp macro="">
      <xdr:nvCxnSpPr>
        <xdr:cNvPr id="76" name="直線コネクタ 75"/>
        <xdr:cNvCxnSpPr/>
      </xdr:nvCxnSpPr>
      <xdr:spPr>
        <a:xfrm flipV="1">
          <a:off x="3797300" y="6469380"/>
          <a:ext cx="8382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63500</xdr:rowOff>
    </xdr:from>
    <xdr:to>
      <xdr:col>15</xdr:col>
      <xdr:colOff>101600</xdr:colOff>
      <xdr:row>39</xdr:row>
      <xdr:rowOff>165100</xdr:rowOff>
    </xdr:to>
    <xdr:sp macro="" textlink="">
      <xdr:nvSpPr>
        <xdr:cNvPr id="77" name="楕円 76"/>
        <xdr:cNvSpPr/>
      </xdr:nvSpPr>
      <xdr:spPr>
        <a:xfrm>
          <a:off x="2857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114300</xdr:rowOff>
    </xdr:from>
    <xdr:to>
      <xdr:col>19</xdr:col>
      <xdr:colOff>177800</xdr:colOff>
      <xdr:row>39</xdr:row>
      <xdr:rowOff>131445</xdr:rowOff>
    </xdr:to>
    <xdr:cxnSp macro="">
      <xdr:nvCxnSpPr>
        <xdr:cNvPr id="78" name="直線コネクタ 77"/>
        <xdr:cNvCxnSpPr/>
      </xdr:nvCxnSpPr>
      <xdr:spPr>
        <a:xfrm>
          <a:off x="2908300" y="6800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79" name="n_1ave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0" name="n_2ave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1"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2" name="n_4aveValue【道路】&#10;有形固定資産減価償却率"/>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83" name="n_1mainValue【道路】&#10;有形固定資産減価償却率"/>
        <xdr:cNvSpPr txBox="1"/>
      </xdr:nvSpPr>
      <xdr:spPr>
        <a:xfrm>
          <a:off x="3582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156227</xdr:rowOff>
    </xdr:from>
    <xdr:ext cx="405111" cy="259045"/>
    <xdr:sp macro="" textlink="">
      <xdr:nvSpPr>
        <xdr:cNvPr id="84" name="n_2mainValue【道路】&#10;有形固定資産減価償却率"/>
        <xdr:cNvSpPr txBox="1"/>
      </xdr:nvSpPr>
      <xdr:spPr>
        <a:xfrm>
          <a:off x="2705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08" name="直線コネクタ 107"/>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09"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0" name="直線コネクタ 109"/>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1"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2" name="直線コネクタ 111"/>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3"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4" name="フローチャート: 判断 113"/>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5" name="フローチャート: 判断 114"/>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6" name="フローチャート: 判断 115"/>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17" name="フローチャート: 判断 116"/>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18" name="フローチャート: 判断 117"/>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42316</xdr:rowOff>
    </xdr:from>
    <xdr:to>
      <xdr:col>55</xdr:col>
      <xdr:colOff>50800</xdr:colOff>
      <xdr:row>38</xdr:row>
      <xdr:rowOff>143916</xdr:rowOff>
    </xdr:to>
    <xdr:sp macro="" textlink="">
      <xdr:nvSpPr>
        <xdr:cNvPr id="124" name="楕円 123"/>
        <xdr:cNvSpPr/>
      </xdr:nvSpPr>
      <xdr:spPr>
        <a:xfrm>
          <a:off x="10426700" y="65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65193</xdr:rowOff>
    </xdr:from>
    <xdr:ext cx="534377" cy="259045"/>
    <xdr:sp macro="" textlink="">
      <xdr:nvSpPr>
        <xdr:cNvPr id="125" name="【道路】&#10;一人当たり延長該当値テキスト"/>
        <xdr:cNvSpPr txBox="1"/>
      </xdr:nvSpPr>
      <xdr:spPr>
        <a:xfrm>
          <a:off x="10515600" y="64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54623</xdr:rowOff>
    </xdr:from>
    <xdr:to>
      <xdr:col>50</xdr:col>
      <xdr:colOff>165100</xdr:colOff>
      <xdr:row>38</xdr:row>
      <xdr:rowOff>156223</xdr:rowOff>
    </xdr:to>
    <xdr:sp macro="" textlink="">
      <xdr:nvSpPr>
        <xdr:cNvPr id="126" name="楕円 125"/>
        <xdr:cNvSpPr/>
      </xdr:nvSpPr>
      <xdr:spPr>
        <a:xfrm>
          <a:off x="9588500" y="65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93116</xdr:rowOff>
    </xdr:from>
    <xdr:to>
      <xdr:col>55</xdr:col>
      <xdr:colOff>0</xdr:colOff>
      <xdr:row>38</xdr:row>
      <xdr:rowOff>105423</xdr:rowOff>
    </xdr:to>
    <xdr:cxnSp macro="">
      <xdr:nvCxnSpPr>
        <xdr:cNvPr id="127" name="直線コネクタ 126"/>
        <xdr:cNvCxnSpPr/>
      </xdr:nvCxnSpPr>
      <xdr:spPr>
        <a:xfrm flipV="1">
          <a:off x="9639300" y="6608216"/>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68662</xdr:rowOff>
    </xdr:from>
    <xdr:to>
      <xdr:col>46</xdr:col>
      <xdr:colOff>38100</xdr:colOff>
      <xdr:row>38</xdr:row>
      <xdr:rowOff>170262</xdr:rowOff>
    </xdr:to>
    <xdr:sp macro="" textlink="">
      <xdr:nvSpPr>
        <xdr:cNvPr id="128" name="楕円 127"/>
        <xdr:cNvSpPr/>
      </xdr:nvSpPr>
      <xdr:spPr>
        <a:xfrm>
          <a:off x="8699500" y="65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105423</xdr:rowOff>
    </xdr:from>
    <xdr:to>
      <xdr:col>50</xdr:col>
      <xdr:colOff>114300</xdr:colOff>
      <xdr:row>38</xdr:row>
      <xdr:rowOff>119462</xdr:rowOff>
    </xdr:to>
    <xdr:cxnSp macro="">
      <xdr:nvCxnSpPr>
        <xdr:cNvPr id="129" name="直線コネクタ 128"/>
        <xdr:cNvCxnSpPr/>
      </xdr:nvCxnSpPr>
      <xdr:spPr>
        <a:xfrm flipV="1">
          <a:off x="8750300" y="6620523"/>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3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3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3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3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1300</xdr:rowOff>
    </xdr:from>
    <xdr:ext cx="534377" cy="259045"/>
    <xdr:sp macro="" textlink="">
      <xdr:nvSpPr>
        <xdr:cNvPr id="134" name="n_1mainValue【道路】&#10;一人当たり延長"/>
        <xdr:cNvSpPr txBox="1"/>
      </xdr:nvSpPr>
      <xdr:spPr>
        <a:xfrm>
          <a:off x="9359411" y="63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15339</xdr:rowOff>
    </xdr:from>
    <xdr:ext cx="534377" cy="259045"/>
    <xdr:sp macro="" textlink="">
      <xdr:nvSpPr>
        <xdr:cNvPr id="135" name="n_2mainValue【道路】&#10;一人当たり延長"/>
        <xdr:cNvSpPr txBox="1"/>
      </xdr:nvSpPr>
      <xdr:spPr>
        <a:xfrm>
          <a:off x="8483111" y="63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1" name="直線コネクタ 160"/>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2"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3" name="直線コネクタ 162"/>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5" name="直線コネクタ 16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66"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67" name="フローチャート: 判断 166"/>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68" name="フローチャート: 判断 167"/>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69" name="フローチャート: 判断 168"/>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0" name="フローチャート: 判断 169"/>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71" name="フローチャート: 判断 170"/>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77" name="楕円 176"/>
        <xdr:cNvSpPr/>
      </xdr:nvSpPr>
      <xdr:spPr>
        <a:xfrm>
          <a:off x="4584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78" name="【橋りょう・トンネル】&#10;有形固定資産減価償却率該当値テキスト"/>
        <xdr:cNvSpPr txBox="1"/>
      </xdr:nvSpPr>
      <xdr:spPr>
        <a:xfrm>
          <a:off x="4673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79" name="楕円 178"/>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8165</xdr:rowOff>
    </xdr:to>
    <xdr:cxnSp macro="">
      <xdr:nvCxnSpPr>
        <xdr:cNvPr id="180" name="直線コネクタ 179"/>
        <xdr:cNvCxnSpPr/>
      </xdr:nvCxnSpPr>
      <xdr:spPr>
        <a:xfrm>
          <a:off x="3797300" y="1062010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89626</xdr:rowOff>
    </xdr:from>
    <xdr:to>
      <xdr:col>15</xdr:col>
      <xdr:colOff>101600</xdr:colOff>
      <xdr:row>62</xdr:row>
      <xdr:rowOff>19776</xdr:rowOff>
    </xdr:to>
    <xdr:sp macro="" textlink="">
      <xdr:nvSpPr>
        <xdr:cNvPr id="181" name="楕円 180"/>
        <xdr:cNvSpPr/>
      </xdr:nvSpPr>
      <xdr:spPr>
        <a:xfrm>
          <a:off x="2857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140426</xdr:rowOff>
    </xdr:from>
    <xdr:to>
      <xdr:col>19</xdr:col>
      <xdr:colOff>177800</xdr:colOff>
      <xdr:row>61</xdr:row>
      <xdr:rowOff>161653</xdr:rowOff>
    </xdr:to>
    <xdr:cxnSp macro="">
      <xdr:nvCxnSpPr>
        <xdr:cNvPr id="182" name="直線コネクタ 181"/>
        <xdr:cNvCxnSpPr/>
      </xdr:nvCxnSpPr>
      <xdr:spPr>
        <a:xfrm>
          <a:off x="2908300" y="1059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83"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84"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85"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86"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187" name="n_1mainValue【橋りょう・トンネル】&#10;有形固定資産減価償却率"/>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10903</xdr:rowOff>
    </xdr:from>
    <xdr:ext cx="405111" cy="259045"/>
    <xdr:sp macro="" textlink="">
      <xdr:nvSpPr>
        <xdr:cNvPr id="188" name="n_2mainValue【橋りょう・トンネル】&#10;有形固定資産減価償却率"/>
        <xdr:cNvSpPr txBox="1"/>
      </xdr:nvSpPr>
      <xdr:spPr>
        <a:xfrm>
          <a:off x="2705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12" name="直線コネクタ 211"/>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13"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14" name="直線コネクタ 213"/>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15"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16" name="直線コネクタ 215"/>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17"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18" name="フローチャート: 判断 217"/>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19" name="フローチャート: 判断 218"/>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0" name="フローチャート: 判断 219"/>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21" name="フローチャート: 判断 220"/>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22" name="フローチャート: 判断 221"/>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157599</xdr:rowOff>
    </xdr:from>
    <xdr:to>
      <xdr:col>55</xdr:col>
      <xdr:colOff>50800</xdr:colOff>
      <xdr:row>61</xdr:row>
      <xdr:rowOff>87749</xdr:rowOff>
    </xdr:to>
    <xdr:sp macro="" textlink="">
      <xdr:nvSpPr>
        <xdr:cNvPr id="228" name="楕円 227"/>
        <xdr:cNvSpPr/>
      </xdr:nvSpPr>
      <xdr:spPr>
        <a:xfrm>
          <a:off x="10426700" y="1044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9026</xdr:rowOff>
    </xdr:from>
    <xdr:ext cx="599010" cy="259045"/>
    <xdr:sp macro="" textlink="">
      <xdr:nvSpPr>
        <xdr:cNvPr id="229" name="【橋りょう・トンネル】&#10;一人当たり有形固定資産（償却資産）額該当値テキスト"/>
        <xdr:cNvSpPr txBox="1"/>
      </xdr:nvSpPr>
      <xdr:spPr>
        <a:xfrm>
          <a:off x="10515600" y="1029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170721</xdr:rowOff>
    </xdr:from>
    <xdr:to>
      <xdr:col>50</xdr:col>
      <xdr:colOff>165100</xdr:colOff>
      <xdr:row>61</xdr:row>
      <xdr:rowOff>100871</xdr:rowOff>
    </xdr:to>
    <xdr:sp macro="" textlink="">
      <xdr:nvSpPr>
        <xdr:cNvPr id="230" name="楕円 229"/>
        <xdr:cNvSpPr/>
      </xdr:nvSpPr>
      <xdr:spPr>
        <a:xfrm>
          <a:off x="9588500" y="10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36949</xdr:rowOff>
    </xdr:from>
    <xdr:to>
      <xdr:col>55</xdr:col>
      <xdr:colOff>0</xdr:colOff>
      <xdr:row>61</xdr:row>
      <xdr:rowOff>50071</xdr:rowOff>
    </xdr:to>
    <xdr:cxnSp macro="">
      <xdr:nvCxnSpPr>
        <xdr:cNvPr id="231" name="直線コネクタ 230"/>
        <xdr:cNvCxnSpPr/>
      </xdr:nvCxnSpPr>
      <xdr:spPr>
        <a:xfrm flipV="1">
          <a:off x="9639300" y="10495399"/>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11540</xdr:rowOff>
    </xdr:from>
    <xdr:to>
      <xdr:col>46</xdr:col>
      <xdr:colOff>38100</xdr:colOff>
      <xdr:row>61</xdr:row>
      <xdr:rowOff>113140</xdr:rowOff>
    </xdr:to>
    <xdr:sp macro="" textlink="">
      <xdr:nvSpPr>
        <xdr:cNvPr id="232" name="楕円 231"/>
        <xdr:cNvSpPr/>
      </xdr:nvSpPr>
      <xdr:spPr>
        <a:xfrm>
          <a:off x="8699500" y="10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50071</xdr:rowOff>
    </xdr:from>
    <xdr:to>
      <xdr:col>50</xdr:col>
      <xdr:colOff>114300</xdr:colOff>
      <xdr:row>61</xdr:row>
      <xdr:rowOff>62340</xdr:rowOff>
    </xdr:to>
    <xdr:cxnSp macro="">
      <xdr:nvCxnSpPr>
        <xdr:cNvPr id="233" name="直線コネクタ 232"/>
        <xdr:cNvCxnSpPr/>
      </xdr:nvCxnSpPr>
      <xdr:spPr>
        <a:xfrm flipV="1">
          <a:off x="8750300" y="10508521"/>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34"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35"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36"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37"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117398</xdr:rowOff>
    </xdr:from>
    <xdr:ext cx="599010" cy="259045"/>
    <xdr:sp macro="" textlink="">
      <xdr:nvSpPr>
        <xdr:cNvPr id="238" name="n_1mainValue【橋りょう・トンネル】&#10;一人当たり有形固定資産（償却資産）額"/>
        <xdr:cNvSpPr txBox="1"/>
      </xdr:nvSpPr>
      <xdr:spPr>
        <a:xfrm>
          <a:off x="9327095" y="1023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129667</xdr:rowOff>
    </xdr:from>
    <xdr:ext cx="599010" cy="259045"/>
    <xdr:sp macro="" textlink="">
      <xdr:nvSpPr>
        <xdr:cNvPr id="239" name="n_2mainValue【橋りょう・トンネル】&#10;一人当たり有形固定資産（償却資産）額"/>
        <xdr:cNvSpPr txBox="1"/>
      </xdr:nvSpPr>
      <xdr:spPr>
        <a:xfrm>
          <a:off x="8450795" y="1024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64" name="直線コネクタ 263"/>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67"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68" name="直線コネクタ 267"/>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69"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70" name="フローチャート: 判断 269"/>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71" name="フローチャート: 判断 270"/>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2" name="フローチャート: 判断 271"/>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73" name="フローチャート: 判断 272"/>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74" name="フローチャート: 判断 273"/>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280" name="楕円 279"/>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281" name="【公営住宅】&#10;有形固定資産減価償却率該当値テキスト"/>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126364</xdr:rowOff>
    </xdr:from>
    <xdr:to>
      <xdr:col>20</xdr:col>
      <xdr:colOff>38100</xdr:colOff>
      <xdr:row>85</xdr:row>
      <xdr:rowOff>56514</xdr:rowOff>
    </xdr:to>
    <xdr:sp macro="" textlink="">
      <xdr:nvSpPr>
        <xdr:cNvPr id="282" name="楕円 281"/>
        <xdr:cNvSpPr/>
      </xdr:nvSpPr>
      <xdr:spPr>
        <a:xfrm>
          <a:off x="3746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85</xdr:row>
      <xdr:rowOff>5714</xdr:rowOff>
    </xdr:to>
    <xdr:cxnSp macro="">
      <xdr:nvCxnSpPr>
        <xdr:cNvPr id="283" name="直線コネクタ 282"/>
        <xdr:cNvCxnSpPr/>
      </xdr:nvCxnSpPr>
      <xdr:spPr>
        <a:xfrm flipV="1">
          <a:off x="3797300" y="145351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118745</xdr:rowOff>
    </xdr:from>
    <xdr:to>
      <xdr:col>15</xdr:col>
      <xdr:colOff>101600</xdr:colOff>
      <xdr:row>85</xdr:row>
      <xdr:rowOff>48895</xdr:rowOff>
    </xdr:to>
    <xdr:sp macro="" textlink="">
      <xdr:nvSpPr>
        <xdr:cNvPr id="284" name="楕円 283"/>
        <xdr:cNvSpPr/>
      </xdr:nvSpPr>
      <xdr:spPr>
        <a:xfrm>
          <a:off x="2857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169545</xdr:rowOff>
    </xdr:from>
    <xdr:to>
      <xdr:col>19</xdr:col>
      <xdr:colOff>177800</xdr:colOff>
      <xdr:row>85</xdr:row>
      <xdr:rowOff>5714</xdr:rowOff>
    </xdr:to>
    <xdr:cxnSp macro="">
      <xdr:nvCxnSpPr>
        <xdr:cNvPr id="285" name="直線コネクタ 284"/>
        <xdr:cNvCxnSpPr/>
      </xdr:nvCxnSpPr>
      <xdr:spPr>
        <a:xfrm>
          <a:off x="2908300" y="14571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286"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87"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88"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289"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47641</xdr:rowOff>
    </xdr:from>
    <xdr:ext cx="405111" cy="259045"/>
    <xdr:sp macro="" textlink="">
      <xdr:nvSpPr>
        <xdr:cNvPr id="290" name="n_1mainValue【公営住宅】&#10;有形固定資産減価償却率"/>
        <xdr:cNvSpPr txBox="1"/>
      </xdr:nvSpPr>
      <xdr:spPr>
        <a:xfrm>
          <a:off x="3582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40022</xdr:rowOff>
    </xdr:from>
    <xdr:ext cx="405111" cy="259045"/>
    <xdr:sp macro="" textlink="">
      <xdr:nvSpPr>
        <xdr:cNvPr id="291" name="n_2mainValue【公営住宅】&#10;有形固定資産減価償却率"/>
        <xdr:cNvSpPr txBox="1"/>
      </xdr:nvSpPr>
      <xdr:spPr>
        <a:xfrm>
          <a:off x="2705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2" name="直線コネクタ 30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3" name="テキスト ボックス 30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4" name="直線コネクタ 30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5" name="テキスト ボックス 30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6" name="直線コネクタ 30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7" name="テキスト ボックス 30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8" name="直線コネクタ 30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9" name="テキスト ボックス 30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1" name="テキスト ボックス 31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13" name="直線コネクタ 31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1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15" name="直線コネクタ 31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1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17" name="直線コネクタ 31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18" name="【公営住宅】&#10;一人当たり面積平均値テキスト"/>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19" name="フローチャート: 判断 31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20" name="フローチャート: 判断 31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21" name="フローチャート: 判断 32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22" name="フローチャート: 判断 32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23" name="フローチャート: 判断 32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91404</xdr:rowOff>
    </xdr:from>
    <xdr:to>
      <xdr:col>55</xdr:col>
      <xdr:colOff>50800</xdr:colOff>
      <xdr:row>86</xdr:row>
      <xdr:rowOff>21554</xdr:rowOff>
    </xdr:to>
    <xdr:sp macro="" textlink="">
      <xdr:nvSpPr>
        <xdr:cNvPr id="329" name="楕円 328"/>
        <xdr:cNvSpPr/>
      </xdr:nvSpPr>
      <xdr:spPr>
        <a:xfrm>
          <a:off x="10426700" y="146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50781</xdr:rowOff>
    </xdr:from>
    <xdr:ext cx="469744" cy="259045"/>
    <xdr:sp macro="" textlink="">
      <xdr:nvSpPr>
        <xdr:cNvPr id="330" name="【公営住宅】&#10;一人当たり面積該当値テキスト"/>
        <xdr:cNvSpPr txBox="1"/>
      </xdr:nvSpPr>
      <xdr:spPr>
        <a:xfrm>
          <a:off x="10515600" y="1445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113579</xdr:rowOff>
    </xdr:from>
    <xdr:to>
      <xdr:col>50</xdr:col>
      <xdr:colOff>165100</xdr:colOff>
      <xdr:row>86</xdr:row>
      <xdr:rowOff>43729</xdr:rowOff>
    </xdr:to>
    <xdr:sp macro="" textlink="">
      <xdr:nvSpPr>
        <xdr:cNvPr id="331" name="楕円 330"/>
        <xdr:cNvSpPr/>
      </xdr:nvSpPr>
      <xdr:spPr>
        <a:xfrm>
          <a:off x="9588500" y="146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142204</xdr:rowOff>
    </xdr:from>
    <xdr:to>
      <xdr:col>55</xdr:col>
      <xdr:colOff>0</xdr:colOff>
      <xdr:row>85</xdr:row>
      <xdr:rowOff>164379</xdr:rowOff>
    </xdr:to>
    <xdr:cxnSp macro="">
      <xdr:nvCxnSpPr>
        <xdr:cNvPr id="332" name="直線コネクタ 331"/>
        <xdr:cNvCxnSpPr/>
      </xdr:nvCxnSpPr>
      <xdr:spPr>
        <a:xfrm flipV="1">
          <a:off x="9639300" y="14715454"/>
          <a:ext cx="8382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114585</xdr:rowOff>
    </xdr:from>
    <xdr:to>
      <xdr:col>46</xdr:col>
      <xdr:colOff>38100</xdr:colOff>
      <xdr:row>86</xdr:row>
      <xdr:rowOff>44735</xdr:rowOff>
    </xdr:to>
    <xdr:sp macro="" textlink="">
      <xdr:nvSpPr>
        <xdr:cNvPr id="333" name="楕円 332"/>
        <xdr:cNvSpPr/>
      </xdr:nvSpPr>
      <xdr:spPr>
        <a:xfrm>
          <a:off x="8699500" y="1468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164379</xdr:rowOff>
    </xdr:from>
    <xdr:to>
      <xdr:col>50</xdr:col>
      <xdr:colOff>114300</xdr:colOff>
      <xdr:row>85</xdr:row>
      <xdr:rowOff>165385</xdr:rowOff>
    </xdr:to>
    <xdr:cxnSp macro="">
      <xdr:nvCxnSpPr>
        <xdr:cNvPr id="334" name="直線コネクタ 333"/>
        <xdr:cNvCxnSpPr/>
      </xdr:nvCxnSpPr>
      <xdr:spPr>
        <a:xfrm flipV="1">
          <a:off x="8750300" y="1473762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35"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36"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37"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38"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34856</xdr:rowOff>
    </xdr:from>
    <xdr:ext cx="469744" cy="259045"/>
    <xdr:sp macro="" textlink="">
      <xdr:nvSpPr>
        <xdr:cNvPr id="339" name="n_1mainValue【公営住宅】&#10;一人当たり面積"/>
        <xdr:cNvSpPr txBox="1"/>
      </xdr:nvSpPr>
      <xdr:spPr>
        <a:xfrm>
          <a:off x="9391727" y="147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35862</xdr:rowOff>
    </xdr:from>
    <xdr:ext cx="469744" cy="259045"/>
    <xdr:sp macro="" textlink="">
      <xdr:nvSpPr>
        <xdr:cNvPr id="340" name="n_2mainValue【公営住宅】&#10;一人当たり面積"/>
        <xdr:cNvSpPr txBox="1"/>
      </xdr:nvSpPr>
      <xdr:spPr>
        <a:xfrm>
          <a:off x="8515427" y="1478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7" name="テキスト ボックス 36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9" name="テキスト ボックス 36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9" name="テキスト ボックス 37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382" name="直線コネクタ 381"/>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4" name="直線コネクタ 38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385"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386" name="直線コネクタ 385"/>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87"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88" name="フローチャート: 判断 387"/>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89" name="フローチャート: 判断 388"/>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90" name="フローチャート: 判断 389"/>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91" name="フローチャート: 判断 390"/>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392" name="フローチャート: 判断 391"/>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398" name="楕円 397"/>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399" name="【認定こども園・幼稚園・保育所】&#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400" name="楕円 399"/>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164374</xdr:rowOff>
    </xdr:from>
    <xdr:to>
      <xdr:col>85</xdr:col>
      <xdr:colOff>127000</xdr:colOff>
      <xdr:row>38</xdr:row>
      <xdr:rowOff>5987</xdr:rowOff>
    </xdr:to>
    <xdr:cxnSp macro="">
      <xdr:nvCxnSpPr>
        <xdr:cNvPr id="401" name="直線コネクタ 400"/>
        <xdr:cNvCxnSpPr/>
      </xdr:nvCxnSpPr>
      <xdr:spPr>
        <a:xfrm flipV="1">
          <a:off x="15481300" y="65080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97246</xdr:rowOff>
    </xdr:from>
    <xdr:to>
      <xdr:col>76</xdr:col>
      <xdr:colOff>165100</xdr:colOff>
      <xdr:row>38</xdr:row>
      <xdr:rowOff>27395</xdr:rowOff>
    </xdr:to>
    <xdr:sp macro="" textlink="">
      <xdr:nvSpPr>
        <xdr:cNvPr id="402" name="楕円 401"/>
        <xdr:cNvSpPr/>
      </xdr:nvSpPr>
      <xdr:spPr>
        <a:xfrm>
          <a:off x="14541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148046</xdr:rowOff>
    </xdr:from>
    <xdr:to>
      <xdr:col>81</xdr:col>
      <xdr:colOff>50800</xdr:colOff>
      <xdr:row>38</xdr:row>
      <xdr:rowOff>5987</xdr:rowOff>
    </xdr:to>
    <xdr:cxnSp macro="">
      <xdr:nvCxnSpPr>
        <xdr:cNvPr id="403" name="直線コネクタ 402"/>
        <xdr:cNvCxnSpPr/>
      </xdr:nvCxnSpPr>
      <xdr:spPr>
        <a:xfrm>
          <a:off x="14592300" y="64916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04"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05" name="n_2aveValue【認定こども園・幼稚園・保育所】&#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0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07"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408" name="n_1mainValue【認定こども園・幼稚園・保育所】&#10;有形固定資産減価償却率"/>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43923</xdr:rowOff>
    </xdr:from>
    <xdr:ext cx="405111" cy="259045"/>
    <xdr:sp macro="" textlink="">
      <xdr:nvSpPr>
        <xdr:cNvPr id="409" name="n_2mainValue【認定こども園・幼稚園・保育所】&#10;有形固定資産減価償却率"/>
        <xdr:cNvSpPr txBox="1"/>
      </xdr:nvSpPr>
      <xdr:spPr>
        <a:xfrm>
          <a:off x="14389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0" name="直線コネクタ 41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1" name="テキスト ボックス 42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2" name="直線コネクタ 42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3" name="テキスト ボックス 42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4" name="直線コネクタ 42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5" name="テキスト ボックス 42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6" name="直線コネクタ 42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7" name="テキスト ボックス 42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31" name="直線コネクタ 43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3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33" name="直線コネクタ 43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3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35" name="直線コネクタ 43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36"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37" name="フローチャート: 判断 43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38" name="フローチャート: 判断 43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39" name="フローチャート: 判断 43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40" name="フローチャート: 判断 43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41" name="フローチャート: 判断 44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7112</xdr:rowOff>
    </xdr:from>
    <xdr:to>
      <xdr:col>116</xdr:col>
      <xdr:colOff>114300</xdr:colOff>
      <xdr:row>37</xdr:row>
      <xdr:rowOff>108712</xdr:rowOff>
    </xdr:to>
    <xdr:sp macro="" textlink="">
      <xdr:nvSpPr>
        <xdr:cNvPr id="447" name="楕円 446"/>
        <xdr:cNvSpPr/>
      </xdr:nvSpPr>
      <xdr:spPr>
        <a:xfrm>
          <a:off x="221107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29989</xdr:rowOff>
    </xdr:from>
    <xdr:ext cx="469744" cy="259045"/>
    <xdr:sp macro="" textlink="">
      <xdr:nvSpPr>
        <xdr:cNvPr id="448" name="【認定こども園・幼稚園・保育所】&#10;一人当たり面積該当値テキスト"/>
        <xdr:cNvSpPr txBox="1"/>
      </xdr:nvSpPr>
      <xdr:spPr>
        <a:xfrm>
          <a:off x="22199600"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23114</xdr:rowOff>
    </xdr:from>
    <xdr:to>
      <xdr:col>112</xdr:col>
      <xdr:colOff>38100</xdr:colOff>
      <xdr:row>37</xdr:row>
      <xdr:rowOff>124714</xdr:rowOff>
    </xdr:to>
    <xdr:sp macro="" textlink="">
      <xdr:nvSpPr>
        <xdr:cNvPr id="449" name="楕円 448"/>
        <xdr:cNvSpPr/>
      </xdr:nvSpPr>
      <xdr:spPr>
        <a:xfrm>
          <a:off x="21272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57912</xdr:rowOff>
    </xdr:from>
    <xdr:to>
      <xdr:col>116</xdr:col>
      <xdr:colOff>63500</xdr:colOff>
      <xdr:row>37</xdr:row>
      <xdr:rowOff>73914</xdr:rowOff>
    </xdr:to>
    <xdr:cxnSp macro="">
      <xdr:nvCxnSpPr>
        <xdr:cNvPr id="450" name="直線コネクタ 449"/>
        <xdr:cNvCxnSpPr/>
      </xdr:nvCxnSpPr>
      <xdr:spPr>
        <a:xfrm flipV="1">
          <a:off x="21323300" y="640156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41402</xdr:rowOff>
    </xdr:from>
    <xdr:to>
      <xdr:col>107</xdr:col>
      <xdr:colOff>101600</xdr:colOff>
      <xdr:row>37</xdr:row>
      <xdr:rowOff>143002</xdr:rowOff>
    </xdr:to>
    <xdr:sp macro="" textlink="">
      <xdr:nvSpPr>
        <xdr:cNvPr id="451" name="楕円 450"/>
        <xdr:cNvSpPr/>
      </xdr:nvSpPr>
      <xdr:spPr>
        <a:xfrm>
          <a:off x="20383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73914</xdr:rowOff>
    </xdr:from>
    <xdr:to>
      <xdr:col>111</xdr:col>
      <xdr:colOff>177800</xdr:colOff>
      <xdr:row>37</xdr:row>
      <xdr:rowOff>92202</xdr:rowOff>
    </xdr:to>
    <xdr:cxnSp macro="">
      <xdr:nvCxnSpPr>
        <xdr:cNvPr id="452" name="直線コネクタ 451"/>
        <xdr:cNvCxnSpPr/>
      </xdr:nvCxnSpPr>
      <xdr:spPr>
        <a:xfrm flipV="1">
          <a:off x="20434300" y="6417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53"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454"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55" name="n_3aveValue【認定こども園・幼稚園・保育所】&#10;一人当たり面積"/>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456" name="n_4aveValue【認定こども園・幼稚園・保育所】&#10;一人当たり面積"/>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141241</xdr:rowOff>
    </xdr:from>
    <xdr:ext cx="469744" cy="259045"/>
    <xdr:sp macro="" textlink="">
      <xdr:nvSpPr>
        <xdr:cNvPr id="457" name="n_1mainValue【認定こども園・幼稚園・保育所】&#10;一人当たり面積"/>
        <xdr:cNvSpPr txBox="1"/>
      </xdr:nvSpPr>
      <xdr:spPr>
        <a:xfrm>
          <a:off x="210757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159529</xdr:rowOff>
    </xdr:from>
    <xdr:ext cx="469744" cy="259045"/>
    <xdr:sp macro="" textlink="">
      <xdr:nvSpPr>
        <xdr:cNvPr id="458" name="n_2mainValue【認定こども園・幼稚園・保育所】&#10;一人当たり面積"/>
        <xdr:cNvSpPr txBox="1"/>
      </xdr:nvSpPr>
      <xdr:spPr>
        <a:xfrm>
          <a:off x="20199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9" name="テキスト ボックス 46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0" name="直線コネクタ 46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1" name="テキスト ボックス 47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2" name="直線コネクタ 47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3" name="テキスト ボックス 47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4" name="直線コネクタ 47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5" name="テキスト ボックス 47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6" name="直線コネクタ 47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7" name="テキスト ボックス 47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8" name="直線コネクタ 47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9" name="テキスト ボックス 47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0" name="直線コネクタ 47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1" name="テキスト ボックス 48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85" name="直線コネクタ 484"/>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86"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87" name="直線コネクタ 486"/>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88"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89" name="直線コネクタ 488"/>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90"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91" name="フローチャート: 判断 490"/>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92" name="フローチャート: 判断 491"/>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93" name="フローチャート: 判断 492"/>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94" name="フローチャート: 判断 49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95" name="フローチャート: 判断 494"/>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01" name="楕円 500"/>
        <xdr:cNvSpPr/>
      </xdr:nvSpPr>
      <xdr:spPr>
        <a:xfrm>
          <a:off x="16268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79483</xdr:rowOff>
    </xdr:from>
    <xdr:ext cx="405111" cy="259045"/>
    <xdr:sp macro="" textlink="">
      <xdr:nvSpPr>
        <xdr:cNvPr id="502" name="【学校施設】&#10;有形固定資産減価償却率該当値テキスト"/>
        <xdr:cNvSpPr txBox="1"/>
      </xdr:nvSpPr>
      <xdr:spPr>
        <a:xfrm>
          <a:off x="16357600"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92891</xdr:rowOff>
    </xdr:from>
    <xdr:to>
      <xdr:col>81</xdr:col>
      <xdr:colOff>101600</xdr:colOff>
      <xdr:row>59</xdr:row>
      <xdr:rowOff>23041</xdr:rowOff>
    </xdr:to>
    <xdr:sp macro="" textlink="">
      <xdr:nvSpPr>
        <xdr:cNvPr id="503" name="楕円 502"/>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143691</xdr:rowOff>
    </xdr:from>
    <xdr:to>
      <xdr:col>85</xdr:col>
      <xdr:colOff>127000</xdr:colOff>
      <xdr:row>59</xdr:row>
      <xdr:rowOff>151856</xdr:rowOff>
    </xdr:to>
    <xdr:cxnSp macro="">
      <xdr:nvCxnSpPr>
        <xdr:cNvPr id="504" name="直線コネクタ 503"/>
        <xdr:cNvCxnSpPr/>
      </xdr:nvCxnSpPr>
      <xdr:spPr>
        <a:xfrm>
          <a:off x="15481300" y="1008779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505" name="楕円 504"/>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84909</xdr:rowOff>
    </xdr:from>
    <xdr:to>
      <xdr:col>81</xdr:col>
      <xdr:colOff>50800</xdr:colOff>
      <xdr:row>58</xdr:row>
      <xdr:rowOff>143691</xdr:rowOff>
    </xdr:to>
    <xdr:cxnSp macro="">
      <xdr:nvCxnSpPr>
        <xdr:cNvPr id="506" name="直線コネクタ 505"/>
        <xdr:cNvCxnSpPr/>
      </xdr:nvCxnSpPr>
      <xdr:spPr>
        <a:xfrm>
          <a:off x="14592300" y="100290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07" name="n_1ave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08" name="n_2aveValue【学校施設】&#10;有形固定資産減価償却率"/>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0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1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39568</xdr:rowOff>
    </xdr:from>
    <xdr:ext cx="405111" cy="259045"/>
    <xdr:sp macro="" textlink="">
      <xdr:nvSpPr>
        <xdr:cNvPr id="511" name="n_1mainValue【学校施設】&#10;有形固定資産減価償却率"/>
        <xdr:cNvSpPr txBox="1"/>
      </xdr:nvSpPr>
      <xdr:spPr>
        <a:xfrm>
          <a:off x="15266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512" name="n_2mainValue【学校施設】&#10;有形固定資産減価償却率"/>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4" name="テキスト ボックス 53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36" name="直線コネクタ 535"/>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37"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38" name="直線コネクタ 537"/>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39"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40" name="直線コネクタ 539"/>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41"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42" name="フローチャート: 判断 541"/>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43" name="フローチャート: 判断 542"/>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44" name="フローチャート: 判断 543"/>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45" name="フローチャート: 判断 544"/>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46" name="フローチャート: 判断 545"/>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149034</xdr:rowOff>
    </xdr:from>
    <xdr:to>
      <xdr:col>116</xdr:col>
      <xdr:colOff>114300</xdr:colOff>
      <xdr:row>62</xdr:row>
      <xdr:rowOff>79184</xdr:rowOff>
    </xdr:to>
    <xdr:sp macro="" textlink="">
      <xdr:nvSpPr>
        <xdr:cNvPr id="552" name="楕円 551"/>
        <xdr:cNvSpPr/>
      </xdr:nvSpPr>
      <xdr:spPr>
        <a:xfrm>
          <a:off x="22110700" y="106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127461</xdr:rowOff>
    </xdr:from>
    <xdr:ext cx="469744" cy="259045"/>
    <xdr:sp macro="" textlink="">
      <xdr:nvSpPr>
        <xdr:cNvPr id="553" name="【学校施設】&#10;一人当たり面積該当値テキスト"/>
        <xdr:cNvSpPr txBox="1"/>
      </xdr:nvSpPr>
      <xdr:spPr>
        <a:xfrm>
          <a:off x="22199600" y="105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96076</xdr:rowOff>
    </xdr:from>
    <xdr:to>
      <xdr:col>112</xdr:col>
      <xdr:colOff>38100</xdr:colOff>
      <xdr:row>63</xdr:row>
      <xdr:rowOff>26226</xdr:rowOff>
    </xdr:to>
    <xdr:sp macro="" textlink="">
      <xdr:nvSpPr>
        <xdr:cNvPr id="554" name="楕円 553"/>
        <xdr:cNvSpPr/>
      </xdr:nvSpPr>
      <xdr:spPr>
        <a:xfrm>
          <a:off x="21272500" y="10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28384</xdr:rowOff>
    </xdr:from>
    <xdr:to>
      <xdr:col>116</xdr:col>
      <xdr:colOff>63500</xdr:colOff>
      <xdr:row>62</xdr:row>
      <xdr:rowOff>146876</xdr:rowOff>
    </xdr:to>
    <xdr:cxnSp macro="">
      <xdr:nvCxnSpPr>
        <xdr:cNvPr id="555" name="直線コネクタ 554"/>
        <xdr:cNvCxnSpPr/>
      </xdr:nvCxnSpPr>
      <xdr:spPr>
        <a:xfrm flipV="1">
          <a:off x="21323300" y="10658284"/>
          <a:ext cx="838200" cy="1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102362</xdr:rowOff>
    </xdr:from>
    <xdr:to>
      <xdr:col>107</xdr:col>
      <xdr:colOff>101600</xdr:colOff>
      <xdr:row>63</xdr:row>
      <xdr:rowOff>32512</xdr:rowOff>
    </xdr:to>
    <xdr:sp macro="" textlink="">
      <xdr:nvSpPr>
        <xdr:cNvPr id="556" name="楕円 555"/>
        <xdr:cNvSpPr/>
      </xdr:nvSpPr>
      <xdr:spPr>
        <a:xfrm>
          <a:off x="20383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146876</xdr:rowOff>
    </xdr:from>
    <xdr:to>
      <xdr:col>111</xdr:col>
      <xdr:colOff>177800</xdr:colOff>
      <xdr:row>62</xdr:row>
      <xdr:rowOff>153162</xdr:rowOff>
    </xdr:to>
    <xdr:cxnSp macro="">
      <xdr:nvCxnSpPr>
        <xdr:cNvPr id="557" name="直線コネクタ 556"/>
        <xdr:cNvCxnSpPr/>
      </xdr:nvCxnSpPr>
      <xdr:spPr>
        <a:xfrm flipV="1">
          <a:off x="20434300" y="10776776"/>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58"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59"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60"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61"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17353</xdr:rowOff>
    </xdr:from>
    <xdr:ext cx="469744" cy="259045"/>
    <xdr:sp macro="" textlink="">
      <xdr:nvSpPr>
        <xdr:cNvPr id="562" name="n_1mainValue【学校施設】&#10;一人当たり面積"/>
        <xdr:cNvSpPr txBox="1"/>
      </xdr:nvSpPr>
      <xdr:spPr>
        <a:xfrm>
          <a:off x="21075727" y="108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23639</xdr:rowOff>
    </xdr:from>
    <xdr:ext cx="469744" cy="259045"/>
    <xdr:sp macro="" textlink="">
      <xdr:nvSpPr>
        <xdr:cNvPr id="563" name="n_2mainValue【学校施設】&#10;一人当たり面積"/>
        <xdr:cNvSpPr txBox="1"/>
      </xdr:nvSpPr>
      <xdr:spPr>
        <a:xfrm>
          <a:off x="20199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6" name="テキスト ボックス 57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6" name="テキスト ボックス 58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589" name="直線コネクタ 58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1" name="直線コネクタ 59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59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593" name="直線コネクタ 59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59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95" name="フローチャート: 判断 59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96" name="フローチャート: 判断 59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97" name="フローチャート: 判断 59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598" name="フローチャート: 判断 59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599" name="フローチャート: 判断 59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05" name="楕円 60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06"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07" name="楕円 606"/>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08" name="直線コネクタ 607"/>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09" name="楕円 608"/>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10" name="直線コネクタ 609"/>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11"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12"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13"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14"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15"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16"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40" name="直線コネクタ 639"/>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41"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42" name="直線コネクタ 64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43"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44" name="直線コネクタ 643"/>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45"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46" name="フローチャート: 判断 645"/>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47" name="フローチャート: 判断 646"/>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48" name="フローチャート: 判断 64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49" name="フローチャート: 判断 648"/>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50" name="フローチャート: 判断 649"/>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135889</xdr:rowOff>
    </xdr:from>
    <xdr:to>
      <xdr:col>116</xdr:col>
      <xdr:colOff>114300</xdr:colOff>
      <xdr:row>82</xdr:row>
      <xdr:rowOff>66039</xdr:rowOff>
    </xdr:to>
    <xdr:sp macro="" textlink="">
      <xdr:nvSpPr>
        <xdr:cNvPr id="656" name="楕円 655"/>
        <xdr:cNvSpPr/>
      </xdr:nvSpPr>
      <xdr:spPr>
        <a:xfrm>
          <a:off x="22110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158766</xdr:rowOff>
    </xdr:from>
    <xdr:ext cx="469744" cy="259045"/>
    <xdr:sp macro="" textlink="">
      <xdr:nvSpPr>
        <xdr:cNvPr id="657" name="【児童館】&#10;一人当たり面積該当値テキスト"/>
        <xdr:cNvSpPr txBox="1"/>
      </xdr:nvSpPr>
      <xdr:spPr>
        <a:xfrm>
          <a:off x="22199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151130</xdr:rowOff>
    </xdr:from>
    <xdr:to>
      <xdr:col>112</xdr:col>
      <xdr:colOff>38100</xdr:colOff>
      <xdr:row>82</xdr:row>
      <xdr:rowOff>81280</xdr:rowOff>
    </xdr:to>
    <xdr:sp macro="" textlink="">
      <xdr:nvSpPr>
        <xdr:cNvPr id="658" name="楕円 657"/>
        <xdr:cNvSpPr/>
      </xdr:nvSpPr>
      <xdr:spPr>
        <a:xfrm>
          <a:off x="21272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15239</xdr:rowOff>
    </xdr:from>
    <xdr:to>
      <xdr:col>116</xdr:col>
      <xdr:colOff>63500</xdr:colOff>
      <xdr:row>82</xdr:row>
      <xdr:rowOff>30480</xdr:rowOff>
    </xdr:to>
    <xdr:cxnSp macro="">
      <xdr:nvCxnSpPr>
        <xdr:cNvPr id="659" name="直線コネクタ 658"/>
        <xdr:cNvCxnSpPr/>
      </xdr:nvCxnSpPr>
      <xdr:spPr>
        <a:xfrm flipV="1">
          <a:off x="21323300" y="14074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2539</xdr:rowOff>
    </xdr:from>
    <xdr:to>
      <xdr:col>107</xdr:col>
      <xdr:colOff>101600</xdr:colOff>
      <xdr:row>82</xdr:row>
      <xdr:rowOff>104139</xdr:rowOff>
    </xdr:to>
    <xdr:sp macro="" textlink="">
      <xdr:nvSpPr>
        <xdr:cNvPr id="660" name="楕円 659"/>
        <xdr:cNvSpPr/>
      </xdr:nvSpPr>
      <xdr:spPr>
        <a:xfrm>
          <a:off x="20383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30480</xdr:rowOff>
    </xdr:from>
    <xdr:to>
      <xdr:col>111</xdr:col>
      <xdr:colOff>177800</xdr:colOff>
      <xdr:row>82</xdr:row>
      <xdr:rowOff>53339</xdr:rowOff>
    </xdr:to>
    <xdr:cxnSp macro="">
      <xdr:nvCxnSpPr>
        <xdr:cNvPr id="661" name="直線コネクタ 660"/>
        <xdr:cNvCxnSpPr/>
      </xdr:nvCxnSpPr>
      <xdr:spPr>
        <a:xfrm flipV="1">
          <a:off x="20434300" y="14089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62" name="n_1ave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63" name="n_2aveValue【児童館】&#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66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66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97807</xdr:rowOff>
    </xdr:from>
    <xdr:ext cx="469744" cy="259045"/>
    <xdr:sp macro="" textlink="">
      <xdr:nvSpPr>
        <xdr:cNvPr id="666" name="n_1mainValue【児童館】&#10;一人当たり面積"/>
        <xdr:cNvSpPr txBox="1"/>
      </xdr:nvSpPr>
      <xdr:spPr>
        <a:xfrm>
          <a:off x="210757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120666</xdr:rowOff>
    </xdr:from>
    <xdr:ext cx="469744" cy="259045"/>
    <xdr:sp macro="" textlink="">
      <xdr:nvSpPr>
        <xdr:cNvPr id="667" name="n_2mainValue【児童館】&#10;一人当たり面積"/>
        <xdr:cNvSpPr txBox="1"/>
      </xdr:nvSpPr>
      <xdr:spPr>
        <a:xfrm>
          <a:off x="20199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8" name="テキスト ボックス 67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9" name="直線コネクタ 67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0" name="テキスト ボックス 67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1" name="直線コネクタ 68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2" name="テキスト ボックス 68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3" name="直線コネクタ 68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4" name="テキスト ボックス 68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5" name="直線コネクタ 68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6" name="テキスト ボックス 68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7" name="直線コネクタ 68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8" name="テキスト ボックス 68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9" name="直線コネクタ 6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0" name="テキスト ボックス 68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92" name="直線コネクタ 691"/>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4" name="直線コネクタ 69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95"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96" name="直線コネクタ 69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97"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98" name="フローチャート: 判断 697"/>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99" name="フローチャート: 判断 69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00" name="フローチャート: 判断 69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01" name="フローチャート: 判断 70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02" name="フローチャート: 判断 70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65405</xdr:rowOff>
    </xdr:from>
    <xdr:to>
      <xdr:col>85</xdr:col>
      <xdr:colOff>177800</xdr:colOff>
      <xdr:row>107</xdr:row>
      <xdr:rowOff>167005</xdr:rowOff>
    </xdr:to>
    <xdr:sp macro="" textlink="">
      <xdr:nvSpPr>
        <xdr:cNvPr id="708" name="楕円 707"/>
        <xdr:cNvSpPr/>
      </xdr:nvSpPr>
      <xdr:spPr>
        <a:xfrm>
          <a:off x="16268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43832</xdr:rowOff>
    </xdr:from>
    <xdr:ext cx="405111" cy="259045"/>
    <xdr:sp macro="" textlink="">
      <xdr:nvSpPr>
        <xdr:cNvPr id="709" name="【公民館】&#10;有形固定資産減価償却率該当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111125</xdr:rowOff>
    </xdr:from>
    <xdr:to>
      <xdr:col>81</xdr:col>
      <xdr:colOff>101600</xdr:colOff>
      <xdr:row>107</xdr:row>
      <xdr:rowOff>41275</xdr:rowOff>
    </xdr:to>
    <xdr:sp macro="" textlink="">
      <xdr:nvSpPr>
        <xdr:cNvPr id="710" name="楕円 709"/>
        <xdr:cNvSpPr/>
      </xdr:nvSpPr>
      <xdr:spPr>
        <a:xfrm>
          <a:off x="15430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161925</xdr:rowOff>
    </xdr:from>
    <xdr:to>
      <xdr:col>85</xdr:col>
      <xdr:colOff>127000</xdr:colOff>
      <xdr:row>107</xdr:row>
      <xdr:rowOff>116205</xdr:rowOff>
    </xdr:to>
    <xdr:cxnSp macro="">
      <xdr:nvCxnSpPr>
        <xdr:cNvPr id="711" name="直線コネクタ 710"/>
        <xdr:cNvCxnSpPr/>
      </xdr:nvCxnSpPr>
      <xdr:spPr>
        <a:xfrm>
          <a:off x="15481300" y="1833562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61595</xdr:rowOff>
    </xdr:from>
    <xdr:to>
      <xdr:col>76</xdr:col>
      <xdr:colOff>165100</xdr:colOff>
      <xdr:row>106</xdr:row>
      <xdr:rowOff>163195</xdr:rowOff>
    </xdr:to>
    <xdr:sp macro="" textlink="">
      <xdr:nvSpPr>
        <xdr:cNvPr id="712" name="楕円 711"/>
        <xdr:cNvSpPr/>
      </xdr:nvSpPr>
      <xdr:spPr>
        <a:xfrm>
          <a:off x="1454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112395</xdr:rowOff>
    </xdr:from>
    <xdr:to>
      <xdr:col>81</xdr:col>
      <xdr:colOff>50800</xdr:colOff>
      <xdr:row>106</xdr:row>
      <xdr:rowOff>161925</xdr:rowOff>
    </xdr:to>
    <xdr:cxnSp macro="">
      <xdr:nvCxnSpPr>
        <xdr:cNvPr id="713" name="直線コネクタ 712"/>
        <xdr:cNvCxnSpPr/>
      </xdr:nvCxnSpPr>
      <xdr:spPr>
        <a:xfrm>
          <a:off x="14592300" y="182860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14"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15"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16"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17"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32402</xdr:rowOff>
    </xdr:from>
    <xdr:ext cx="405111" cy="259045"/>
    <xdr:sp macro="" textlink="">
      <xdr:nvSpPr>
        <xdr:cNvPr id="718" name="n_1mainValue【公民館】&#10;有形固定資産減価償却率"/>
        <xdr:cNvSpPr txBox="1"/>
      </xdr:nvSpPr>
      <xdr:spPr>
        <a:xfrm>
          <a:off x="152660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154322</xdr:rowOff>
    </xdr:from>
    <xdr:ext cx="405111" cy="259045"/>
    <xdr:sp macro="" textlink="">
      <xdr:nvSpPr>
        <xdr:cNvPr id="719" name="n_2mainValue【公民館】&#10;有形固定資産減価償却率"/>
        <xdr:cNvSpPr txBox="1"/>
      </xdr:nvSpPr>
      <xdr:spPr>
        <a:xfrm>
          <a:off x="14389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0" name="直線コネクタ 7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1" name="テキスト ボックス 7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2" name="直線コネクタ 7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3" name="テキスト ボックス 7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4" name="直線コネクタ 7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5" name="テキスト ボックス 7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6" name="直線コネクタ 7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7" name="テキスト ボックス 7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8" name="直線コネクタ 7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9" name="テキスト ボックス 7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0" name="直線コネクタ 7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1" name="テキスト ボックス 7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45" name="直線コネクタ 744"/>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4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47" name="直線コネクタ 74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48"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49" name="直線コネクタ 748"/>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50"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51" name="フローチャート: 判断 750"/>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52" name="フローチャート: 判断 751"/>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53" name="フローチャート: 判断 752"/>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54" name="フローチャート: 判断 753"/>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55" name="フローチャート: 判断 754"/>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761" name="楕円 760"/>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164209</xdr:rowOff>
    </xdr:from>
    <xdr:ext cx="469744" cy="259045"/>
    <xdr:sp macro="" textlink="">
      <xdr:nvSpPr>
        <xdr:cNvPr id="762" name="【公民館】&#10;一人当たり面積該当値テキスト"/>
        <xdr:cNvSpPr txBox="1"/>
      </xdr:nvSpPr>
      <xdr:spPr>
        <a:xfrm>
          <a:off x="22199600" y="1816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763" name="楕円 762"/>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28848</xdr:rowOff>
    </xdr:to>
    <xdr:cxnSp macro="">
      <xdr:nvCxnSpPr>
        <xdr:cNvPr id="764" name="直線コネクタ 763"/>
        <xdr:cNvCxnSpPr/>
      </xdr:nvCxnSpPr>
      <xdr:spPr>
        <a:xfrm flipV="1">
          <a:off x="21323300" y="1836583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765" name="楕円 764"/>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35379</xdr:rowOff>
    </xdr:to>
    <xdr:cxnSp macro="">
      <xdr:nvCxnSpPr>
        <xdr:cNvPr id="766" name="直線コネクタ 765"/>
        <xdr:cNvCxnSpPr/>
      </xdr:nvCxnSpPr>
      <xdr:spPr>
        <a:xfrm flipV="1">
          <a:off x="20434300" y="183739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67"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68"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69"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70"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96175</xdr:rowOff>
    </xdr:from>
    <xdr:ext cx="469744" cy="259045"/>
    <xdr:sp macro="" textlink="">
      <xdr:nvSpPr>
        <xdr:cNvPr id="771" name="n_1mainValue【公民館】&#10;一人当たり面積"/>
        <xdr:cNvSpPr txBox="1"/>
      </xdr:nvSpPr>
      <xdr:spPr>
        <a:xfrm>
          <a:off x="210757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77306</xdr:rowOff>
    </xdr:from>
    <xdr:ext cx="469744" cy="259045"/>
    <xdr:sp macro="" textlink="">
      <xdr:nvSpPr>
        <xdr:cNvPr id="772" name="n_2mainValue【公民館】&#10;一人当たり面積"/>
        <xdr:cNvSpPr txBox="1"/>
      </xdr:nvSpPr>
      <xdr:spPr>
        <a:xfrm>
          <a:off x="20199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について、固定資産台帳と道路台帳の突合による精緻化を行ったことで、有形固定資産減価償却率は類似団体平均より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ﾎﾟｲﾝﾄ低い数値となった。ただし、本市は一人あたり道路延長が類似団体と比較して大きい数値となっており、市道改良事業に多額の費用を要するため、今後も計画的に維持補修を行っていく。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橋梁・トンネル</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について、適宜長寿命化改修を実施していることから増加率は抑えられているものの、類似団体平均と比較して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ﾎﾟｲﾝﾄ高い数値となった。</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ﾎﾟｲﾝﾄ減少した。しかし老朽化が進み耐用年数を超えて稼働しているものが多数あるため、依然として有形固定資産減価償却率は高い数値となっている。令和元年度から令和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年度の期間で定めた長寿命化計画を基に、計画的に改修を進めていく。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ﾎﾟｲﾝﾄ減少した。</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ﾎﾟｲﾝﾄ増加し、類似団体平均値を上回る結果となった。今後は令和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年度に策定した学校施設長寿命化計画に基づき、施設の大規模改修、長寿命化等を計画的に進めていく。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％になっているが、これは本館は休館中で他施設を利用して事業を行っていることから、必要最低限の維持補修のみ行っているためである。</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ﾎﾟｲﾝﾄ増加した。耐用年数を超えて稼働している公民館が複数あるため、有形固定資産減価償却率は類似団体平均値より高い数値となっている。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156028</xdr:rowOff>
    </xdr:from>
    <xdr:to>
      <xdr:col>24</xdr:col>
      <xdr:colOff>114300</xdr:colOff>
      <xdr:row>40</xdr:row>
      <xdr:rowOff>86178</xdr:rowOff>
    </xdr:to>
    <xdr:sp macro="" textlink="">
      <xdr:nvSpPr>
        <xdr:cNvPr id="74" name="楕円 73"/>
        <xdr:cNvSpPr/>
      </xdr:nvSpPr>
      <xdr:spPr>
        <a:xfrm>
          <a:off x="45847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134455</xdr:rowOff>
    </xdr:from>
    <xdr:ext cx="405111" cy="259045"/>
    <xdr:sp macro="" textlink="">
      <xdr:nvSpPr>
        <xdr:cNvPr id="75" name="【図書館】&#10;有形固定資産減価償却率該当値テキスト"/>
        <xdr:cNvSpPr txBox="1"/>
      </xdr:nvSpPr>
      <xdr:spPr>
        <a:xfrm>
          <a:off x="4673600"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6" name="楕円 75"/>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40</xdr:row>
      <xdr:rowOff>35378</xdr:rowOff>
    </xdr:to>
    <xdr:cxnSp macro="">
      <xdr:nvCxnSpPr>
        <xdr:cNvPr id="77" name="直線コネクタ 76"/>
        <xdr:cNvCxnSpPr/>
      </xdr:nvCxnSpPr>
      <xdr:spPr>
        <a:xfrm>
          <a:off x="3797300" y="6339840"/>
          <a:ext cx="8382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80917</xdr:rowOff>
    </xdr:from>
    <xdr:to>
      <xdr:col>15</xdr:col>
      <xdr:colOff>101600</xdr:colOff>
      <xdr:row>37</xdr:row>
      <xdr:rowOff>11067</xdr:rowOff>
    </xdr:to>
    <xdr:sp macro="" textlink="">
      <xdr:nvSpPr>
        <xdr:cNvPr id="78" name="楕円 77"/>
        <xdr:cNvSpPr/>
      </xdr:nvSpPr>
      <xdr:spPr>
        <a:xfrm>
          <a:off x="2857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131717</xdr:rowOff>
    </xdr:from>
    <xdr:to>
      <xdr:col>19</xdr:col>
      <xdr:colOff>177800</xdr:colOff>
      <xdr:row>36</xdr:row>
      <xdr:rowOff>167640</xdr:rowOff>
    </xdr:to>
    <xdr:cxnSp macro="">
      <xdr:nvCxnSpPr>
        <xdr:cNvPr id="79" name="直線コネクタ 78"/>
        <xdr:cNvCxnSpPr/>
      </xdr:nvCxnSpPr>
      <xdr:spPr>
        <a:xfrm>
          <a:off x="2908300" y="63039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0"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1"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2"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3"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4" name="n_1mainValue【図書館】&#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27594</xdr:rowOff>
    </xdr:from>
    <xdr:ext cx="405111" cy="259045"/>
    <xdr:sp macro="" textlink="">
      <xdr:nvSpPr>
        <xdr:cNvPr id="85" name="n_2mainValue【図書館】&#10;有形固定資産減価償却率"/>
        <xdr:cNvSpPr txBox="1"/>
      </xdr:nvSpPr>
      <xdr:spPr>
        <a:xfrm>
          <a:off x="2705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07" name="直線コネクタ 106"/>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8"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9" name="直線コネクタ 108"/>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0"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1" name="直線コネクタ 110"/>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2"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3" name="フローチャート: 判断 112"/>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4" name="フローチャート: 判断 113"/>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5" name="フローチャート: 判断 114"/>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6" name="フローチャート: 判断 115"/>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17" name="フローチャート: 判断 116"/>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112268</xdr:rowOff>
    </xdr:from>
    <xdr:to>
      <xdr:col>55</xdr:col>
      <xdr:colOff>50800</xdr:colOff>
      <xdr:row>41</xdr:row>
      <xdr:rowOff>42418</xdr:rowOff>
    </xdr:to>
    <xdr:sp macro="" textlink="">
      <xdr:nvSpPr>
        <xdr:cNvPr id="123" name="楕円 122"/>
        <xdr:cNvSpPr/>
      </xdr:nvSpPr>
      <xdr:spPr>
        <a:xfrm>
          <a:off x="10426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27195</xdr:rowOff>
    </xdr:from>
    <xdr:ext cx="469744" cy="259045"/>
    <xdr:sp macro="" textlink="">
      <xdr:nvSpPr>
        <xdr:cNvPr id="124" name="【図書館】&#10;一人当たり面積該当値テキスト"/>
        <xdr:cNvSpPr txBox="1"/>
      </xdr:nvSpPr>
      <xdr:spPr>
        <a:xfrm>
          <a:off x="10515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5" name="楕円 124"/>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163068</xdr:rowOff>
    </xdr:from>
    <xdr:to>
      <xdr:col>55</xdr:col>
      <xdr:colOff>0</xdr:colOff>
      <xdr:row>40</xdr:row>
      <xdr:rowOff>167640</xdr:rowOff>
    </xdr:to>
    <xdr:cxnSp macro="">
      <xdr:nvCxnSpPr>
        <xdr:cNvPr id="126" name="直線コネクタ 125"/>
        <xdr:cNvCxnSpPr/>
      </xdr:nvCxnSpPr>
      <xdr:spPr>
        <a:xfrm flipV="1">
          <a:off x="9639300" y="702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27" name="楕円 126"/>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762</xdr:rowOff>
    </xdr:to>
    <xdr:cxnSp macro="">
      <xdr:nvCxnSpPr>
        <xdr:cNvPr id="128" name="直線コネクタ 127"/>
        <xdr:cNvCxnSpPr/>
      </xdr:nvCxnSpPr>
      <xdr:spPr>
        <a:xfrm flipV="1">
          <a:off x="8750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2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3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3"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34" name="n_2mainValue【図書館】&#10;一人当たり面積"/>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59" name="直線コネクタ 158"/>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2"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3" name="直線コネクタ 162"/>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64"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65" name="フローチャート: 判断 164"/>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66" name="フローチャート: 判断 165"/>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67" name="フローチャート: 判断 166"/>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68" name="フローチャート: 判断 167"/>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69" name="フローチャート: 判断 168"/>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75" name="楕円 174"/>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176" name="【体育館・プール】&#10;有形固定資産減価償却率該当値テキスト"/>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77" name="楕円 176"/>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148590</xdr:rowOff>
    </xdr:to>
    <xdr:cxnSp macro="">
      <xdr:nvCxnSpPr>
        <xdr:cNvPr id="178" name="直線コネクタ 177"/>
        <xdr:cNvCxnSpPr/>
      </xdr:nvCxnSpPr>
      <xdr:spPr>
        <a:xfrm flipV="1">
          <a:off x="3797300" y="107575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79" name="楕円 178"/>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148590</xdr:rowOff>
    </xdr:to>
    <xdr:cxnSp macro="">
      <xdr:nvCxnSpPr>
        <xdr:cNvPr id="180" name="直線コネクタ 179"/>
        <xdr:cNvCxnSpPr/>
      </xdr:nvCxnSpPr>
      <xdr:spPr>
        <a:xfrm>
          <a:off x="2908300" y="10744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81"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82"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83"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84"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185" name="n_1mainValue【体育館・プール】&#10;有形固定資産減価償却率"/>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186" name="n_2mainValue【体育館・プール】&#10;有形固定資産減価償却率"/>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0" name="直線コネクタ 209"/>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1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12" name="直線コネクタ 21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13"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14" name="直線コネクタ 213"/>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15"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16" name="フローチャート: 判断 215"/>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17" name="フローチャート: 判断 216"/>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18" name="フローチャート: 判断 217"/>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19" name="フローチャート: 判断 218"/>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20" name="フローチャート: 判断 219"/>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117983</xdr:rowOff>
    </xdr:from>
    <xdr:to>
      <xdr:col>55</xdr:col>
      <xdr:colOff>50800</xdr:colOff>
      <xdr:row>63</xdr:row>
      <xdr:rowOff>48133</xdr:rowOff>
    </xdr:to>
    <xdr:sp macro="" textlink="">
      <xdr:nvSpPr>
        <xdr:cNvPr id="226" name="楕円 225"/>
        <xdr:cNvSpPr/>
      </xdr:nvSpPr>
      <xdr:spPr>
        <a:xfrm>
          <a:off x="10426700" y="10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140860</xdr:rowOff>
    </xdr:from>
    <xdr:ext cx="469744" cy="259045"/>
    <xdr:sp macro="" textlink="">
      <xdr:nvSpPr>
        <xdr:cNvPr id="227" name="【体育館・プール】&#10;一人当たり面積該当値テキスト"/>
        <xdr:cNvSpPr txBox="1"/>
      </xdr:nvSpPr>
      <xdr:spPr>
        <a:xfrm>
          <a:off x="10515600" y="1059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123317</xdr:rowOff>
    </xdr:from>
    <xdr:to>
      <xdr:col>50</xdr:col>
      <xdr:colOff>165100</xdr:colOff>
      <xdr:row>63</xdr:row>
      <xdr:rowOff>53467</xdr:rowOff>
    </xdr:to>
    <xdr:sp macro="" textlink="">
      <xdr:nvSpPr>
        <xdr:cNvPr id="228" name="楕円 227"/>
        <xdr:cNvSpPr/>
      </xdr:nvSpPr>
      <xdr:spPr>
        <a:xfrm>
          <a:off x="9588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168783</xdr:rowOff>
    </xdr:from>
    <xdr:to>
      <xdr:col>55</xdr:col>
      <xdr:colOff>0</xdr:colOff>
      <xdr:row>63</xdr:row>
      <xdr:rowOff>2667</xdr:rowOff>
    </xdr:to>
    <xdr:cxnSp macro="">
      <xdr:nvCxnSpPr>
        <xdr:cNvPr id="229" name="直線コネクタ 228"/>
        <xdr:cNvCxnSpPr/>
      </xdr:nvCxnSpPr>
      <xdr:spPr>
        <a:xfrm flipV="1">
          <a:off x="9639300" y="10798683"/>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128651</xdr:rowOff>
    </xdr:from>
    <xdr:to>
      <xdr:col>46</xdr:col>
      <xdr:colOff>38100</xdr:colOff>
      <xdr:row>63</xdr:row>
      <xdr:rowOff>58801</xdr:rowOff>
    </xdr:to>
    <xdr:sp macro="" textlink="">
      <xdr:nvSpPr>
        <xdr:cNvPr id="230" name="楕円 229"/>
        <xdr:cNvSpPr/>
      </xdr:nvSpPr>
      <xdr:spPr>
        <a:xfrm>
          <a:off x="8699500" y="107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2667</xdr:rowOff>
    </xdr:from>
    <xdr:to>
      <xdr:col>50</xdr:col>
      <xdr:colOff>114300</xdr:colOff>
      <xdr:row>63</xdr:row>
      <xdr:rowOff>8001</xdr:rowOff>
    </xdr:to>
    <xdr:cxnSp macro="">
      <xdr:nvCxnSpPr>
        <xdr:cNvPr id="231" name="直線コネクタ 230"/>
        <xdr:cNvCxnSpPr/>
      </xdr:nvCxnSpPr>
      <xdr:spPr>
        <a:xfrm flipV="1">
          <a:off x="8750300" y="1080401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32"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33" name="n_2aveValue【体育館・プール】&#10;一人当たり面積"/>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34"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35"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69994</xdr:rowOff>
    </xdr:from>
    <xdr:ext cx="469744" cy="259045"/>
    <xdr:sp macro="" textlink="">
      <xdr:nvSpPr>
        <xdr:cNvPr id="236" name="n_1mainValue【体育館・プール】&#10;一人当たり面積"/>
        <xdr:cNvSpPr txBox="1"/>
      </xdr:nvSpPr>
      <xdr:spPr>
        <a:xfrm>
          <a:off x="9391727" y="105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75328</xdr:rowOff>
    </xdr:from>
    <xdr:ext cx="469744" cy="259045"/>
    <xdr:sp macro="" textlink="">
      <xdr:nvSpPr>
        <xdr:cNvPr id="237" name="n_2mainValue【体育館・プール】&#10;一人当たり面積"/>
        <xdr:cNvSpPr txBox="1"/>
      </xdr:nvSpPr>
      <xdr:spPr>
        <a:xfrm>
          <a:off x="8515427" y="105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62" name="直線コネクタ 261"/>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65"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66" name="直線コネクタ 265"/>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67"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68" name="フローチャート: 判断 267"/>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69" name="フローチャート: 判断 268"/>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70" name="フローチャート: 判断 269"/>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71" name="フローチャート: 判断 270"/>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72" name="フローチャート: 判断 271"/>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8" name="楕円 277"/>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103522</xdr:rowOff>
    </xdr:from>
    <xdr:ext cx="405111" cy="259045"/>
    <xdr:sp macro="" textlink="">
      <xdr:nvSpPr>
        <xdr:cNvPr id="279" name="【福祉施設】&#10;有形固定資産減価償却率該当値テキスト"/>
        <xdr:cNvSpPr txBox="1"/>
      </xdr:nvSpPr>
      <xdr:spPr>
        <a:xfrm>
          <a:off x="4673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120650</xdr:rowOff>
    </xdr:from>
    <xdr:to>
      <xdr:col>20</xdr:col>
      <xdr:colOff>38100</xdr:colOff>
      <xdr:row>81</xdr:row>
      <xdr:rowOff>50800</xdr:rowOff>
    </xdr:to>
    <xdr:sp macro="" textlink="">
      <xdr:nvSpPr>
        <xdr:cNvPr id="280" name="楕円 279"/>
        <xdr:cNvSpPr/>
      </xdr:nvSpPr>
      <xdr:spPr>
        <a:xfrm>
          <a:off x="3746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0</xdr:rowOff>
    </xdr:from>
    <xdr:to>
      <xdr:col>24</xdr:col>
      <xdr:colOff>63500</xdr:colOff>
      <xdr:row>81</xdr:row>
      <xdr:rowOff>131445</xdr:rowOff>
    </xdr:to>
    <xdr:cxnSp macro="">
      <xdr:nvCxnSpPr>
        <xdr:cNvPr id="281" name="直線コネクタ 280"/>
        <xdr:cNvCxnSpPr/>
      </xdr:nvCxnSpPr>
      <xdr:spPr>
        <a:xfrm>
          <a:off x="3797300" y="1388745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74930</xdr:rowOff>
    </xdr:from>
    <xdr:to>
      <xdr:col>15</xdr:col>
      <xdr:colOff>101600</xdr:colOff>
      <xdr:row>81</xdr:row>
      <xdr:rowOff>5080</xdr:rowOff>
    </xdr:to>
    <xdr:sp macro="" textlink="">
      <xdr:nvSpPr>
        <xdr:cNvPr id="282" name="楕円 281"/>
        <xdr:cNvSpPr/>
      </xdr:nvSpPr>
      <xdr:spPr>
        <a:xfrm>
          <a:off x="2857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81</xdr:row>
      <xdr:rowOff>0</xdr:rowOff>
    </xdr:to>
    <xdr:cxnSp macro="">
      <xdr:nvCxnSpPr>
        <xdr:cNvPr id="283" name="直線コネクタ 282"/>
        <xdr:cNvCxnSpPr/>
      </xdr:nvCxnSpPr>
      <xdr:spPr>
        <a:xfrm>
          <a:off x="2908300" y="13841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84"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85"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86"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87"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67327</xdr:rowOff>
    </xdr:from>
    <xdr:ext cx="405111" cy="259045"/>
    <xdr:sp macro="" textlink="">
      <xdr:nvSpPr>
        <xdr:cNvPr id="288" name="n_1mainValue【福祉施設】&#10;有形固定資産減価償却率"/>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89" name="n_2main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3" name="テキスト ボックス 30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5" name="テキスト ボックス 30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7" name="テキスト ボックス 30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11" name="直線コネクタ 31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1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13" name="直線コネクタ 31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1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15" name="直線コネクタ 31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1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7" name="フローチャート: 判断 31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18" name="フローチャート: 判断 31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19" name="フローチャート: 判断 31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20" name="フローチャート: 判断 31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21" name="フローチャート: 判断 32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27" name="楕円 326"/>
        <xdr:cNvSpPr/>
      </xdr:nvSpPr>
      <xdr:spPr>
        <a:xfrm>
          <a:off x="10426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118890</xdr:rowOff>
    </xdr:from>
    <xdr:ext cx="469744" cy="259045"/>
    <xdr:sp macro="" textlink="">
      <xdr:nvSpPr>
        <xdr:cNvPr id="328" name="【福祉施設】&#10;一人当たり面積該当値テキスト"/>
        <xdr:cNvSpPr txBox="1"/>
      </xdr:nvSpPr>
      <xdr:spPr>
        <a:xfrm>
          <a:off x="10515600"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145035</xdr:rowOff>
    </xdr:from>
    <xdr:to>
      <xdr:col>50</xdr:col>
      <xdr:colOff>165100</xdr:colOff>
      <xdr:row>85</xdr:row>
      <xdr:rowOff>75185</xdr:rowOff>
    </xdr:to>
    <xdr:sp macro="" textlink="">
      <xdr:nvSpPr>
        <xdr:cNvPr id="329" name="楕円 328"/>
        <xdr:cNvSpPr/>
      </xdr:nvSpPr>
      <xdr:spPr>
        <a:xfrm>
          <a:off x="9588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19813</xdr:rowOff>
    </xdr:from>
    <xdr:to>
      <xdr:col>55</xdr:col>
      <xdr:colOff>0</xdr:colOff>
      <xdr:row>85</xdr:row>
      <xdr:rowOff>24385</xdr:rowOff>
    </xdr:to>
    <xdr:cxnSp macro="">
      <xdr:nvCxnSpPr>
        <xdr:cNvPr id="330" name="直線コネクタ 329"/>
        <xdr:cNvCxnSpPr/>
      </xdr:nvCxnSpPr>
      <xdr:spPr>
        <a:xfrm flipV="1">
          <a:off x="9639300" y="145930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331" name="楕円 330"/>
        <xdr:cNvSpPr/>
      </xdr:nvSpPr>
      <xdr:spPr>
        <a:xfrm>
          <a:off x="8699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28956</xdr:rowOff>
    </xdr:to>
    <xdr:cxnSp macro="">
      <xdr:nvCxnSpPr>
        <xdr:cNvPr id="332" name="直線コネクタ 331"/>
        <xdr:cNvCxnSpPr/>
      </xdr:nvCxnSpPr>
      <xdr:spPr>
        <a:xfrm flipV="1">
          <a:off x="8750300" y="145976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33"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34"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35"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36"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66312</xdr:rowOff>
    </xdr:from>
    <xdr:ext cx="469744" cy="259045"/>
    <xdr:sp macro="" textlink="">
      <xdr:nvSpPr>
        <xdr:cNvPr id="337" name="n_1mainValue【福祉施設】&#10;一人当たり面積"/>
        <xdr:cNvSpPr txBox="1"/>
      </xdr:nvSpPr>
      <xdr:spPr>
        <a:xfrm>
          <a:off x="9391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70883</xdr:rowOff>
    </xdr:from>
    <xdr:ext cx="469744" cy="259045"/>
    <xdr:sp macro="" textlink="">
      <xdr:nvSpPr>
        <xdr:cNvPr id="338" name="n_2mainValue【福祉施設】&#10;一人当たり面積"/>
        <xdr:cNvSpPr txBox="1"/>
      </xdr:nvSpPr>
      <xdr:spPr>
        <a:xfrm>
          <a:off x="8515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0" name="直線コネクタ 34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1" name="テキスト ボックス 35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2" name="直線コネクタ 35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3" name="テキスト ボックス 35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4" name="直線コネクタ 35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5" name="テキスト ボックス 35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6" name="直線コネクタ 35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7" name="テキスト ボックス 35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8" name="直線コネクタ 35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9" name="テキスト ボックス 35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0" name="直線コネクタ 35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1" name="テキスト ボックス 36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64" name="直線コネクタ 363"/>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6" name="直線コネクタ 36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67"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68" name="直線コネクタ 36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69"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70" name="フローチャート: 判断 369"/>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71" name="フローチャート: 判断 370"/>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72" name="フローチャート: 判断 371"/>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73" name="フローチャート: 判断 372"/>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74" name="フローチャート: 判断 373"/>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380" name="楕円 379"/>
        <xdr:cNvSpPr/>
      </xdr:nvSpPr>
      <xdr:spPr>
        <a:xfrm>
          <a:off x="4584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381" name="【市民会館】&#10;有形固定資産減価償却率該当値テキスト"/>
        <xdr:cNvSpPr txBox="1"/>
      </xdr:nvSpPr>
      <xdr:spPr>
        <a:xfrm>
          <a:off x="4673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118473</xdr:rowOff>
    </xdr:from>
    <xdr:to>
      <xdr:col>20</xdr:col>
      <xdr:colOff>38100</xdr:colOff>
      <xdr:row>106</xdr:row>
      <xdr:rowOff>48623</xdr:rowOff>
    </xdr:to>
    <xdr:sp macro="" textlink="">
      <xdr:nvSpPr>
        <xdr:cNvPr id="382" name="楕円 381"/>
        <xdr:cNvSpPr/>
      </xdr:nvSpPr>
      <xdr:spPr>
        <a:xfrm>
          <a:off x="3746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169273</xdr:rowOff>
    </xdr:from>
    <xdr:to>
      <xdr:col>24</xdr:col>
      <xdr:colOff>63500</xdr:colOff>
      <xdr:row>106</xdr:row>
      <xdr:rowOff>33745</xdr:rowOff>
    </xdr:to>
    <xdr:cxnSp macro="">
      <xdr:nvCxnSpPr>
        <xdr:cNvPr id="383" name="直線コネクタ 382"/>
        <xdr:cNvCxnSpPr/>
      </xdr:nvCxnSpPr>
      <xdr:spPr>
        <a:xfrm>
          <a:off x="3797300" y="181715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384" name="楕円 383"/>
        <xdr:cNvSpPr/>
      </xdr:nvSpPr>
      <xdr:spPr>
        <a:xfrm>
          <a:off x="2857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157843</xdr:rowOff>
    </xdr:from>
    <xdr:to>
      <xdr:col>19</xdr:col>
      <xdr:colOff>177800</xdr:colOff>
      <xdr:row>105</xdr:row>
      <xdr:rowOff>169273</xdr:rowOff>
    </xdr:to>
    <xdr:cxnSp macro="">
      <xdr:nvCxnSpPr>
        <xdr:cNvPr id="385" name="直線コネクタ 384"/>
        <xdr:cNvCxnSpPr/>
      </xdr:nvCxnSpPr>
      <xdr:spPr>
        <a:xfrm>
          <a:off x="2908300" y="181600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8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8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88"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89"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39750</xdr:rowOff>
    </xdr:from>
    <xdr:ext cx="405111" cy="259045"/>
    <xdr:sp macro="" textlink="">
      <xdr:nvSpPr>
        <xdr:cNvPr id="390" name="n_1mainValue【市民会館】&#10;有形固定資産減価償却率"/>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391" name="n_2mainValue【市民会館】&#10;有形固定資産減価償却率"/>
        <xdr:cNvSpPr txBox="1"/>
      </xdr:nvSpPr>
      <xdr:spPr>
        <a:xfrm>
          <a:off x="2705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15" name="直線コネクタ 414"/>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16"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17" name="直線コネクタ 416"/>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18"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19" name="直線コネクタ 418"/>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20"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21" name="フローチャート: 判断 420"/>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22" name="フローチャート: 判断 421"/>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23" name="フローチャート: 判断 422"/>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24" name="フローチャート: 判断 423"/>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25" name="フローチャート: 判断 424"/>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31" name="楕円 430"/>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32" name="【市民会館】&#10;一人当たり面積該当値テキスト"/>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31114</xdr:rowOff>
    </xdr:from>
    <xdr:to>
      <xdr:col>50</xdr:col>
      <xdr:colOff>165100</xdr:colOff>
      <xdr:row>107</xdr:row>
      <xdr:rowOff>132714</xdr:rowOff>
    </xdr:to>
    <xdr:sp macro="" textlink="">
      <xdr:nvSpPr>
        <xdr:cNvPr id="433" name="楕円 432"/>
        <xdr:cNvSpPr/>
      </xdr:nvSpPr>
      <xdr:spPr>
        <a:xfrm>
          <a:off x="9588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81914</xdr:rowOff>
    </xdr:to>
    <xdr:cxnSp macro="">
      <xdr:nvCxnSpPr>
        <xdr:cNvPr id="434" name="直線コネクタ 433"/>
        <xdr:cNvCxnSpPr/>
      </xdr:nvCxnSpPr>
      <xdr:spPr>
        <a:xfrm flipV="1">
          <a:off x="9639300" y="184213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35" name="楕円 434"/>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81914</xdr:rowOff>
    </xdr:from>
    <xdr:to>
      <xdr:col>50</xdr:col>
      <xdr:colOff>114300</xdr:colOff>
      <xdr:row>107</xdr:row>
      <xdr:rowOff>87630</xdr:rowOff>
    </xdr:to>
    <xdr:cxnSp macro="">
      <xdr:nvCxnSpPr>
        <xdr:cNvPr id="436" name="直線コネクタ 435"/>
        <xdr:cNvCxnSpPr/>
      </xdr:nvCxnSpPr>
      <xdr:spPr>
        <a:xfrm flipV="1">
          <a:off x="8750300" y="1842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37"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38"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39"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40"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123841</xdr:rowOff>
    </xdr:from>
    <xdr:ext cx="469744" cy="259045"/>
    <xdr:sp macro="" textlink="">
      <xdr:nvSpPr>
        <xdr:cNvPr id="441" name="n_1mainValue【市民会館】&#10;一人当たり面積"/>
        <xdr:cNvSpPr txBox="1"/>
      </xdr:nvSpPr>
      <xdr:spPr>
        <a:xfrm>
          <a:off x="9391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42" name="n_2mainValue【市民会館】&#10;一人当たり面積"/>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3" name="テキスト ボックス 45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5" name="テキスト ボックス 45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3" name="テキスト ボックス 46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5" name="テキスト ボックス 46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67" name="直線コネクタ 466"/>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68"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9" name="直線コネクタ 46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70"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71" name="直線コネクタ 470"/>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72"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73" name="フローチャート: 判断 472"/>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74" name="フローチャート: 判断 473"/>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75" name="フローチャート: 判断 474"/>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76" name="フローチャート: 判断 475"/>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77" name="フローチャート: 判断 476"/>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83" name="楕円 482"/>
        <xdr:cNvSpPr/>
      </xdr:nvSpPr>
      <xdr:spPr>
        <a:xfrm>
          <a:off x="16268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100982</xdr:rowOff>
    </xdr:from>
    <xdr:ext cx="405111" cy="259045"/>
    <xdr:sp macro="" textlink="">
      <xdr:nvSpPr>
        <xdr:cNvPr id="484" name="【一般廃棄物処理施設】&#10;有形固定資産減価償却率該当値テキスト"/>
        <xdr:cNvSpPr txBox="1"/>
      </xdr:nvSpPr>
      <xdr:spPr>
        <a:xfrm>
          <a:off x="16357600"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485" name="楕円 484"/>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39</xdr:row>
      <xdr:rowOff>167640</xdr:rowOff>
    </xdr:to>
    <xdr:cxnSp macro="">
      <xdr:nvCxnSpPr>
        <xdr:cNvPr id="486" name="直線コネクタ 485"/>
        <xdr:cNvCxnSpPr/>
      </xdr:nvCxnSpPr>
      <xdr:spPr>
        <a:xfrm flipV="1">
          <a:off x="15481300" y="6517005"/>
          <a:ext cx="8382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90170</xdr:rowOff>
    </xdr:from>
    <xdr:to>
      <xdr:col>76</xdr:col>
      <xdr:colOff>165100</xdr:colOff>
      <xdr:row>41</xdr:row>
      <xdr:rowOff>20320</xdr:rowOff>
    </xdr:to>
    <xdr:sp macro="" textlink="">
      <xdr:nvSpPr>
        <xdr:cNvPr id="487" name="楕円 486"/>
        <xdr:cNvSpPr/>
      </xdr:nvSpPr>
      <xdr:spPr>
        <a:xfrm>
          <a:off x="1454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140970</xdr:rowOff>
    </xdr:to>
    <xdr:cxnSp macro="">
      <xdr:nvCxnSpPr>
        <xdr:cNvPr id="488" name="直線コネクタ 487"/>
        <xdr:cNvCxnSpPr/>
      </xdr:nvCxnSpPr>
      <xdr:spPr>
        <a:xfrm flipV="1">
          <a:off x="14592300" y="68541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89"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90"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91"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92"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493"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11447</xdr:rowOff>
    </xdr:from>
    <xdr:ext cx="405111" cy="259045"/>
    <xdr:sp macro="" textlink="">
      <xdr:nvSpPr>
        <xdr:cNvPr id="494" name="n_2mainValue【一般廃棄物処理施設】&#10;有形固定資産減価償却率"/>
        <xdr:cNvSpPr txBox="1"/>
      </xdr:nvSpPr>
      <xdr:spPr>
        <a:xfrm>
          <a:off x="1438974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6" name="テキスト ボックス 50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8" name="テキスト ボックス 50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0" name="テキスト ボックス 50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2" name="テキスト ボックス 51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4" name="テキスト ボックス 51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6" name="テキスト ボックス 5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18" name="直線コネクタ 517"/>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19"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20" name="直線コネクタ 519"/>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21"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22" name="直線コネクタ 521"/>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23"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24" name="フローチャート: 判断 523"/>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25" name="フローチャート: 判断 524"/>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26" name="フローチャート: 判断 525"/>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27" name="フローチャート: 判断 526"/>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28" name="フローチャート: 判断 527"/>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70705</xdr:rowOff>
    </xdr:from>
    <xdr:to>
      <xdr:col>116</xdr:col>
      <xdr:colOff>114300</xdr:colOff>
      <xdr:row>41</xdr:row>
      <xdr:rowOff>855</xdr:rowOff>
    </xdr:to>
    <xdr:sp macro="" textlink="">
      <xdr:nvSpPr>
        <xdr:cNvPr id="534" name="楕円 533"/>
        <xdr:cNvSpPr/>
      </xdr:nvSpPr>
      <xdr:spPr>
        <a:xfrm>
          <a:off x="22110700" y="69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49132</xdr:rowOff>
    </xdr:from>
    <xdr:ext cx="534377" cy="259045"/>
    <xdr:sp macro="" textlink="">
      <xdr:nvSpPr>
        <xdr:cNvPr id="535" name="【一般廃棄物処理施設】&#10;一人当たり有形固定資産（償却資産）額該当値テキスト"/>
        <xdr:cNvSpPr txBox="1"/>
      </xdr:nvSpPr>
      <xdr:spPr>
        <a:xfrm>
          <a:off x="22199600" y="690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98792</xdr:rowOff>
    </xdr:from>
    <xdr:to>
      <xdr:col>112</xdr:col>
      <xdr:colOff>38100</xdr:colOff>
      <xdr:row>41</xdr:row>
      <xdr:rowOff>28942</xdr:rowOff>
    </xdr:to>
    <xdr:sp macro="" textlink="">
      <xdr:nvSpPr>
        <xdr:cNvPr id="536" name="楕円 535"/>
        <xdr:cNvSpPr/>
      </xdr:nvSpPr>
      <xdr:spPr>
        <a:xfrm>
          <a:off x="21272500" y="6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121505</xdr:rowOff>
    </xdr:from>
    <xdr:to>
      <xdr:col>116</xdr:col>
      <xdr:colOff>63500</xdr:colOff>
      <xdr:row>40</xdr:row>
      <xdr:rowOff>149592</xdr:rowOff>
    </xdr:to>
    <xdr:cxnSp macro="">
      <xdr:nvCxnSpPr>
        <xdr:cNvPr id="537" name="直線コネクタ 536"/>
        <xdr:cNvCxnSpPr/>
      </xdr:nvCxnSpPr>
      <xdr:spPr>
        <a:xfrm flipV="1">
          <a:off x="21323300" y="6979505"/>
          <a:ext cx="838200" cy="2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145342</xdr:rowOff>
    </xdr:from>
    <xdr:to>
      <xdr:col>107</xdr:col>
      <xdr:colOff>101600</xdr:colOff>
      <xdr:row>41</xdr:row>
      <xdr:rowOff>75492</xdr:rowOff>
    </xdr:to>
    <xdr:sp macro="" textlink="">
      <xdr:nvSpPr>
        <xdr:cNvPr id="538" name="楕円 537"/>
        <xdr:cNvSpPr/>
      </xdr:nvSpPr>
      <xdr:spPr>
        <a:xfrm>
          <a:off x="20383500" y="70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149592</xdr:rowOff>
    </xdr:from>
    <xdr:to>
      <xdr:col>111</xdr:col>
      <xdr:colOff>177800</xdr:colOff>
      <xdr:row>41</xdr:row>
      <xdr:rowOff>24692</xdr:rowOff>
    </xdr:to>
    <xdr:cxnSp macro="">
      <xdr:nvCxnSpPr>
        <xdr:cNvPr id="539" name="直線コネクタ 538"/>
        <xdr:cNvCxnSpPr/>
      </xdr:nvCxnSpPr>
      <xdr:spPr>
        <a:xfrm flipV="1">
          <a:off x="20434300" y="7007592"/>
          <a:ext cx="889000" cy="4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40"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41"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42"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43"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20069</xdr:rowOff>
    </xdr:from>
    <xdr:ext cx="534377" cy="259045"/>
    <xdr:sp macro="" textlink="">
      <xdr:nvSpPr>
        <xdr:cNvPr id="544" name="n_1mainValue【一般廃棄物処理施設】&#10;一人当たり有形固定資産（償却資産）額"/>
        <xdr:cNvSpPr txBox="1"/>
      </xdr:nvSpPr>
      <xdr:spPr>
        <a:xfrm>
          <a:off x="21043411" y="70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66619</xdr:rowOff>
    </xdr:from>
    <xdr:ext cx="534377" cy="259045"/>
    <xdr:sp macro="" textlink="">
      <xdr:nvSpPr>
        <xdr:cNvPr id="545" name="n_2mainValue【一般廃棄物処理施設】&#10;一人当たり有形固定資産（償却資産）額"/>
        <xdr:cNvSpPr txBox="1"/>
      </xdr:nvSpPr>
      <xdr:spPr>
        <a:xfrm>
          <a:off x="20167111" y="70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6" name="テキスト ボックス 55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7" name="直線コネクタ 5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8" name="テキスト ボックス 55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9" name="直線コネクタ 5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0" name="テキスト ボックス 5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3" name="直線コネクタ 5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4" name="テキスト ボックス 5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5" name="直線コネクタ 5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6" name="テキスト ボックス 5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8" name="テキスト ボックス 56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70" name="直線コネクタ 56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7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72" name="直線コネクタ 57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7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74" name="直線コネクタ 57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75"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76" name="フローチャート: 判断 57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77" name="フローチャート: 判断 57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78" name="フローチャート: 判断 57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79" name="フローチャート: 判断 57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80" name="フローチャート: 判断 57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86" name="楕円 585"/>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587" name="【保健センター・保健所】&#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588" name="楕円 587"/>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137160</xdr:rowOff>
    </xdr:to>
    <xdr:cxnSp macro="">
      <xdr:nvCxnSpPr>
        <xdr:cNvPr id="589" name="直線コネクタ 588"/>
        <xdr:cNvCxnSpPr/>
      </xdr:nvCxnSpPr>
      <xdr:spPr>
        <a:xfrm>
          <a:off x="15481300" y="10020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90" name="楕円 589"/>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76200</xdr:rowOff>
    </xdr:to>
    <xdr:cxnSp macro="">
      <xdr:nvCxnSpPr>
        <xdr:cNvPr id="591" name="直線コネクタ 590"/>
        <xdr:cNvCxnSpPr/>
      </xdr:nvCxnSpPr>
      <xdr:spPr>
        <a:xfrm>
          <a:off x="14592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92" name="n_1ave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93"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94"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95"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596" name="n_1mainValue【保健センター・保健所】&#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97" name="n_2mainValue【保健センター・保健所】&#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8" name="直線コネクタ 60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9" name="テキスト ボックス 60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0" name="直線コネクタ 60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1" name="テキスト ボックス 61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2" name="直線コネクタ 6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3" name="テキスト ボックス 6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4" name="直線コネクタ 61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5" name="テキスト ボックス 61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6" name="直線コネクタ 61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7" name="テキスト ボックス 61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8" name="直線コネクタ 6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9" name="テキスト ボックス 6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21" name="直線コネクタ 620"/>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2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3" name="直線コネクタ 62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24"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25" name="直線コネクタ 624"/>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26"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27" name="フローチャート: 判断 626"/>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28" name="フローチャート: 判断 627"/>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29" name="フローチャート: 判断 628"/>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30" name="フローチャート: 判断 629"/>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31" name="フローチャート: 判断 630"/>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637" name="楕円 636"/>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638" name="【保健センター・保健所】&#10;一人当たり面積該当値テキスト"/>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639" name="楕円 638"/>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60</xdr:row>
      <xdr:rowOff>121920</xdr:rowOff>
    </xdr:to>
    <xdr:cxnSp macro="">
      <xdr:nvCxnSpPr>
        <xdr:cNvPr id="640" name="直線コネクタ 639"/>
        <xdr:cNvCxnSpPr/>
      </xdr:nvCxnSpPr>
      <xdr:spPr>
        <a:xfrm flipV="1">
          <a:off x="21323300" y="10393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641" name="楕円 640"/>
        <xdr:cNvSpPr/>
      </xdr:nvSpPr>
      <xdr:spPr>
        <a:xfrm>
          <a:off x="2038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137160</xdr:rowOff>
    </xdr:to>
    <xdr:cxnSp macro="">
      <xdr:nvCxnSpPr>
        <xdr:cNvPr id="642" name="直線コネクタ 641"/>
        <xdr:cNvCxnSpPr/>
      </xdr:nvCxnSpPr>
      <xdr:spPr>
        <a:xfrm flipV="1">
          <a:off x="20434300" y="10408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43" name="n_1aveValue【保健センター・保健所】&#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44" name="n_2aveValue【保健センター・保健所】&#10;一人当たり面積"/>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4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4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647" name="n_1mainValue【保健センター・保健所】&#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648" name="n_2mainValue【保健センター・保健所】&#10;一人当たり面積"/>
        <xdr:cNvSpPr txBox="1"/>
      </xdr:nvSpPr>
      <xdr:spPr>
        <a:xfrm>
          <a:off x="20199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7" name="テキスト ボックス 6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8" name="直線コネクタ 6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9" name="テキスト ボックス 65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0" name="直線コネクタ 6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1" name="テキスト ボックス 66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2" name="直線コネクタ 6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3" name="テキスト ボックス 6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4" name="直線コネクタ 6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5" name="テキスト ボックス 6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6" name="直線コネクタ 6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7" name="テキスト ボックス 6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8" name="直線コネクタ 6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9" name="テキスト ボックス 66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0" name="直線コネクタ 6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1" name="テキスト ボックス 67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73" name="直線コネクタ 672"/>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7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75" name="直線コネクタ 67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76"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77" name="直線コネクタ 676"/>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78"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79" name="フローチャート: 判断 678"/>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80" name="フローチャート: 判断 67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81" name="フローチャート: 判断 680"/>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82" name="フローチャート: 判断 681"/>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83" name="フローチャート: 判断 682"/>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4" name="テキスト ボックス 6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5" name="テキスト ボックス 6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6" name="テキスト ボックス 6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7" name="テキスト ボックス 6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8" name="テキスト ボックス 6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89" name="楕円 688"/>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90" name="【消防施設】&#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691" name="楕円 690"/>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80011</xdr:rowOff>
    </xdr:to>
    <xdr:cxnSp macro="">
      <xdr:nvCxnSpPr>
        <xdr:cNvPr id="692" name="直線コネクタ 691"/>
        <xdr:cNvCxnSpPr/>
      </xdr:nvCxnSpPr>
      <xdr:spPr>
        <a:xfrm flipV="1">
          <a:off x="15481300" y="138912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693" name="楕円 692"/>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80011</xdr:rowOff>
    </xdr:to>
    <xdr:cxnSp macro="">
      <xdr:nvCxnSpPr>
        <xdr:cNvPr id="694" name="直線コネクタ 693"/>
        <xdr:cNvCxnSpPr/>
      </xdr:nvCxnSpPr>
      <xdr:spPr>
        <a:xfrm>
          <a:off x="14592300" y="139255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95"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96"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97"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98"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699" name="n_1mainValue【消防施設】&#10;有形固定資産減価償却率"/>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00" name="n_2mainValue【消防施設】&#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1" name="正方形/長方形 7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2" name="正方形/長方形 7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3" name="正方形/長方形 7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4" name="正方形/長方形 7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5" name="正方形/長方形 7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6" name="正方形/長方形 7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7" name="正方形/長方形 7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9" name="テキスト ボックス 7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0" name="直線コネクタ 7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1" name="直線コネクタ 71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2" name="テキスト ボックス 71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3" name="直線コネクタ 71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4" name="テキスト ボックス 71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5" name="直線コネクタ 71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6" name="テキスト ボックス 71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7" name="直線コネクタ 71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8" name="テキスト ボックス 71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9" name="直線コネクタ 71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0" name="テキスト ボックス 71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1" name="直線コネクタ 72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2" name="テキスト ボックス 72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26" name="直線コネクタ 725"/>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27"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28" name="直線コネクタ 727"/>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29"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30" name="直線コネクタ 729"/>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31"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32" name="フローチャート: 判断 731"/>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33" name="フローチャート: 判断 732"/>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34" name="フローチャート: 判断 733"/>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35" name="フローチャート: 判断 734"/>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6" name="フローチャート: 判断 735"/>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42" name="楕円 741"/>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10177</xdr:rowOff>
    </xdr:from>
    <xdr:ext cx="469744" cy="259045"/>
    <xdr:sp macro="" textlink="">
      <xdr:nvSpPr>
        <xdr:cNvPr id="743" name="【消防施設】&#10;一人当たり面積該当値テキスト"/>
        <xdr:cNvSpPr txBox="1"/>
      </xdr:nvSpPr>
      <xdr:spPr>
        <a:xfrm>
          <a:off x="2219960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26488</xdr:rowOff>
    </xdr:from>
    <xdr:to>
      <xdr:col>112</xdr:col>
      <xdr:colOff>38100</xdr:colOff>
      <xdr:row>84</xdr:row>
      <xdr:rowOff>128088</xdr:rowOff>
    </xdr:to>
    <xdr:sp macro="" textlink="">
      <xdr:nvSpPr>
        <xdr:cNvPr id="744" name="楕円 743"/>
        <xdr:cNvSpPr/>
      </xdr:nvSpPr>
      <xdr:spPr>
        <a:xfrm>
          <a:off x="2127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77288</xdr:rowOff>
    </xdr:from>
    <xdr:to>
      <xdr:col>116</xdr:col>
      <xdr:colOff>63500</xdr:colOff>
      <xdr:row>85</xdr:row>
      <xdr:rowOff>38100</xdr:rowOff>
    </xdr:to>
    <xdr:cxnSp macro="">
      <xdr:nvCxnSpPr>
        <xdr:cNvPr id="745" name="直線コネクタ 744"/>
        <xdr:cNvCxnSpPr/>
      </xdr:nvCxnSpPr>
      <xdr:spPr>
        <a:xfrm>
          <a:off x="21323300" y="14479088"/>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36286</xdr:rowOff>
    </xdr:from>
    <xdr:to>
      <xdr:col>107</xdr:col>
      <xdr:colOff>101600</xdr:colOff>
      <xdr:row>84</xdr:row>
      <xdr:rowOff>137886</xdr:rowOff>
    </xdr:to>
    <xdr:sp macro="" textlink="">
      <xdr:nvSpPr>
        <xdr:cNvPr id="746" name="楕円 745"/>
        <xdr:cNvSpPr/>
      </xdr:nvSpPr>
      <xdr:spPr>
        <a:xfrm>
          <a:off x="2038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77288</xdr:rowOff>
    </xdr:from>
    <xdr:to>
      <xdr:col>111</xdr:col>
      <xdr:colOff>177800</xdr:colOff>
      <xdr:row>84</xdr:row>
      <xdr:rowOff>87086</xdr:rowOff>
    </xdr:to>
    <xdr:cxnSp macro="">
      <xdr:nvCxnSpPr>
        <xdr:cNvPr id="747" name="直線コネクタ 746"/>
        <xdr:cNvCxnSpPr/>
      </xdr:nvCxnSpPr>
      <xdr:spPr>
        <a:xfrm flipV="1">
          <a:off x="20434300" y="144790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48"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49"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50"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51"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144615</xdr:rowOff>
    </xdr:from>
    <xdr:ext cx="469744" cy="259045"/>
    <xdr:sp macro="" textlink="">
      <xdr:nvSpPr>
        <xdr:cNvPr id="752" name="n_1main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53" name="n_2mainValue【消防施設】&#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4" name="正方形/長方形 7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5" name="正方形/長方形 7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6" name="正方形/長方形 7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7" name="正方形/長方形 7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8" name="正方形/長方形 7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9" name="正方形/長方形 7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0" name="正方形/長方形 7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正方形/長方形 7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2" name="テキスト ボックス 7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3" name="直線コネクタ 7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4" name="テキスト ボックス 76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5" name="直線コネクタ 7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6" name="テキスト ボックス 76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7" name="直線コネクタ 7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8" name="テキスト ボックス 7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9" name="直線コネクタ 7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0" name="テキスト ボックス 7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1" name="直線コネクタ 7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2" name="テキスト ボックス 7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3" name="直線コネクタ 7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74" name="テキスト ボックス 77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77" name="直線コネクタ 77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78"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79" name="直線コネクタ 77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80"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81" name="直線コネクタ 78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82"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83" name="フローチャート: 判断 782"/>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84" name="フローチャート: 判断 783"/>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85" name="フローチャート: 判断 784"/>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86" name="フローチャート: 判断 785"/>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87" name="フローチャート: 判断 786"/>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88900</xdr:rowOff>
    </xdr:from>
    <xdr:to>
      <xdr:col>85</xdr:col>
      <xdr:colOff>177800</xdr:colOff>
      <xdr:row>104</xdr:row>
      <xdr:rowOff>19050</xdr:rowOff>
    </xdr:to>
    <xdr:sp macro="" textlink="">
      <xdr:nvSpPr>
        <xdr:cNvPr id="793" name="楕円 792"/>
        <xdr:cNvSpPr/>
      </xdr:nvSpPr>
      <xdr:spPr>
        <a:xfrm>
          <a:off x="162687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67327</xdr:rowOff>
    </xdr:from>
    <xdr:ext cx="405111" cy="259045"/>
    <xdr:sp macro="" textlink="">
      <xdr:nvSpPr>
        <xdr:cNvPr id="794" name="【庁舎】&#10;有形固定資産減価償却率該当値テキスト"/>
        <xdr:cNvSpPr txBox="1"/>
      </xdr:nvSpPr>
      <xdr:spPr>
        <a:xfrm>
          <a:off x="16357600"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104139</xdr:rowOff>
    </xdr:from>
    <xdr:to>
      <xdr:col>81</xdr:col>
      <xdr:colOff>101600</xdr:colOff>
      <xdr:row>104</xdr:row>
      <xdr:rowOff>34289</xdr:rowOff>
    </xdr:to>
    <xdr:sp macro="" textlink="">
      <xdr:nvSpPr>
        <xdr:cNvPr id="795" name="楕円 794"/>
        <xdr:cNvSpPr/>
      </xdr:nvSpPr>
      <xdr:spPr>
        <a:xfrm>
          <a:off x="15430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139700</xdr:rowOff>
    </xdr:from>
    <xdr:to>
      <xdr:col>85</xdr:col>
      <xdr:colOff>127000</xdr:colOff>
      <xdr:row>103</xdr:row>
      <xdr:rowOff>154939</xdr:rowOff>
    </xdr:to>
    <xdr:cxnSp macro="">
      <xdr:nvCxnSpPr>
        <xdr:cNvPr id="796" name="直線コネクタ 795"/>
        <xdr:cNvCxnSpPr/>
      </xdr:nvCxnSpPr>
      <xdr:spPr>
        <a:xfrm flipV="1">
          <a:off x="15481300" y="177990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797" name="楕円 796"/>
        <xdr:cNvSpPr/>
      </xdr:nvSpPr>
      <xdr:spPr>
        <a:xfrm>
          <a:off x="1454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129539</xdr:rowOff>
    </xdr:from>
    <xdr:to>
      <xdr:col>81</xdr:col>
      <xdr:colOff>50800</xdr:colOff>
      <xdr:row>103</xdr:row>
      <xdr:rowOff>154939</xdr:rowOff>
    </xdr:to>
    <xdr:cxnSp macro="">
      <xdr:nvCxnSpPr>
        <xdr:cNvPr id="798" name="直線コネクタ 797"/>
        <xdr:cNvCxnSpPr/>
      </xdr:nvCxnSpPr>
      <xdr:spPr>
        <a:xfrm>
          <a:off x="14592300" y="177888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99"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00"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01"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02"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25416</xdr:rowOff>
    </xdr:from>
    <xdr:ext cx="405111" cy="259045"/>
    <xdr:sp macro="" textlink="">
      <xdr:nvSpPr>
        <xdr:cNvPr id="803" name="n_1mainValue【庁舎】&#10;有形固定資産減価償却率"/>
        <xdr:cNvSpPr txBox="1"/>
      </xdr:nvSpPr>
      <xdr:spPr>
        <a:xfrm>
          <a:off x="15266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xdr:rowOff>
    </xdr:from>
    <xdr:ext cx="405111" cy="259045"/>
    <xdr:sp macro="" textlink="">
      <xdr:nvSpPr>
        <xdr:cNvPr id="804" name="n_2mainValue【庁舎】&#10;有形固定資産減価償却率"/>
        <xdr:cNvSpPr txBox="1"/>
      </xdr:nvSpPr>
      <xdr:spPr>
        <a:xfrm>
          <a:off x="14389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8" name="直線コネクタ 82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30" name="直線コネクタ 82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3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32" name="直線コネクタ 83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3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34" name="フローチャート: 判断 83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35" name="フローチャート: 判断 83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36" name="フローチャート: 判断 83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7" name="フローチャート: 判断 83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8" name="フローチャート: 判断 83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15239</xdr:rowOff>
    </xdr:from>
    <xdr:to>
      <xdr:col>116</xdr:col>
      <xdr:colOff>114300</xdr:colOff>
      <xdr:row>105</xdr:row>
      <xdr:rowOff>116839</xdr:rowOff>
    </xdr:to>
    <xdr:sp macro="" textlink="">
      <xdr:nvSpPr>
        <xdr:cNvPr id="844" name="楕円 843"/>
        <xdr:cNvSpPr/>
      </xdr:nvSpPr>
      <xdr:spPr>
        <a:xfrm>
          <a:off x="221107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38116</xdr:rowOff>
    </xdr:from>
    <xdr:ext cx="469744" cy="259045"/>
    <xdr:sp macro="" textlink="">
      <xdr:nvSpPr>
        <xdr:cNvPr id="845" name="【庁舎】&#10;一人当たり面積該当値テキスト"/>
        <xdr:cNvSpPr txBox="1"/>
      </xdr:nvSpPr>
      <xdr:spPr>
        <a:xfrm>
          <a:off x="22199600"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27939</xdr:rowOff>
    </xdr:from>
    <xdr:to>
      <xdr:col>112</xdr:col>
      <xdr:colOff>38100</xdr:colOff>
      <xdr:row>105</xdr:row>
      <xdr:rowOff>129539</xdr:rowOff>
    </xdr:to>
    <xdr:sp macro="" textlink="">
      <xdr:nvSpPr>
        <xdr:cNvPr id="846" name="楕円 845"/>
        <xdr:cNvSpPr/>
      </xdr:nvSpPr>
      <xdr:spPr>
        <a:xfrm>
          <a:off x="212725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66039</xdr:rowOff>
    </xdr:from>
    <xdr:to>
      <xdr:col>116</xdr:col>
      <xdr:colOff>63500</xdr:colOff>
      <xdr:row>105</xdr:row>
      <xdr:rowOff>78739</xdr:rowOff>
    </xdr:to>
    <xdr:cxnSp macro="">
      <xdr:nvCxnSpPr>
        <xdr:cNvPr id="847" name="直線コネクタ 846"/>
        <xdr:cNvCxnSpPr/>
      </xdr:nvCxnSpPr>
      <xdr:spPr>
        <a:xfrm flipV="1">
          <a:off x="21323300" y="180682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41911</xdr:rowOff>
    </xdr:from>
    <xdr:to>
      <xdr:col>107</xdr:col>
      <xdr:colOff>101600</xdr:colOff>
      <xdr:row>105</xdr:row>
      <xdr:rowOff>143511</xdr:rowOff>
    </xdr:to>
    <xdr:sp macro="" textlink="">
      <xdr:nvSpPr>
        <xdr:cNvPr id="848" name="楕円 847"/>
        <xdr:cNvSpPr/>
      </xdr:nvSpPr>
      <xdr:spPr>
        <a:xfrm>
          <a:off x="20383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78739</xdr:rowOff>
    </xdr:from>
    <xdr:to>
      <xdr:col>111</xdr:col>
      <xdr:colOff>177800</xdr:colOff>
      <xdr:row>105</xdr:row>
      <xdr:rowOff>92711</xdr:rowOff>
    </xdr:to>
    <xdr:cxnSp macro="">
      <xdr:nvCxnSpPr>
        <xdr:cNvPr id="849" name="直線コネクタ 848"/>
        <xdr:cNvCxnSpPr/>
      </xdr:nvCxnSpPr>
      <xdr:spPr>
        <a:xfrm flipV="1">
          <a:off x="20434300" y="180809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50"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1"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52"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53"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146066</xdr:rowOff>
    </xdr:from>
    <xdr:ext cx="469744" cy="259045"/>
    <xdr:sp macro="" textlink="">
      <xdr:nvSpPr>
        <xdr:cNvPr id="854" name="n_1mainValue【庁舎】&#10;一人当たり面積"/>
        <xdr:cNvSpPr txBox="1"/>
      </xdr:nvSpPr>
      <xdr:spPr>
        <a:xfrm>
          <a:off x="21075727" y="178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160038</xdr:rowOff>
    </xdr:from>
    <xdr:ext cx="469744" cy="259045"/>
    <xdr:sp macro="" textlink="">
      <xdr:nvSpPr>
        <xdr:cNvPr id="855" name="n_2mainValue【庁舎】&#10;一人当たり面積"/>
        <xdr:cNvSpPr txBox="1"/>
      </xdr:nvSpPr>
      <xdr:spPr>
        <a:xfrm>
          <a:off x="20199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計画的な維持補修を進めていく。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ﾎﾟｲﾝﾄ減少した。ただし、全体的に老朽化が進んでおり比率は平均より高い数値になっている。令和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年度までの期間で定めた個別施設計画により、計画的に改修を進めていく。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ﾎﾟｲﾝﾄ増加したが、類似団体平均値は引き続き下回っている。今後とも計画的な予防保全、改修工事を行い、施設の長寿命化に取り組んでいく。</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について、老朽化が進み平均より高い数値となっている。類似団体平均との差は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ﾎﾟｲﾝﾄと大きくなっていることから、計画的に維持補修を進める必要がある。</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について、連結対象団体である宇陀衛生一部事務組合と東宇陀環境衛生組合の資産も含んでいる。固定資産台帳と公有財産台帳の突合による精緻化を行ったことで、有形固定資産減価償却率は前年度比で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ﾎﾟｲﾝﾄ減少し、</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％となった。これは先述の固定資産台帳精緻化に加えて、宇陀衛生一部事務組合が大規模な基幹改良工事を行ったことも要因である。</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について、平均より低い数値であるものの、徐々に老朽化が進行している。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連結対象団体である奈良県広域消防組合の数値を合算して算出している。耐用年数を超えて稼働しているものもあるが、新たな設備投資や整備を実施していることから、平均より低い数値とな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について、市役所庁舎が該当する。令和元年度に庁舎大会議室の</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AV</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設備整備を行ったものの、その後定期的な改修等はないため、類似団体平均値より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ﾎﾟｲﾝﾄ高い数値となっている。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単年度の財政力指数は前年度</a:t>
          </a:r>
          <a:r>
            <a:rPr kumimoji="1" lang="ja-JP" altLang="en-US" sz="1100">
              <a:solidFill>
                <a:schemeClr val="dk1"/>
              </a:solidFill>
              <a:effectLst/>
              <a:latin typeface="+mn-lt"/>
              <a:ea typeface="+mn-ea"/>
              <a:cs typeface="+mn-cs"/>
            </a:rPr>
            <a:t>並みの</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であった。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ヵ年平均の数値は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年度以降減少し続けている。当市は中山間地域に位置し、確固たる基幹産業や企業がないため財政基盤が脆弱である。ベッドタウンでもあるが住み替えや世代交代が進まず、主たる税収である個人市民税は</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年度以降逓減している。今後はさらに高齢化が進み、人口減による過疎化も進行することが見込まれる。</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次行政改革大綱（</a:t>
          </a:r>
          <a:r>
            <a:rPr kumimoji="1" lang="en-US" altLang="ja-JP" sz="1100" b="0" i="0" baseline="0">
              <a:solidFill>
                <a:schemeClr val="dk1"/>
              </a:solidFill>
              <a:effectLst/>
              <a:latin typeface="+mn-lt"/>
              <a:ea typeface="+mn-ea"/>
              <a:cs typeface="+mn-cs"/>
            </a:rPr>
            <a:t>R3.3</a:t>
          </a:r>
          <a:r>
            <a:rPr kumimoji="1" lang="ja-JP" altLang="ja-JP" sz="1100" b="0" i="0" baseline="0">
              <a:solidFill>
                <a:schemeClr val="dk1"/>
              </a:solidFill>
              <a:effectLst/>
              <a:latin typeface="+mn-lt"/>
              <a:ea typeface="+mn-ea"/>
              <a:cs typeface="+mn-cs"/>
            </a:rPr>
            <a:t>月策定：</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R7</a:t>
          </a:r>
          <a:r>
            <a:rPr kumimoji="1" lang="ja-JP" altLang="ja-JP" sz="1100" b="0" i="0" baseline="0">
              <a:solidFill>
                <a:schemeClr val="dk1"/>
              </a:solidFill>
              <a:effectLst/>
              <a:latin typeface="+mn-lt"/>
              <a:ea typeface="+mn-ea"/>
              <a:cs typeface="+mn-cs"/>
            </a:rPr>
            <a:t>年度）、第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a:t>
          </a:r>
          <a:r>
            <a:rPr kumimoji="1" lang="ja-JP" altLang="ja-JP" sz="1100">
              <a:solidFill>
                <a:schemeClr val="dk1"/>
              </a:solidFill>
              <a:effectLst/>
              <a:latin typeface="+mn-lt"/>
              <a:ea typeface="+mn-ea"/>
              <a:cs typeface="+mn-cs"/>
            </a:rPr>
            <a:t>宇陀市総合計画に基づき、転入増加と収入の増加を図りつつ、組織体制の見直しや持続可能な財政運営に努める。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143510</xdr:rowOff>
    </xdr:to>
    <xdr:cxnSp macro="">
      <xdr:nvCxnSpPr>
        <xdr:cNvPr id="73" name="直線コネクタ 72"/>
        <xdr:cNvCxnSpPr/>
      </xdr:nvCxnSpPr>
      <xdr:spPr>
        <a:xfrm>
          <a:off x="2336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ポイント増加した。これは、</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税の減少及び</a:t>
          </a:r>
          <a:r>
            <a:rPr kumimoji="1" lang="ja-JP" altLang="en-US" sz="1100">
              <a:solidFill>
                <a:schemeClr val="dk1"/>
              </a:solidFill>
              <a:effectLst/>
              <a:latin typeface="+mn-lt"/>
              <a:ea typeface="+mn-ea"/>
              <a:cs typeface="+mn-cs"/>
            </a:rPr>
            <a:t>人件費や</a:t>
          </a:r>
          <a:r>
            <a:rPr kumimoji="1" lang="ja-JP" altLang="ja-JP" sz="1100">
              <a:solidFill>
                <a:schemeClr val="dk1"/>
              </a:solidFill>
              <a:effectLst/>
              <a:latin typeface="+mn-lt"/>
              <a:ea typeface="+mn-ea"/>
              <a:cs typeface="+mn-cs"/>
            </a:rPr>
            <a:t>物件費の増加が主な要因である。全国平均及び奈良県平均も増加しているが、依然として各平均値よりも高い数値となっている。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就学前施設建設事業や</a:t>
          </a:r>
          <a:r>
            <a:rPr kumimoji="1" lang="ja-JP" altLang="ja-JP" sz="1100">
              <a:solidFill>
                <a:schemeClr val="dk1"/>
              </a:solidFill>
              <a:effectLst/>
              <a:latin typeface="+mn-lt"/>
              <a:ea typeface="+mn-ea"/>
              <a:cs typeface="+mn-cs"/>
            </a:rPr>
            <a:t>新学校給食センター建設事業等に係る地方債の元利償還が予定されており、公債費の増加による比率上昇が見込まれる。</a:t>
          </a:r>
          <a:endParaRPr lang="ja-JP" altLang="ja-JP" sz="1400">
            <a:effectLst/>
          </a:endParaRPr>
        </a:p>
        <a:p>
          <a:r>
            <a:rPr kumimoji="1" lang="ja-JP" altLang="ja-JP" sz="1100">
              <a:solidFill>
                <a:schemeClr val="dk1"/>
              </a:solidFill>
              <a:effectLst/>
              <a:latin typeface="+mn-lt"/>
              <a:ea typeface="+mn-ea"/>
              <a:cs typeface="+mn-cs"/>
            </a:rPr>
            <a:t>　組織体制の見直しや業務効率化による人件費の削減等に引き続き取り組み、経常経費の削減に努める。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149497</xdr:rowOff>
    </xdr:from>
    <xdr:to>
      <xdr:col>23</xdr:col>
      <xdr:colOff>133350</xdr:colOff>
      <xdr:row>61</xdr:row>
      <xdr:rowOff>5624</xdr:rowOff>
    </xdr:to>
    <xdr:cxnSp macro="">
      <xdr:nvCxnSpPr>
        <xdr:cNvPr id="132" name="直線コネクタ 131"/>
        <xdr:cNvCxnSpPr/>
      </xdr:nvCxnSpPr>
      <xdr:spPr>
        <a:xfrm>
          <a:off x="4114800" y="1043649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87449</xdr:rowOff>
    </xdr:from>
    <xdr:to>
      <xdr:col>19</xdr:col>
      <xdr:colOff>133350</xdr:colOff>
      <xdr:row>60</xdr:row>
      <xdr:rowOff>149497</xdr:rowOff>
    </xdr:to>
    <xdr:cxnSp macro="">
      <xdr:nvCxnSpPr>
        <xdr:cNvPr id="135" name="直線コネクタ 134"/>
        <xdr:cNvCxnSpPr/>
      </xdr:nvCxnSpPr>
      <xdr:spPr>
        <a:xfrm>
          <a:off x="3225800" y="103744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61</xdr:row>
      <xdr:rowOff>60778</xdr:rowOff>
    </xdr:to>
    <xdr:cxnSp macro="">
      <xdr:nvCxnSpPr>
        <xdr:cNvPr id="138" name="直線コネクタ 137"/>
        <xdr:cNvCxnSpPr/>
      </xdr:nvCxnSpPr>
      <xdr:spPr>
        <a:xfrm flipV="1">
          <a:off x="2336800" y="103744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60778</xdr:rowOff>
    </xdr:from>
    <xdr:to>
      <xdr:col>11</xdr:col>
      <xdr:colOff>31750</xdr:colOff>
      <xdr:row>62</xdr:row>
      <xdr:rowOff>99604</xdr:rowOff>
    </xdr:to>
    <xdr:cxnSp macro="">
      <xdr:nvCxnSpPr>
        <xdr:cNvPr id="141" name="直線コネクタ 140"/>
        <xdr:cNvCxnSpPr/>
      </xdr:nvCxnSpPr>
      <xdr:spPr>
        <a:xfrm flipV="1">
          <a:off x="1447800" y="10519228"/>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126274</xdr:rowOff>
    </xdr:from>
    <xdr:to>
      <xdr:col>23</xdr:col>
      <xdr:colOff>184150</xdr:colOff>
      <xdr:row>61</xdr:row>
      <xdr:rowOff>56424</xdr:rowOff>
    </xdr:to>
    <xdr:sp macro="" textlink="">
      <xdr:nvSpPr>
        <xdr:cNvPr id="151" name="楕円 150"/>
        <xdr:cNvSpPr/>
      </xdr:nvSpPr>
      <xdr:spPr>
        <a:xfrm>
          <a:off x="4902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98351</xdr:rowOff>
    </xdr:from>
    <xdr:ext cx="762000" cy="259045"/>
    <xdr:sp macro="" textlink="">
      <xdr:nvSpPr>
        <xdr:cNvPr id="152" name="財政構造の弾力性該当値テキスト"/>
        <xdr:cNvSpPr txBox="1"/>
      </xdr:nvSpPr>
      <xdr:spPr>
        <a:xfrm>
          <a:off x="5041900" y="1038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98697</xdr:rowOff>
    </xdr:from>
    <xdr:to>
      <xdr:col>19</xdr:col>
      <xdr:colOff>184150</xdr:colOff>
      <xdr:row>61</xdr:row>
      <xdr:rowOff>28847</xdr:rowOff>
    </xdr:to>
    <xdr:sp macro="" textlink="">
      <xdr:nvSpPr>
        <xdr:cNvPr id="153" name="楕円 152"/>
        <xdr:cNvSpPr/>
      </xdr:nvSpPr>
      <xdr:spPr>
        <a:xfrm>
          <a:off x="4064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13624</xdr:rowOff>
    </xdr:from>
    <xdr:ext cx="736600" cy="259045"/>
    <xdr:sp macro="" textlink="">
      <xdr:nvSpPr>
        <xdr:cNvPr id="154" name="テキスト ボックス 153"/>
        <xdr:cNvSpPr txBox="1"/>
      </xdr:nvSpPr>
      <xdr:spPr>
        <a:xfrm>
          <a:off x="3733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5" name="楕円 154"/>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123026</xdr:rowOff>
    </xdr:from>
    <xdr:ext cx="762000" cy="259045"/>
    <xdr:sp macro="" textlink="">
      <xdr:nvSpPr>
        <xdr:cNvPr id="156" name="テキスト ボックス 155"/>
        <xdr:cNvSpPr txBox="1"/>
      </xdr:nvSpPr>
      <xdr:spPr>
        <a:xfrm>
          <a:off x="2844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9978</xdr:rowOff>
    </xdr:from>
    <xdr:to>
      <xdr:col>11</xdr:col>
      <xdr:colOff>82550</xdr:colOff>
      <xdr:row>61</xdr:row>
      <xdr:rowOff>111578</xdr:rowOff>
    </xdr:to>
    <xdr:sp macro="" textlink="">
      <xdr:nvSpPr>
        <xdr:cNvPr id="157" name="楕円 156"/>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58" name="テキスト ボックス 157"/>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48804</xdr:rowOff>
    </xdr:from>
    <xdr:to>
      <xdr:col>7</xdr:col>
      <xdr:colOff>31750</xdr:colOff>
      <xdr:row>62</xdr:row>
      <xdr:rowOff>150404</xdr:rowOff>
    </xdr:to>
    <xdr:sp macro="" textlink="">
      <xdr:nvSpPr>
        <xdr:cNvPr id="159" name="楕円 158"/>
        <xdr:cNvSpPr/>
      </xdr:nvSpPr>
      <xdr:spPr>
        <a:xfrm>
          <a:off x="1397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135181</xdr:rowOff>
    </xdr:from>
    <xdr:ext cx="762000" cy="259045"/>
    <xdr:sp macro="" textlink="">
      <xdr:nvSpPr>
        <xdr:cNvPr id="160" name="テキスト ボックス 159"/>
        <xdr:cNvSpPr txBox="1"/>
      </xdr:nvSpPr>
      <xdr:spPr>
        <a:xfrm>
          <a:off x="1066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物件費は増加した。人口減少（前年度比</a:t>
          </a:r>
          <a:r>
            <a:rPr kumimoji="1" lang="en-US" altLang="ja-JP" sz="1100">
              <a:solidFill>
                <a:schemeClr val="dk1"/>
              </a:solidFill>
              <a:effectLst/>
              <a:latin typeface="+mn-lt"/>
              <a:ea typeface="+mn-ea"/>
              <a:cs typeface="+mn-cs"/>
            </a:rPr>
            <a:t>595</a:t>
          </a:r>
          <a:r>
            <a:rPr kumimoji="1" lang="ja-JP" altLang="ja-JP" sz="1100">
              <a:solidFill>
                <a:schemeClr val="dk1"/>
              </a:solidFill>
              <a:effectLst/>
              <a:latin typeface="+mn-lt"/>
              <a:ea typeface="+mn-ea"/>
              <a:cs typeface="+mn-cs"/>
            </a:rPr>
            <a:t>人減）に伴い、人口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人当たりの金額は増加傾向にある。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物件費増加の主な要因は、</a:t>
          </a:r>
          <a:r>
            <a:rPr kumimoji="1" lang="ja-JP" altLang="en-US" sz="1100">
              <a:solidFill>
                <a:schemeClr val="dk1"/>
              </a:solidFill>
              <a:effectLst/>
              <a:latin typeface="+mn-lt"/>
              <a:ea typeface="+mn-ea"/>
              <a:cs typeface="+mn-cs"/>
            </a:rPr>
            <a:t>会計年度の期末手当支給開始や物価高騰による</a:t>
          </a:r>
          <a:r>
            <a:rPr kumimoji="1" lang="ja-JP" altLang="ja-JP" sz="1100">
              <a:solidFill>
                <a:schemeClr val="dk1"/>
              </a:solidFill>
              <a:effectLst/>
              <a:latin typeface="+mn-lt"/>
              <a:ea typeface="+mn-ea"/>
              <a:cs typeface="+mn-cs"/>
            </a:rPr>
            <a:t>燃料費及び委託料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増加によるものである。</a:t>
          </a:r>
          <a:r>
            <a:rPr kumimoji="1" lang="ja-JP" altLang="en-US" sz="1100">
              <a:solidFill>
                <a:schemeClr val="dk1"/>
              </a:solidFill>
              <a:effectLst/>
              <a:latin typeface="+mn-lt"/>
              <a:ea typeface="+mn-ea"/>
              <a:cs typeface="+mn-cs"/>
            </a:rPr>
            <a:t>人件費の上昇及び</a:t>
          </a:r>
          <a:r>
            <a:rPr kumimoji="1" lang="ja-JP" altLang="ja-JP" sz="1100">
              <a:solidFill>
                <a:schemeClr val="dk1"/>
              </a:solidFill>
              <a:effectLst/>
              <a:latin typeface="+mn-lt"/>
              <a:ea typeface="+mn-ea"/>
              <a:cs typeface="+mn-cs"/>
            </a:rPr>
            <a:t>物価</a:t>
          </a:r>
          <a:r>
            <a:rPr kumimoji="1" lang="ja-JP" altLang="en-US" sz="1100">
              <a:solidFill>
                <a:schemeClr val="dk1"/>
              </a:solidFill>
              <a:effectLst/>
              <a:latin typeface="+mn-lt"/>
              <a:ea typeface="+mn-ea"/>
              <a:cs typeface="+mn-cs"/>
            </a:rPr>
            <a:t>高騰は今後も続く見込みで</a:t>
          </a:r>
          <a:r>
            <a:rPr kumimoji="1" lang="ja-JP" altLang="ja-JP" sz="1100">
              <a:solidFill>
                <a:schemeClr val="dk1"/>
              </a:solidFill>
              <a:effectLst/>
              <a:latin typeface="+mn-lt"/>
              <a:ea typeface="+mn-ea"/>
              <a:cs typeface="+mn-cs"/>
            </a:rPr>
            <a:t>あることから、更なる業務の効率化に努める。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70596</xdr:rowOff>
    </xdr:from>
    <xdr:to>
      <xdr:col>23</xdr:col>
      <xdr:colOff>133350</xdr:colOff>
      <xdr:row>82</xdr:row>
      <xdr:rowOff>98394</xdr:rowOff>
    </xdr:to>
    <xdr:cxnSp macro="">
      <xdr:nvCxnSpPr>
        <xdr:cNvPr id="196" name="直線コネクタ 195"/>
        <xdr:cNvCxnSpPr/>
      </xdr:nvCxnSpPr>
      <xdr:spPr>
        <a:xfrm>
          <a:off x="4114800" y="14129496"/>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50989</xdr:rowOff>
    </xdr:from>
    <xdr:to>
      <xdr:col>19</xdr:col>
      <xdr:colOff>133350</xdr:colOff>
      <xdr:row>82</xdr:row>
      <xdr:rowOff>70596</xdr:rowOff>
    </xdr:to>
    <xdr:cxnSp macro="">
      <xdr:nvCxnSpPr>
        <xdr:cNvPr id="199" name="直線コネクタ 198"/>
        <xdr:cNvCxnSpPr/>
      </xdr:nvCxnSpPr>
      <xdr:spPr>
        <a:xfrm>
          <a:off x="3225800" y="14109889"/>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48440</xdr:rowOff>
    </xdr:from>
    <xdr:to>
      <xdr:col>15</xdr:col>
      <xdr:colOff>82550</xdr:colOff>
      <xdr:row>82</xdr:row>
      <xdr:rowOff>50989</xdr:rowOff>
    </xdr:to>
    <xdr:cxnSp macro="">
      <xdr:nvCxnSpPr>
        <xdr:cNvPr id="202" name="直線コネクタ 201"/>
        <xdr:cNvCxnSpPr/>
      </xdr:nvCxnSpPr>
      <xdr:spPr>
        <a:xfrm>
          <a:off x="2336800" y="14107340"/>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13370</xdr:rowOff>
    </xdr:from>
    <xdr:to>
      <xdr:col>11</xdr:col>
      <xdr:colOff>31750</xdr:colOff>
      <xdr:row>82</xdr:row>
      <xdr:rowOff>48440</xdr:rowOff>
    </xdr:to>
    <xdr:cxnSp macro="">
      <xdr:nvCxnSpPr>
        <xdr:cNvPr id="205" name="直線コネクタ 204"/>
        <xdr:cNvCxnSpPr/>
      </xdr:nvCxnSpPr>
      <xdr:spPr>
        <a:xfrm>
          <a:off x="1447800" y="14072270"/>
          <a:ext cx="889000" cy="3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47594</xdr:rowOff>
    </xdr:from>
    <xdr:to>
      <xdr:col>23</xdr:col>
      <xdr:colOff>184150</xdr:colOff>
      <xdr:row>82</xdr:row>
      <xdr:rowOff>149194</xdr:rowOff>
    </xdr:to>
    <xdr:sp macro="" textlink="">
      <xdr:nvSpPr>
        <xdr:cNvPr id="215" name="楕円 214"/>
        <xdr:cNvSpPr/>
      </xdr:nvSpPr>
      <xdr:spPr>
        <a:xfrm>
          <a:off x="4902200" y="141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19671</xdr:rowOff>
    </xdr:from>
    <xdr:ext cx="762000" cy="259045"/>
    <xdr:sp macro="" textlink="">
      <xdr:nvSpPr>
        <xdr:cNvPr id="216" name="人件費・物件費等の状況該当値テキスト"/>
        <xdr:cNvSpPr txBox="1"/>
      </xdr:nvSpPr>
      <xdr:spPr>
        <a:xfrm>
          <a:off x="5041900" y="140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19796</xdr:rowOff>
    </xdr:from>
    <xdr:to>
      <xdr:col>19</xdr:col>
      <xdr:colOff>184150</xdr:colOff>
      <xdr:row>82</xdr:row>
      <xdr:rowOff>121396</xdr:rowOff>
    </xdr:to>
    <xdr:sp macro="" textlink="">
      <xdr:nvSpPr>
        <xdr:cNvPr id="217" name="楕円 216"/>
        <xdr:cNvSpPr/>
      </xdr:nvSpPr>
      <xdr:spPr>
        <a:xfrm>
          <a:off x="4064000" y="14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106173</xdr:rowOff>
    </xdr:from>
    <xdr:ext cx="736600" cy="259045"/>
    <xdr:sp macro="" textlink="">
      <xdr:nvSpPr>
        <xdr:cNvPr id="218" name="テキスト ボックス 217"/>
        <xdr:cNvSpPr txBox="1"/>
      </xdr:nvSpPr>
      <xdr:spPr>
        <a:xfrm>
          <a:off x="3733800" y="1416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189</xdr:rowOff>
    </xdr:from>
    <xdr:to>
      <xdr:col>15</xdr:col>
      <xdr:colOff>133350</xdr:colOff>
      <xdr:row>82</xdr:row>
      <xdr:rowOff>101789</xdr:rowOff>
    </xdr:to>
    <xdr:sp macro="" textlink="">
      <xdr:nvSpPr>
        <xdr:cNvPr id="219" name="楕円 218"/>
        <xdr:cNvSpPr/>
      </xdr:nvSpPr>
      <xdr:spPr>
        <a:xfrm>
          <a:off x="3175000" y="140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86566</xdr:rowOff>
    </xdr:from>
    <xdr:ext cx="762000" cy="259045"/>
    <xdr:sp macro="" textlink="">
      <xdr:nvSpPr>
        <xdr:cNvPr id="220" name="テキスト ボックス 219"/>
        <xdr:cNvSpPr txBox="1"/>
      </xdr:nvSpPr>
      <xdr:spPr>
        <a:xfrm>
          <a:off x="2844800" y="1414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169090</xdr:rowOff>
    </xdr:from>
    <xdr:to>
      <xdr:col>11</xdr:col>
      <xdr:colOff>82550</xdr:colOff>
      <xdr:row>82</xdr:row>
      <xdr:rowOff>99240</xdr:rowOff>
    </xdr:to>
    <xdr:sp macro="" textlink="">
      <xdr:nvSpPr>
        <xdr:cNvPr id="221" name="楕円 220"/>
        <xdr:cNvSpPr/>
      </xdr:nvSpPr>
      <xdr:spPr>
        <a:xfrm>
          <a:off x="2286000" y="140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84017</xdr:rowOff>
    </xdr:from>
    <xdr:ext cx="762000" cy="259045"/>
    <xdr:sp macro="" textlink="">
      <xdr:nvSpPr>
        <xdr:cNvPr id="222" name="テキスト ボックス 221"/>
        <xdr:cNvSpPr txBox="1"/>
      </xdr:nvSpPr>
      <xdr:spPr>
        <a:xfrm>
          <a:off x="1955800" y="1414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134020</xdr:rowOff>
    </xdr:from>
    <xdr:to>
      <xdr:col>7</xdr:col>
      <xdr:colOff>31750</xdr:colOff>
      <xdr:row>82</xdr:row>
      <xdr:rowOff>64170</xdr:rowOff>
    </xdr:to>
    <xdr:sp macro="" textlink="">
      <xdr:nvSpPr>
        <xdr:cNvPr id="223" name="楕円 222"/>
        <xdr:cNvSpPr/>
      </xdr:nvSpPr>
      <xdr:spPr>
        <a:xfrm>
          <a:off x="1397000" y="140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48947</xdr:rowOff>
    </xdr:from>
    <xdr:ext cx="762000" cy="259045"/>
    <xdr:sp macro="" textlink="">
      <xdr:nvSpPr>
        <xdr:cNvPr id="224" name="テキスト ボックス 223"/>
        <xdr:cNvSpPr txBox="1"/>
      </xdr:nvSpPr>
      <xdr:spPr>
        <a:xfrm>
          <a:off x="1066800" y="1410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％の職員給減額を実施してきたことにより類似団体平均を下回っていたが、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月より職員給与の減額を取りやめた。これにより、ラスパイレス指数は上昇し、類似団体平均を上回る状況が続いている。国に準じた給与制度設計を実施し適正化に取り組んでいく。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104422</xdr:rowOff>
    </xdr:to>
    <xdr:cxnSp macro="">
      <xdr:nvCxnSpPr>
        <xdr:cNvPr id="258" name="直線コネクタ 257"/>
        <xdr:cNvCxnSpPr/>
      </xdr:nvCxnSpPr>
      <xdr:spPr>
        <a:xfrm>
          <a:off x="16179800" y="149669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77611</xdr:rowOff>
    </xdr:to>
    <xdr:cxnSp macro="">
      <xdr:nvCxnSpPr>
        <xdr:cNvPr id="261" name="直線コネクタ 260"/>
        <xdr:cNvCxnSpPr/>
      </xdr:nvCxnSpPr>
      <xdr:spPr>
        <a:xfrm flipV="1">
          <a:off x="15290800" y="1496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xdr:cNvCxnSpPr/>
      </xdr:nvCxnSpPr>
      <xdr:spPr>
        <a:xfrm>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64205</xdr:rowOff>
    </xdr:to>
    <xdr:cxnSp macro="">
      <xdr:nvCxnSpPr>
        <xdr:cNvPr id="267" name="直線コネクタ 266"/>
        <xdr:cNvCxnSpPr/>
      </xdr:nvCxnSpPr>
      <xdr:spPr>
        <a:xfrm>
          <a:off x="13512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7" name="楕円 276"/>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8" name="給与水準   （国との比較）該当値テキスト"/>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9" name="楕円 278"/>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0" name="テキスト ボックス 27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3" name="楕円 282"/>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4" name="テキスト ボックス 283"/>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地理的要因及び合併前の職員や施設を引き継いでいることから、類似団体と比較して総枠的に多い。</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年度において、第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次宇陀市行政改革大綱に基づき定員の適正化を図るため、早期勧奨退職制度の導入等により普通会計職員</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人の削減を目標としていたところ、結果</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人の減となり目標を大幅に超えた。その後も職員数の削減に向けた取り組みを実施してきたが、依然として類似団体平均より</a:t>
          </a:r>
          <a:r>
            <a:rPr kumimoji="1" lang="en-US" altLang="ja-JP" sz="1100" b="0" i="0" baseline="0">
              <a:solidFill>
                <a:schemeClr val="dk1"/>
              </a:solidFill>
              <a:effectLst/>
              <a:latin typeface="+mn-lt"/>
              <a:ea typeface="+mn-ea"/>
              <a:cs typeface="+mn-cs"/>
            </a:rPr>
            <a:t>1.57</a:t>
          </a:r>
          <a:r>
            <a:rPr kumimoji="1" lang="ja-JP" altLang="ja-JP" sz="1100" b="0" i="0" baseline="0">
              <a:solidFill>
                <a:schemeClr val="dk1"/>
              </a:solidFill>
              <a:effectLst/>
              <a:latin typeface="+mn-lt"/>
              <a:ea typeface="+mn-ea"/>
              <a:cs typeface="+mn-cs"/>
            </a:rPr>
            <a:t>人多い。職員平均年齢の高年齢化も課題な</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次宇陀市行政改革大綱に基づき、年齢構成のバランスを意識した定員管理に取り組む。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129836</xdr:rowOff>
    </xdr:to>
    <xdr:cxnSp macro="">
      <xdr:nvCxnSpPr>
        <xdr:cNvPr id="321" name="直線コネクタ 320"/>
        <xdr:cNvCxnSpPr/>
      </xdr:nvCxnSpPr>
      <xdr:spPr>
        <a:xfrm>
          <a:off x="16179800" y="10561744"/>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108924</xdr:rowOff>
    </xdr:to>
    <xdr:cxnSp macro="">
      <xdr:nvCxnSpPr>
        <xdr:cNvPr id="324" name="直線コネクタ 323"/>
        <xdr:cNvCxnSpPr/>
      </xdr:nvCxnSpPr>
      <xdr:spPr>
        <a:xfrm flipV="1">
          <a:off x="15290800" y="1056174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88011</xdr:rowOff>
    </xdr:from>
    <xdr:to>
      <xdr:col>72</xdr:col>
      <xdr:colOff>203200</xdr:colOff>
      <xdr:row>61</xdr:row>
      <xdr:rowOff>108924</xdr:rowOff>
    </xdr:to>
    <xdr:cxnSp macro="">
      <xdr:nvCxnSpPr>
        <xdr:cNvPr id="327" name="直線コネクタ 326"/>
        <xdr:cNvCxnSpPr/>
      </xdr:nvCxnSpPr>
      <xdr:spPr>
        <a:xfrm>
          <a:off x="14401800" y="1054646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82381</xdr:rowOff>
    </xdr:from>
    <xdr:to>
      <xdr:col>68</xdr:col>
      <xdr:colOff>152400</xdr:colOff>
      <xdr:row>61</xdr:row>
      <xdr:rowOff>88011</xdr:rowOff>
    </xdr:to>
    <xdr:cxnSp macro="">
      <xdr:nvCxnSpPr>
        <xdr:cNvPr id="330" name="直線コネクタ 329"/>
        <xdr:cNvCxnSpPr/>
      </xdr:nvCxnSpPr>
      <xdr:spPr>
        <a:xfrm>
          <a:off x="13512800" y="10540831"/>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79036</xdr:rowOff>
    </xdr:from>
    <xdr:to>
      <xdr:col>81</xdr:col>
      <xdr:colOff>95250</xdr:colOff>
      <xdr:row>62</xdr:row>
      <xdr:rowOff>9186</xdr:rowOff>
    </xdr:to>
    <xdr:sp macro="" textlink="">
      <xdr:nvSpPr>
        <xdr:cNvPr id="340" name="楕円 339"/>
        <xdr:cNvSpPr/>
      </xdr:nvSpPr>
      <xdr:spPr>
        <a:xfrm>
          <a:off x="169672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51113</xdr:rowOff>
    </xdr:from>
    <xdr:ext cx="762000" cy="259045"/>
    <xdr:sp macro="" textlink="">
      <xdr:nvSpPr>
        <xdr:cNvPr id="341" name="定員管理の状況該当値テキスト"/>
        <xdr:cNvSpPr txBox="1"/>
      </xdr:nvSpPr>
      <xdr:spPr>
        <a:xfrm>
          <a:off x="17106900" y="105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2" name="楕円 341"/>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138871</xdr:rowOff>
    </xdr:from>
    <xdr:ext cx="736600" cy="259045"/>
    <xdr:sp macro="" textlink="">
      <xdr:nvSpPr>
        <xdr:cNvPr id="343" name="テキスト ボックス 342"/>
        <xdr:cNvSpPr txBox="1"/>
      </xdr:nvSpPr>
      <xdr:spPr>
        <a:xfrm>
          <a:off x="15798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58124</xdr:rowOff>
    </xdr:from>
    <xdr:to>
      <xdr:col>73</xdr:col>
      <xdr:colOff>44450</xdr:colOff>
      <xdr:row>61</xdr:row>
      <xdr:rowOff>159724</xdr:rowOff>
    </xdr:to>
    <xdr:sp macro="" textlink="">
      <xdr:nvSpPr>
        <xdr:cNvPr id="344" name="楕円 343"/>
        <xdr:cNvSpPr/>
      </xdr:nvSpPr>
      <xdr:spPr>
        <a:xfrm>
          <a:off x="15240000" y="105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144501</xdr:rowOff>
    </xdr:from>
    <xdr:ext cx="762000" cy="259045"/>
    <xdr:sp macro="" textlink="">
      <xdr:nvSpPr>
        <xdr:cNvPr id="345" name="テキスト ボックス 344"/>
        <xdr:cNvSpPr txBox="1"/>
      </xdr:nvSpPr>
      <xdr:spPr>
        <a:xfrm>
          <a:off x="14909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37211</xdr:rowOff>
    </xdr:from>
    <xdr:to>
      <xdr:col>68</xdr:col>
      <xdr:colOff>203200</xdr:colOff>
      <xdr:row>61</xdr:row>
      <xdr:rowOff>138811</xdr:rowOff>
    </xdr:to>
    <xdr:sp macro="" textlink="">
      <xdr:nvSpPr>
        <xdr:cNvPr id="346" name="楕円 345"/>
        <xdr:cNvSpPr/>
      </xdr:nvSpPr>
      <xdr:spPr>
        <a:xfrm>
          <a:off x="14351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123588</xdr:rowOff>
    </xdr:from>
    <xdr:ext cx="762000" cy="259045"/>
    <xdr:sp macro="" textlink="">
      <xdr:nvSpPr>
        <xdr:cNvPr id="347" name="テキスト ボックス 346"/>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31581</xdr:rowOff>
    </xdr:from>
    <xdr:to>
      <xdr:col>64</xdr:col>
      <xdr:colOff>152400</xdr:colOff>
      <xdr:row>61</xdr:row>
      <xdr:rowOff>133181</xdr:rowOff>
    </xdr:to>
    <xdr:sp macro="" textlink="">
      <xdr:nvSpPr>
        <xdr:cNvPr id="348" name="楕円 347"/>
        <xdr:cNvSpPr/>
      </xdr:nvSpPr>
      <xdr:spPr>
        <a:xfrm>
          <a:off x="13462000" y="104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117958</xdr:rowOff>
    </xdr:from>
    <xdr:ext cx="762000" cy="259045"/>
    <xdr:sp macro="" textlink="">
      <xdr:nvSpPr>
        <xdr:cNvPr id="349" name="テキスト ボックス 348"/>
        <xdr:cNvSpPr txBox="1"/>
      </xdr:nvSpPr>
      <xdr:spPr>
        <a:xfrm>
          <a:off x="13131800" y="1057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合併以前より財源を地方債に求めてきたため、旧町村での過疎対策事業債や公住債等の償還により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高い水準で推移してきた。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近年は新規発行額の抑制</a:t>
          </a:r>
          <a:r>
            <a:rPr kumimoji="1" lang="ja-JP" altLang="en-US" sz="1100" b="0" i="0" baseline="0">
              <a:solidFill>
                <a:schemeClr val="dk1"/>
              </a:solidFill>
              <a:effectLst/>
              <a:latin typeface="+mn-lt"/>
              <a:ea typeface="+mn-ea"/>
              <a:cs typeface="+mn-cs"/>
            </a:rPr>
            <a:t>等に</a:t>
          </a:r>
          <a:r>
            <a:rPr kumimoji="1" lang="ja-JP" altLang="ja-JP" sz="1100" b="0" i="0" baseline="0">
              <a:solidFill>
                <a:schemeClr val="dk1"/>
              </a:solidFill>
              <a:effectLst/>
              <a:latin typeface="+mn-lt"/>
              <a:ea typeface="+mn-ea"/>
              <a:cs typeface="+mn-cs"/>
            </a:rPr>
            <a:t>より年々改善して</a:t>
          </a:r>
          <a:r>
            <a:rPr kumimoji="1" lang="ja-JP" altLang="en-US" sz="1100" b="0" i="0" baseline="0">
              <a:solidFill>
                <a:schemeClr val="dk1"/>
              </a:solidFill>
              <a:effectLst/>
              <a:latin typeface="+mn-lt"/>
              <a:ea typeface="+mn-ea"/>
              <a:cs typeface="+mn-cs"/>
            </a:rPr>
            <a:t>きていたが</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横ばいとなった</a:t>
          </a:r>
          <a:r>
            <a:rPr kumimoji="1" lang="ja-JP" altLang="ja-JP" sz="1100" b="0" i="0" baseline="0">
              <a:solidFill>
                <a:schemeClr val="dk1"/>
              </a:solidFill>
              <a:effectLst/>
              <a:latin typeface="+mn-lt"/>
              <a:ea typeface="+mn-ea"/>
              <a:cs typeface="+mn-cs"/>
            </a:rPr>
            <a:t>。主な要因は起債事業の増加により公債費</a:t>
          </a:r>
          <a:r>
            <a:rPr kumimoji="1" lang="ja-JP" altLang="en-US" sz="1100" b="0" i="0" baseline="0">
              <a:solidFill>
                <a:schemeClr val="dk1"/>
              </a:solidFill>
              <a:effectLst/>
              <a:latin typeface="+mn-lt"/>
              <a:ea typeface="+mn-ea"/>
              <a:cs typeface="+mn-cs"/>
            </a:rPr>
            <a:t>の減少が前年比微減にとどまったことによる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就学前施設建設事業</a:t>
          </a:r>
          <a:r>
            <a:rPr kumimoji="1" lang="ja-JP" altLang="ja-JP" sz="1100" b="0" i="0" baseline="0">
              <a:solidFill>
                <a:schemeClr val="dk1"/>
              </a:solidFill>
              <a:effectLst/>
              <a:latin typeface="+mn-lt"/>
              <a:ea typeface="+mn-ea"/>
              <a:cs typeface="+mn-cs"/>
            </a:rPr>
            <a:t>等の大型投資事業による公債費負担が控えているため、</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上昇に転じる</a:t>
          </a:r>
          <a:r>
            <a:rPr kumimoji="1" lang="ja-JP" altLang="en-US" sz="1100" b="0" i="0" baseline="0">
              <a:solidFill>
                <a:schemeClr val="dk1"/>
              </a:solidFill>
              <a:effectLst/>
              <a:latin typeface="+mn-lt"/>
              <a:ea typeface="+mn-ea"/>
              <a:cs typeface="+mn-cs"/>
            </a:rPr>
            <a:t>見込みで</a:t>
          </a:r>
          <a:r>
            <a:rPr kumimoji="1" lang="ja-JP" altLang="ja-JP" sz="1100" b="0" i="0" baseline="0">
              <a:solidFill>
                <a:schemeClr val="dk1"/>
              </a:solidFill>
              <a:effectLst/>
              <a:latin typeface="+mn-lt"/>
              <a:ea typeface="+mn-ea"/>
              <a:cs typeface="+mn-cs"/>
            </a:rPr>
            <a:t>ある。新規発行抑制等に引き続き取り組み、起債に大きく頼ることのない財政運営に努める。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58208</xdr:rowOff>
    </xdr:to>
    <xdr:cxnSp macro="">
      <xdr:nvCxnSpPr>
        <xdr:cNvPr id="383" name="直線コネクタ 382"/>
        <xdr:cNvCxnSpPr/>
      </xdr:nvCxnSpPr>
      <xdr:spPr>
        <a:xfrm>
          <a:off x="16179800" y="64018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92392</xdr:rowOff>
    </xdr:to>
    <xdr:cxnSp macro="">
      <xdr:nvCxnSpPr>
        <xdr:cNvPr id="386" name="直線コネクタ 385"/>
        <xdr:cNvCxnSpPr/>
      </xdr:nvCxnSpPr>
      <xdr:spPr>
        <a:xfrm flipV="1">
          <a:off x="15290800" y="640185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92392</xdr:rowOff>
    </xdr:from>
    <xdr:to>
      <xdr:col>72</xdr:col>
      <xdr:colOff>203200</xdr:colOff>
      <xdr:row>37</xdr:row>
      <xdr:rowOff>106468</xdr:rowOff>
    </xdr:to>
    <xdr:cxnSp macro="">
      <xdr:nvCxnSpPr>
        <xdr:cNvPr id="389" name="直線コネクタ 388"/>
        <xdr:cNvCxnSpPr/>
      </xdr:nvCxnSpPr>
      <xdr:spPr>
        <a:xfrm flipV="1">
          <a:off x="14401800" y="64360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106468</xdr:rowOff>
    </xdr:from>
    <xdr:to>
      <xdr:col>68</xdr:col>
      <xdr:colOff>152400</xdr:colOff>
      <xdr:row>37</xdr:row>
      <xdr:rowOff>126577</xdr:rowOff>
    </xdr:to>
    <xdr:cxnSp macro="">
      <xdr:nvCxnSpPr>
        <xdr:cNvPr id="392" name="直線コネクタ 391"/>
        <xdr:cNvCxnSpPr/>
      </xdr:nvCxnSpPr>
      <xdr:spPr>
        <a:xfrm flipV="1">
          <a:off x="13512800" y="645011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2" name="楕円 401"/>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3" name="公債費負担の状況該当値テキスト"/>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4" name="楕円 403"/>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5" name="テキスト ボックス 404"/>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41592</xdr:rowOff>
    </xdr:from>
    <xdr:to>
      <xdr:col>73</xdr:col>
      <xdr:colOff>44450</xdr:colOff>
      <xdr:row>37</xdr:row>
      <xdr:rowOff>143192</xdr:rowOff>
    </xdr:to>
    <xdr:sp macro="" textlink="">
      <xdr:nvSpPr>
        <xdr:cNvPr id="406" name="楕円 405"/>
        <xdr:cNvSpPr/>
      </xdr:nvSpPr>
      <xdr:spPr>
        <a:xfrm>
          <a:off x="15240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127970</xdr:rowOff>
    </xdr:from>
    <xdr:ext cx="762000" cy="259045"/>
    <xdr:sp macro="" textlink="">
      <xdr:nvSpPr>
        <xdr:cNvPr id="407" name="テキスト ボックス 406"/>
        <xdr:cNvSpPr txBox="1"/>
      </xdr:nvSpPr>
      <xdr:spPr>
        <a:xfrm>
          <a:off x="14909800" y="647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55668</xdr:rowOff>
    </xdr:from>
    <xdr:to>
      <xdr:col>68</xdr:col>
      <xdr:colOff>203200</xdr:colOff>
      <xdr:row>37</xdr:row>
      <xdr:rowOff>157268</xdr:rowOff>
    </xdr:to>
    <xdr:sp macro="" textlink="">
      <xdr:nvSpPr>
        <xdr:cNvPr id="408" name="楕円 407"/>
        <xdr:cNvSpPr/>
      </xdr:nvSpPr>
      <xdr:spPr>
        <a:xfrm>
          <a:off x="14351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142046</xdr:rowOff>
    </xdr:from>
    <xdr:ext cx="762000" cy="259045"/>
    <xdr:sp macro="" textlink="">
      <xdr:nvSpPr>
        <xdr:cNvPr id="409" name="テキスト ボックス 408"/>
        <xdr:cNvSpPr txBox="1"/>
      </xdr:nvSpPr>
      <xdr:spPr>
        <a:xfrm>
          <a:off x="14020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0" name="楕円 409"/>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162154</xdr:rowOff>
    </xdr:from>
    <xdr:ext cx="762000" cy="259045"/>
    <xdr:sp macro="" textlink="">
      <xdr:nvSpPr>
        <xdr:cNvPr id="411" name="テキスト ボックス 410"/>
        <xdr:cNvSpPr txBox="1"/>
      </xdr:nvSpPr>
      <xdr:spPr>
        <a:xfrm>
          <a:off x="13131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昨年に引き続き前年度と比較して減少（</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ポイント減少）したものの、依然として類似団体平均を上回っている。比率が減少した主な要因は、地方債残高が減少したこと及び、公営企業債等の償還に係る繰出見込額が減少したことである。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就学前施設建設事業</a:t>
          </a:r>
          <a:r>
            <a:rPr kumimoji="1" lang="ja-JP" altLang="ja-JP" sz="1100">
              <a:solidFill>
                <a:schemeClr val="dk1"/>
              </a:solidFill>
              <a:effectLst/>
              <a:latin typeface="+mn-lt"/>
              <a:ea typeface="+mn-ea"/>
              <a:cs typeface="+mn-cs"/>
            </a:rPr>
            <a:t>等の大規模事業により地方債残高が増加し、比率が上昇することが見込まれる。義務的経費の削減に引き続き取り組み、財政の健全化に努める。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98679</xdr:rowOff>
    </xdr:from>
    <xdr:to>
      <xdr:col>81</xdr:col>
      <xdr:colOff>44450</xdr:colOff>
      <xdr:row>17</xdr:row>
      <xdr:rowOff>133265</xdr:rowOff>
    </xdr:to>
    <xdr:cxnSp macro="">
      <xdr:nvCxnSpPr>
        <xdr:cNvPr id="445" name="直線コネクタ 444"/>
        <xdr:cNvCxnSpPr/>
      </xdr:nvCxnSpPr>
      <xdr:spPr>
        <a:xfrm flipV="1">
          <a:off x="16179800" y="3013329"/>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133265</xdr:rowOff>
    </xdr:from>
    <xdr:to>
      <xdr:col>77</xdr:col>
      <xdr:colOff>44450</xdr:colOff>
      <xdr:row>17</xdr:row>
      <xdr:rowOff>148548</xdr:rowOff>
    </xdr:to>
    <xdr:cxnSp macro="">
      <xdr:nvCxnSpPr>
        <xdr:cNvPr id="448" name="直線コネクタ 447"/>
        <xdr:cNvCxnSpPr/>
      </xdr:nvCxnSpPr>
      <xdr:spPr>
        <a:xfrm flipV="1">
          <a:off x="15290800" y="304791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148548</xdr:rowOff>
    </xdr:from>
    <xdr:to>
      <xdr:col>72</xdr:col>
      <xdr:colOff>203200</xdr:colOff>
      <xdr:row>18</xdr:row>
      <xdr:rowOff>158073</xdr:rowOff>
    </xdr:to>
    <xdr:cxnSp macro="">
      <xdr:nvCxnSpPr>
        <xdr:cNvPr id="451" name="直線コネクタ 450"/>
        <xdr:cNvCxnSpPr/>
      </xdr:nvCxnSpPr>
      <xdr:spPr>
        <a:xfrm flipV="1">
          <a:off x="14401800" y="306319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158073</xdr:rowOff>
    </xdr:from>
    <xdr:to>
      <xdr:col>68</xdr:col>
      <xdr:colOff>152400</xdr:colOff>
      <xdr:row>19</xdr:row>
      <xdr:rowOff>116120</xdr:rowOff>
    </xdr:to>
    <xdr:cxnSp macro="">
      <xdr:nvCxnSpPr>
        <xdr:cNvPr id="454" name="直線コネクタ 453"/>
        <xdr:cNvCxnSpPr/>
      </xdr:nvCxnSpPr>
      <xdr:spPr>
        <a:xfrm flipV="1">
          <a:off x="13512800" y="3244173"/>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47879</xdr:rowOff>
    </xdr:from>
    <xdr:to>
      <xdr:col>81</xdr:col>
      <xdr:colOff>95250</xdr:colOff>
      <xdr:row>17</xdr:row>
      <xdr:rowOff>149479</xdr:rowOff>
    </xdr:to>
    <xdr:sp macro="" textlink="">
      <xdr:nvSpPr>
        <xdr:cNvPr id="464" name="楕円 463"/>
        <xdr:cNvSpPr/>
      </xdr:nvSpPr>
      <xdr:spPr>
        <a:xfrm>
          <a:off x="16967200" y="29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19956</xdr:rowOff>
    </xdr:from>
    <xdr:ext cx="762000" cy="259045"/>
    <xdr:sp macro="" textlink="">
      <xdr:nvSpPr>
        <xdr:cNvPr id="465" name="将来負担の状況該当値テキスト"/>
        <xdr:cNvSpPr txBox="1"/>
      </xdr:nvSpPr>
      <xdr:spPr>
        <a:xfrm>
          <a:off x="17106900" y="293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82465</xdr:rowOff>
    </xdr:from>
    <xdr:to>
      <xdr:col>77</xdr:col>
      <xdr:colOff>95250</xdr:colOff>
      <xdr:row>18</xdr:row>
      <xdr:rowOff>12615</xdr:rowOff>
    </xdr:to>
    <xdr:sp macro="" textlink="">
      <xdr:nvSpPr>
        <xdr:cNvPr id="466" name="楕円 465"/>
        <xdr:cNvSpPr/>
      </xdr:nvSpPr>
      <xdr:spPr>
        <a:xfrm>
          <a:off x="16129000" y="29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168842</xdr:rowOff>
    </xdr:from>
    <xdr:ext cx="736600" cy="259045"/>
    <xdr:sp macro="" textlink="">
      <xdr:nvSpPr>
        <xdr:cNvPr id="467" name="テキスト ボックス 466"/>
        <xdr:cNvSpPr txBox="1"/>
      </xdr:nvSpPr>
      <xdr:spPr>
        <a:xfrm>
          <a:off x="15798800" y="308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97748</xdr:rowOff>
    </xdr:from>
    <xdr:to>
      <xdr:col>73</xdr:col>
      <xdr:colOff>44450</xdr:colOff>
      <xdr:row>18</xdr:row>
      <xdr:rowOff>27898</xdr:rowOff>
    </xdr:to>
    <xdr:sp macro="" textlink="">
      <xdr:nvSpPr>
        <xdr:cNvPr id="468" name="楕円 467"/>
        <xdr:cNvSpPr/>
      </xdr:nvSpPr>
      <xdr:spPr>
        <a:xfrm>
          <a:off x="15240000" y="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69" name="テキスト ボックス 468"/>
        <xdr:cNvSpPr txBox="1"/>
      </xdr:nvSpPr>
      <xdr:spPr>
        <a:xfrm>
          <a:off x="14909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107273</xdr:rowOff>
    </xdr:from>
    <xdr:to>
      <xdr:col>68</xdr:col>
      <xdr:colOff>203200</xdr:colOff>
      <xdr:row>19</xdr:row>
      <xdr:rowOff>37423</xdr:rowOff>
    </xdr:to>
    <xdr:sp macro="" textlink="">
      <xdr:nvSpPr>
        <xdr:cNvPr id="470" name="楕円 469"/>
        <xdr:cNvSpPr/>
      </xdr:nvSpPr>
      <xdr:spPr>
        <a:xfrm>
          <a:off x="14351000" y="31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22200</xdr:rowOff>
    </xdr:from>
    <xdr:ext cx="762000" cy="259045"/>
    <xdr:sp macro="" textlink="">
      <xdr:nvSpPr>
        <xdr:cNvPr id="471" name="テキスト ボックス 470"/>
        <xdr:cNvSpPr txBox="1"/>
      </xdr:nvSpPr>
      <xdr:spPr>
        <a:xfrm>
          <a:off x="14020800" y="32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65320</xdr:rowOff>
    </xdr:from>
    <xdr:to>
      <xdr:col>64</xdr:col>
      <xdr:colOff>152400</xdr:colOff>
      <xdr:row>19</xdr:row>
      <xdr:rowOff>166920</xdr:rowOff>
    </xdr:to>
    <xdr:sp macro="" textlink="">
      <xdr:nvSpPr>
        <xdr:cNvPr id="472" name="楕円 471"/>
        <xdr:cNvSpPr/>
      </xdr:nvSpPr>
      <xdr:spPr>
        <a:xfrm>
          <a:off x="13462000" y="33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151697</xdr:rowOff>
    </xdr:from>
    <xdr:ext cx="762000" cy="259045"/>
    <xdr:sp macro="" textlink="">
      <xdr:nvSpPr>
        <xdr:cNvPr id="473" name="テキスト ボックス 472"/>
        <xdr:cNvSpPr txBox="1"/>
      </xdr:nvSpPr>
      <xdr:spPr>
        <a:xfrm>
          <a:off x="13131800" y="340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した。類似団体平均</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ポイント増加しており、類似団体平均を</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ポイント下回る結果となった。第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次宇陀市行政改革大綱において、</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年間で普通会計職員数</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人削減を目標としていたが、早期勧奨退職制度の導入等により</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人削減</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。その後も人件費は減少傾向であ</a:t>
          </a:r>
          <a:r>
            <a:rPr kumimoji="1" lang="ja-JP" altLang="en-US" sz="1100" b="0" i="0" baseline="0">
              <a:solidFill>
                <a:schemeClr val="dk1"/>
              </a:solidFill>
              <a:effectLst/>
              <a:latin typeface="+mn-lt"/>
              <a:ea typeface="+mn-ea"/>
              <a:cs typeface="+mn-cs"/>
            </a:rPr>
            <a:t>ったが、職員の賃金上昇等により今後は上昇する見込みのため、</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次宇陀市行政改革大綱に基づき、引き続き適正な定員管理</a:t>
          </a:r>
          <a:r>
            <a:rPr kumimoji="1" lang="ja-JP" altLang="en-US" sz="1100" b="0" i="0" baseline="0">
              <a:solidFill>
                <a:schemeClr val="dk1"/>
              </a:solidFill>
              <a:effectLst/>
              <a:latin typeface="+mn-lt"/>
              <a:ea typeface="+mn-ea"/>
              <a:cs typeface="+mn-cs"/>
            </a:rPr>
            <a:t>を行い抑制</a:t>
          </a:r>
          <a:r>
            <a:rPr kumimoji="1"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62230</xdr:rowOff>
    </xdr:to>
    <xdr:cxnSp macro="">
      <xdr:nvCxnSpPr>
        <xdr:cNvPr id="66" name="直線コネクタ 65"/>
        <xdr:cNvCxnSpPr/>
      </xdr:nvCxnSpPr>
      <xdr:spPr>
        <a:xfrm>
          <a:off x="3987800" y="635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54610</xdr:rowOff>
    </xdr:to>
    <xdr:cxnSp macro="">
      <xdr:nvCxnSpPr>
        <xdr:cNvPr id="69" name="直線コネクタ 68"/>
        <xdr:cNvCxnSpPr/>
      </xdr:nvCxnSpPr>
      <xdr:spPr>
        <a:xfrm flipV="1">
          <a:off x="3098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50800</xdr:rowOff>
    </xdr:to>
    <xdr:cxnSp macro="">
      <xdr:nvCxnSpPr>
        <xdr:cNvPr id="72" name="直線コネクタ 71"/>
        <xdr:cNvCxnSpPr/>
      </xdr:nvCxnSpPr>
      <xdr:spPr>
        <a:xfrm flipV="1">
          <a:off x="2209800" y="639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165100</xdr:rowOff>
    </xdr:to>
    <xdr:cxnSp macro="">
      <xdr:nvCxnSpPr>
        <xdr:cNvPr id="75" name="直線コネクタ 74"/>
        <xdr:cNvCxnSpPr/>
      </xdr:nvCxnSpPr>
      <xdr:spPr>
        <a:xfrm flipV="1">
          <a:off x="1320800" y="656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27957</xdr:rowOff>
    </xdr:from>
    <xdr:ext cx="762000" cy="259045"/>
    <xdr:sp macro="" textlink="">
      <xdr:nvSpPr>
        <xdr:cNvPr id="86" name="人件費該当値テキスト"/>
        <xdr:cNvSpPr txBox="1"/>
      </xdr:nvSpPr>
      <xdr:spPr>
        <a:xfrm>
          <a:off x="4914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経常的経費となる燃料費</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が増加したため、前年度と比較して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ポイント上昇した。人件費に係る経常収支比率</a:t>
          </a:r>
          <a:r>
            <a:rPr kumimoji="1" lang="ja-JP" altLang="en-US" sz="1100">
              <a:solidFill>
                <a:schemeClr val="dk1"/>
              </a:solidFill>
              <a:effectLst/>
              <a:latin typeface="+mn-lt"/>
              <a:ea typeface="+mn-ea"/>
              <a:cs typeface="+mn-cs"/>
            </a:rPr>
            <a:t>も今年度上昇に転じたが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委託先の人件費も増加していることが委託料増加の一因となっており、今後も上昇が見込まれる。業務の</a:t>
          </a:r>
          <a:r>
            <a:rPr kumimoji="1" lang="ja-JP" altLang="ja-JP" sz="1100">
              <a:solidFill>
                <a:schemeClr val="dk1"/>
              </a:solidFill>
              <a:effectLst/>
              <a:latin typeface="+mn-lt"/>
              <a:ea typeface="+mn-ea"/>
              <a:cs typeface="+mn-cs"/>
            </a:rPr>
            <a:t>無駄を省き</a:t>
          </a:r>
          <a:r>
            <a:rPr kumimoji="1" lang="ja-JP" altLang="en-US" sz="1100">
              <a:solidFill>
                <a:schemeClr val="dk1"/>
              </a:solidFill>
              <a:effectLst/>
              <a:latin typeface="+mn-lt"/>
              <a:ea typeface="+mn-ea"/>
              <a:cs typeface="+mn-cs"/>
            </a:rPr>
            <a:t>、見直しや合理化を進めることにより</a:t>
          </a:r>
          <a:r>
            <a:rPr kumimoji="1" lang="ja-JP" altLang="ja-JP" sz="1100">
              <a:solidFill>
                <a:schemeClr val="dk1"/>
              </a:solidFill>
              <a:effectLst/>
              <a:latin typeface="+mn-lt"/>
              <a:ea typeface="+mn-ea"/>
              <a:cs typeface="+mn-cs"/>
            </a:rPr>
            <a:t>経費の縮減に努めていく。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130810</xdr:rowOff>
    </xdr:to>
    <xdr:cxnSp macro="">
      <xdr:nvCxnSpPr>
        <xdr:cNvPr id="127" name="直線コネクタ 126"/>
        <xdr:cNvCxnSpPr/>
      </xdr:nvCxnSpPr>
      <xdr:spPr>
        <a:xfrm>
          <a:off x="15671800" y="2679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107950</xdr:rowOff>
    </xdr:to>
    <xdr:cxnSp macro="">
      <xdr:nvCxnSpPr>
        <xdr:cNvPr id="130" name="直線コネクタ 129"/>
        <xdr:cNvCxnSpPr/>
      </xdr:nvCxnSpPr>
      <xdr:spPr>
        <a:xfrm>
          <a:off x="14782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46990</xdr:rowOff>
    </xdr:to>
    <xdr:cxnSp macro="">
      <xdr:nvCxnSpPr>
        <xdr:cNvPr id="133" name="直線コネクタ 132"/>
        <xdr:cNvCxnSpPr/>
      </xdr:nvCxnSpPr>
      <xdr:spPr>
        <a:xfrm>
          <a:off x="13893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54610</xdr:rowOff>
    </xdr:to>
    <xdr:cxnSp macro="">
      <xdr:nvCxnSpPr>
        <xdr:cNvPr id="136" name="直線コネクタ 135"/>
        <xdr:cNvCxnSpPr/>
      </xdr:nvCxnSpPr>
      <xdr:spPr>
        <a:xfrm flipV="1">
          <a:off x="13004800" y="261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4" name="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5" name="テキスト ボックス 154"/>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児童手当等が減少したものの、障害者福祉関係が増加しており、扶助費総額としては前年度より増加した。適正な資格審査等を行い、財政を圧迫することのないよう努める。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0</xdr:rowOff>
    </xdr:to>
    <xdr:cxnSp macro="">
      <xdr:nvCxnSpPr>
        <xdr:cNvPr id="188" name="直線コネクタ 187"/>
        <xdr:cNvCxnSpPr/>
      </xdr:nvCxnSpPr>
      <xdr:spPr>
        <a:xfrm>
          <a:off x="3987800" y="958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158750</xdr:rowOff>
    </xdr:to>
    <xdr:cxnSp macro="">
      <xdr:nvCxnSpPr>
        <xdr:cNvPr id="191" name="直線コネクタ 190"/>
        <xdr:cNvCxnSpPr/>
      </xdr:nvCxnSpPr>
      <xdr:spPr>
        <a:xfrm>
          <a:off x="3098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95250</xdr:rowOff>
    </xdr:from>
    <xdr:to>
      <xdr:col>15</xdr:col>
      <xdr:colOff>98425</xdr:colOff>
      <xdr:row>55</xdr:row>
      <xdr:rowOff>133350</xdr:rowOff>
    </xdr:to>
    <xdr:cxnSp macro="">
      <xdr:nvCxnSpPr>
        <xdr:cNvPr id="194" name="直線コネクタ 193"/>
        <xdr:cNvCxnSpPr/>
      </xdr:nvCxnSpPr>
      <xdr:spPr>
        <a:xfrm flipV="1">
          <a:off x="2209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56</xdr:row>
      <xdr:rowOff>38100</xdr:rowOff>
    </xdr:to>
    <xdr:cxnSp macro="">
      <xdr:nvCxnSpPr>
        <xdr:cNvPr id="197" name="直線コネクタ 196"/>
        <xdr:cNvCxnSpPr/>
      </xdr:nvCxnSpPr>
      <xdr:spPr>
        <a:xfrm flipV="1">
          <a:off x="1320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9" name="楕円 208"/>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10" name="テキスト ボックス 209"/>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44450</xdr:rowOff>
    </xdr:from>
    <xdr:to>
      <xdr:col>15</xdr:col>
      <xdr:colOff>149225</xdr:colOff>
      <xdr:row>55</xdr:row>
      <xdr:rowOff>146050</xdr:rowOff>
    </xdr:to>
    <xdr:sp macro="" textlink="">
      <xdr:nvSpPr>
        <xdr:cNvPr id="211" name="楕円 210"/>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156227</xdr:rowOff>
    </xdr:from>
    <xdr:ext cx="762000" cy="259045"/>
    <xdr:sp macro="" textlink="">
      <xdr:nvSpPr>
        <xdr:cNvPr id="212" name="テキスト ボックス 211"/>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3" name="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4" name="テキスト ボックス 213"/>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年度は下水道事業会計が法適化されたことにより繰出金から補助費等へ移行となったため、大きく減少している。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年度においては、前年度と比較して維持補修費</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繰出金が増加したため</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住民の</a:t>
          </a:r>
          <a:r>
            <a:rPr kumimoji="1" lang="ja-JP" altLang="ja-JP" sz="1100" b="0" i="0" baseline="0">
              <a:solidFill>
                <a:schemeClr val="dk1"/>
              </a:solidFill>
              <a:effectLst/>
              <a:latin typeface="+mn-lt"/>
              <a:ea typeface="+mn-ea"/>
              <a:cs typeface="+mn-cs"/>
            </a:rPr>
            <a:t>高齢化により介護保険事業会計及び、後期高齢者医療事業会計への繰出金が年々増加しているため、各特別会計の安定運営を</a:t>
          </a:r>
          <a:r>
            <a:rPr kumimoji="1" lang="ja-JP" altLang="en-US" sz="1100" b="0" i="0" baseline="0">
              <a:solidFill>
                <a:schemeClr val="dk1"/>
              </a:solidFill>
              <a:effectLst/>
              <a:latin typeface="+mn-lt"/>
              <a:ea typeface="+mn-ea"/>
              <a:cs typeface="+mn-cs"/>
            </a:rPr>
            <a:t>図り</a:t>
          </a:r>
          <a:r>
            <a:rPr kumimoji="1" lang="ja-JP" altLang="ja-JP" sz="1100" b="0" i="0" baseline="0">
              <a:solidFill>
                <a:schemeClr val="dk1"/>
              </a:solidFill>
              <a:effectLst/>
              <a:latin typeface="+mn-lt"/>
              <a:ea typeface="+mn-ea"/>
              <a:cs typeface="+mn-cs"/>
            </a:rPr>
            <a:t>、普通会計の負担減となるよう努める。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78015</xdr:rowOff>
    </xdr:to>
    <xdr:cxnSp macro="">
      <xdr:nvCxnSpPr>
        <xdr:cNvPr id="251" name="直線コネクタ 250"/>
        <xdr:cNvCxnSpPr/>
      </xdr:nvCxnSpPr>
      <xdr:spPr>
        <a:xfrm>
          <a:off x="15671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34472</xdr:rowOff>
    </xdr:to>
    <xdr:cxnSp macro="">
      <xdr:nvCxnSpPr>
        <xdr:cNvPr id="254" name="直線コネクタ 253"/>
        <xdr:cNvCxnSpPr/>
      </xdr:nvCxnSpPr>
      <xdr:spPr>
        <a:xfrm>
          <a:off x="14782800" y="9559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45357</xdr:rowOff>
    </xdr:to>
    <xdr:cxnSp macro="">
      <xdr:nvCxnSpPr>
        <xdr:cNvPr id="257" name="直線コネクタ 256"/>
        <xdr:cNvCxnSpPr/>
      </xdr:nvCxnSpPr>
      <xdr:spPr>
        <a:xfrm flipV="1">
          <a:off x="13893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57</xdr:row>
      <xdr:rowOff>156935</xdr:rowOff>
    </xdr:to>
    <xdr:cxnSp macro="">
      <xdr:nvCxnSpPr>
        <xdr:cNvPr id="260" name="直線コネクタ 259"/>
        <xdr:cNvCxnSpPr/>
      </xdr:nvCxnSpPr>
      <xdr:spPr>
        <a:xfrm flipV="1">
          <a:off x="13004800" y="9646557"/>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6" name="楕円 275"/>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7" name="テキスト ボックス 276"/>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、類似団体平均より</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ポイント高い比率となっている。主な要因は、消防業務やごみ収集処理業務、し尿処理などを一部事務組合において運営して</a:t>
          </a:r>
          <a:r>
            <a:rPr kumimoji="1" lang="ja-JP" altLang="en-US" sz="1100" b="0" i="0" baseline="0">
              <a:solidFill>
                <a:schemeClr val="dk1"/>
              </a:solidFill>
              <a:effectLst/>
              <a:latin typeface="+mn-lt"/>
              <a:ea typeface="+mn-ea"/>
              <a:cs typeface="+mn-cs"/>
            </a:rPr>
            <a:t>いるが、そ</a:t>
          </a:r>
          <a:r>
            <a:rPr kumimoji="1" lang="ja-JP" altLang="ja-JP" sz="1100" b="0" i="0" baseline="0">
              <a:solidFill>
                <a:schemeClr val="dk1"/>
              </a:solidFill>
              <a:effectLst/>
              <a:latin typeface="+mn-lt"/>
              <a:ea typeface="+mn-ea"/>
              <a:cs typeface="+mn-cs"/>
            </a:rPr>
            <a:t>の負担金額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地理的要因などから類似団体と比較して大きい</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。また、公営企業への繰出金額は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19,564</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した。特に病院事業特別会計への繰出金額が大きく、比率が高くなる要因の一つとなっている。各企業の事業効率化等により、縮減に努めていく。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72136</xdr:rowOff>
    </xdr:to>
    <xdr:cxnSp macro="">
      <xdr:nvCxnSpPr>
        <xdr:cNvPr id="309" name="直線コネクタ 308"/>
        <xdr:cNvCxnSpPr/>
      </xdr:nvCxnSpPr>
      <xdr:spPr>
        <a:xfrm flipV="1">
          <a:off x="15671800" y="65643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72136</xdr:rowOff>
    </xdr:to>
    <xdr:cxnSp macro="">
      <xdr:nvCxnSpPr>
        <xdr:cNvPr id="312" name="直線コネクタ 311"/>
        <xdr:cNvCxnSpPr/>
      </xdr:nvCxnSpPr>
      <xdr:spPr>
        <a:xfrm>
          <a:off x="14782800" y="65643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94996</xdr:rowOff>
    </xdr:to>
    <xdr:cxnSp macro="">
      <xdr:nvCxnSpPr>
        <xdr:cNvPr id="315" name="直線コネクタ 314"/>
        <xdr:cNvCxnSpPr/>
      </xdr:nvCxnSpPr>
      <xdr:spPr>
        <a:xfrm flipV="1">
          <a:off x="13893800" y="65643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94996</xdr:rowOff>
    </xdr:to>
    <xdr:cxnSp macro="">
      <xdr:nvCxnSpPr>
        <xdr:cNvPr id="318" name="直線コネクタ 317"/>
        <xdr:cNvCxnSpPr/>
      </xdr:nvCxnSpPr>
      <xdr:spPr>
        <a:xfrm>
          <a:off x="13004800" y="64957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32" name="楕円 331"/>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33" name="テキスト ボックス 332"/>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34" name="楕円 333"/>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5" name="テキスト ボックス 334"/>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6" name="楕円 335"/>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7" name="テキスト ボックス 336"/>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の比率が大きくなっているのは償還期限の到来による満期一括償還があったためである。その後はほぼ横ばいの状態が続いている。自主財源に乏しいため、合併以前は地総債、過疎対策事業債、公住債等に、合併後は特に合併特例債に財源を求めてきた。公債費比率の抑制に努めているところであり、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月策定）においては、臨時財政対策債を除いた地方債発行額を</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億円以内に抑えることとしている。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69850</xdr:rowOff>
    </xdr:to>
    <xdr:cxnSp macro="">
      <xdr:nvCxnSpPr>
        <xdr:cNvPr id="369" name="直線コネクタ 368"/>
        <xdr:cNvCxnSpPr/>
      </xdr:nvCxnSpPr>
      <xdr:spPr>
        <a:xfrm flipV="1">
          <a:off x="3987800" y="12924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71755</xdr:rowOff>
    </xdr:to>
    <xdr:cxnSp macro="">
      <xdr:nvCxnSpPr>
        <xdr:cNvPr id="372" name="直線コネクタ 371"/>
        <xdr:cNvCxnSpPr/>
      </xdr:nvCxnSpPr>
      <xdr:spPr>
        <a:xfrm flipV="1">
          <a:off x="3098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71755</xdr:rowOff>
    </xdr:to>
    <xdr:cxnSp macro="">
      <xdr:nvCxnSpPr>
        <xdr:cNvPr id="375" name="直線コネクタ 374"/>
        <xdr:cNvCxnSpPr/>
      </xdr:nvCxnSpPr>
      <xdr:spPr>
        <a:xfrm>
          <a:off x="2209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142240</xdr:rowOff>
    </xdr:to>
    <xdr:cxnSp macro="">
      <xdr:nvCxnSpPr>
        <xdr:cNvPr id="378" name="直線コネクタ 377"/>
        <xdr:cNvCxnSpPr/>
      </xdr:nvCxnSpPr>
      <xdr:spPr>
        <a:xfrm flipV="1">
          <a:off x="1320800" y="12928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8" name="楕円 387"/>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89"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0" name="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1" name="テキスト ボックス 390"/>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20955</xdr:rowOff>
    </xdr:from>
    <xdr:to>
      <xdr:col>15</xdr:col>
      <xdr:colOff>149225</xdr:colOff>
      <xdr:row>75</xdr:row>
      <xdr:rowOff>122555</xdr:rowOff>
    </xdr:to>
    <xdr:sp macro="" textlink="">
      <xdr:nvSpPr>
        <xdr:cNvPr id="392" name="楕円 391"/>
        <xdr:cNvSpPr/>
      </xdr:nvSpPr>
      <xdr:spPr>
        <a:xfrm>
          <a:off x="3048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107332</xdr:rowOff>
    </xdr:from>
    <xdr:ext cx="762000" cy="259045"/>
    <xdr:sp macro="" textlink="">
      <xdr:nvSpPr>
        <xdr:cNvPr id="393" name="テキスト ボックス 392"/>
        <xdr:cNvSpPr txBox="1"/>
      </xdr:nvSpPr>
      <xdr:spPr>
        <a:xfrm>
          <a:off x="2717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96" name="楕円 395"/>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6366</xdr:rowOff>
    </xdr:from>
    <xdr:ext cx="762000" cy="259045"/>
    <xdr:sp macro="" textlink="">
      <xdr:nvSpPr>
        <xdr:cNvPr id="397" name="テキスト ボックス 396"/>
        <xdr:cNvSpPr txBox="1"/>
      </xdr:nvSpPr>
      <xdr:spPr>
        <a:xfrm>
          <a:off x="939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ポイント増加したものの、類似団体平均が</a:t>
          </a:r>
          <a:r>
            <a:rPr kumimoji="1" lang="ja-JP" altLang="en-US" sz="1100">
              <a:solidFill>
                <a:schemeClr val="dk1"/>
              </a:solidFill>
              <a:effectLst/>
              <a:latin typeface="+mn-lt"/>
              <a:ea typeface="+mn-ea"/>
              <a:cs typeface="+mn-cs"/>
            </a:rPr>
            <a:t>同数</a:t>
          </a:r>
          <a:r>
            <a:rPr kumimoji="1" lang="ja-JP" altLang="ja-JP" sz="1100">
              <a:solidFill>
                <a:schemeClr val="dk1"/>
              </a:solidFill>
              <a:effectLst/>
              <a:latin typeface="+mn-lt"/>
              <a:ea typeface="+mn-ea"/>
              <a:cs typeface="+mn-cs"/>
            </a:rPr>
            <a:t>増加したため平均を下回った。</a:t>
          </a:r>
          <a:endParaRPr lang="ja-JP" altLang="ja-JP" sz="1400">
            <a:effectLst/>
          </a:endParaRPr>
        </a:p>
        <a:p>
          <a:r>
            <a:rPr kumimoji="1" lang="ja-JP" altLang="ja-JP" sz="1100">
              <a:solidFill>
                <a:schemeClr val="dk1"/>
              </a:solidFill>
              <a:effectLst/>
              <a:latin typeface="+mn-lt"/>
              <a:ea typeface="+mn-ea"/>
              <a:cs typeface="+mn-cs"/>
            </a:rPr>
            <a:t>　経常収支比率が増加した主な要因は物件費の増である。今後も業務の効率化に取り組むと共に、高止まりしている補助費等の縮減を推進するため各公営企業会計の健全化を図る。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5842</xdr:rowOff>
    </xdr:to>
    <xdr:cxnSp macro="">
      <xdr:nvCxnSpPr>
        <xdr:cNvPr id="428" name="直線コネクタ 427"/>
        <xdr:cNvCxnSpPr/>
      </xdr:nvCxnSpPr>
      <xdr:spPr>
        <a:xfrm>
          <a:off x="15671800" y="13161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131572</xdr:rowOff>
    </xdr:to>
    <xdr:cxnSp macro="">
      <xdr:nvCxnSpPr>
        <xdr:cNvPr id="431" name="直線コネクタ 430"/>
        <xdr:cNvCxnSpPr/>
      </xdr:nvCxnSpPr>
      <xdr:spPr>
        <a:xfrm>
          <a:off x="14782800" y="13074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69850</xdr:rowOff>
    </xdr:to>
    <xdr:cxnSp macro="">
      <xdr:nvCxnSpPr>
        <xdr:cNvPr id="434" name="直線コネクタ 433"/>
        <xdr:cNvCxnSpPr/>
      </xdr:nvCxnSpPr>
      <xdr:spPr>
        <a:xfrm flipV="1">
          <a:off x="13893800" y="130749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3556</xdr:rowOff>
    </xdr:to>
    <xdr:cxnSp macro="">
      <xdr:nvCxnSpPr>
        <xdr:cNvPr id="437" name="直線コネクタ 436"/>
        <xdr:cNvCxnSpPr/>
      </xdr:nvCxnSpPr>
      <xdr:spPr>
        <a:xfrm flipV="1">
          <a:off x="13004800" y="13271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7" name="楕円 446"/>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8"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9" name="楕円 448"/>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0" name="テキスト ボックス 449"/>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1" name="楕円 450"/>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52" name="テキスト ボックス 451"/>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3" name="楕円 452"/>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4" name="テキスト ボックス 453"/>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5" name="楕円 454"/>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6" name="テキスト ボックス 455"/>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145517</xdr:rowOff>
    </xdr:from>
    <xdr:to>
      <xdr:col>29</xdr:col>
      <xdr:colOff>127000</xdr:colOff>
      <xdr:row>15</xdr:row>
      <xdr:rowOff>32327</xdr:rowOff>
    </xdr:to>
    <xdr:cxnSp macro="">
      <xdr:nvCxnSpPr>
        <xdr:cNvPr id="52" name="直線コネクタ 51"/>
        <xdr:cNvCxnSpPr/>
      </xdr:nvCxnSpPr>
      <xdr:spPr bwMode="auto">
        <a:xfrm flipV="1">
          <a:off x="5003800" y="2593442"/>
          <a:ext cx="647700" cy="5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12667</xdr:rowOff>
    </xdr:from>
    <xdr:to>
      <xdr:col>26</xdr:col>
      <xdr:colOff>50800</xdr:colOff>
      <xdr:row>15</xdr:row>
      <xdr:rowOff>32327</xdr:rowOff>
    </xdr:to>
    <xdr:cxnSp macro="">
      <xdr:nvCxnSpPr>
        <xdr:cNvPr id="55" name="直線コネクタ 54"/>
        <xdr:cNvCxnSpPr/>
      </xdr:nvCxnSpPr>
      <xdr:spPr bwMode="auto">
        <a:xfrm>
          <a:off x="4305300" y="2632042"/>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12667</xdr:rowOff>
    </xdr:from>
    <xdr:to>
      <xdr:col>22</xdr:col>
      <xdr:colOff>114300</xdr:colOff>
      <xdr:row>15</xdr:row>
      <xdr:rowOff>21376</xdr:rowOff>
    </xdr:to>
    <xdr:cxnSp macro="">
      <xdr:nvCxnSpPr>
        <xdr:cNvPr id="58" name="直線コネクタ 57"/>
        <xdr:cNvCxnSpPr/>
      </xdr:nvCxnSpPr>
      <xdr:spPr bwMode="auto">
        <a:xfrm flipV="1">
          <a:off x="3606800" y="2632042"/>
          <a:ext cx="698500" cy="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21376</xdr:rowOff>
    </xdr:from>
    <xdr:to>
      <xdr:col>18</xdr:col>
      <xdr:colOff>177800</xdr:colOff>
      <xdr:row>15</xdr:row>
      <xdr:rowOff>56831</xdr:rowOff>
    </xdr:to>
    <xdr:cxnSp macro="">
      <xdr:nvCxnSpPr>
        <xdr:cNvPr id="61" name="直線コネクタ 60"/>
        <xdr:cNvCxnSpPr/>
      </xdr:nvCxnSpPr>
      <xdr:spPr bwMode="auto">
        <a:xfrm flipV="1">
          <a:off x="2908300" y="2640751"/>
          <a:ext cx="698500" cy="3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94717</xdr:rowOff>
    </xdr:from>
    <xdr:to>
      <xdr:col>29</xdr:col>
      <xdr:colOff>177800</xdr:colOff>
      <xdr:row>15</xdr:row>
      <xdr:rowOff>24867</xdr:rowOff>
    </xdr:to>
    <xdr:sp macro="" textlink="">
      <xdr:nvSpPr>
        <xdr:cNvPr id="71" name="楕円 70"/>
        <xdr:cNvSpPr/>
      </xdr:nvSpPr>
      <xdr:spPr bwMode="auto">
        <a:xfrm>
          <a:off x="5600700" y="254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111244</xdr:rowOff>
    </xdr:from>
    <xdr:ext cx="762000" cy="259045"/>
    <xdr:sp macro="" textlink="">
      <xdr:nvSpPr>
        <xdr:cNvPr id="72" name="人口1人当たり決算額の推移該当値テキスト130"/>
        <xdr:cNvSpPr txBox="1"/>
      </xdr:nvSpPr>
      <xdr:spPr>
        <a:xfrm>
          <a:off x="5740400" y="238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152977</xdr:rowOff>
    </xdr:from>
    <xdr:to>
      <xdr:col>26</xdr:col>
      <xdr:colOff>101600</xdr:colOff>
      <xdr:row>15</xdr:row>
      <xdr:rowOff>83127</xdr:rowOff>
    </xdr:to>
    <xdr:sp macro="" textlink="">
      <xdr:nvSpPr>
        <xdr:cNvPr id="73" name="楕円 72"/>
        <xdr:cNvSpPr/>
      </xdr:nvSpPr>
      <xdr:spPr bwMode="auto">
        <a:xfrm>
          <a:off x="4953000" y="260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93304</xdr:rowOff>
    </xdr:from>
    <xdr:ext cx="736600" cy="259045"/>
    <xdr:sp macro="" textlink="">
      <xdr:nvSpPr>
        <xdr:cNvPr id="74" name="テキスト ボックス 73"/>
        <xdr:cNvSpPr txBox="1"/>
      </xdr:nvSpPr>
      <xdr:spPr>
        <a:xfrm>
          <a:off x="4622800" y="236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133317</xdr:rowOff>
    </xdr:from>
    <xdr:to>
      <xdr:col>22</xdr:col>
      <xdr:colOff>165100</xdr:colOff>
      <xdr:row>15</xdr:row>
      <xdr:rowOff>63467</xdr:rowOff>
    </xdr:to>
    <xdr:sp macro="" textlink="">
      <xdr:nvSpPr>
        <xdr:cNvPr id="75" name="楕円 74"/>
        <xdr:cNvSpPr/>
      </xdr:nvSpPr>
      <xdr:spPr bwMode="auto">
        <a:xfrm>
          <a:off x="4254500" y="258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73644</xdr:rowOff>
    </xdr:from>
    <xdr:ext cx="762000" cy="259045"/>
    <xdr:sp macro="" textlink="">
      <xdr:nvSpPr>
        <xdr:cNvPr id="76" name="テキスト ボックス 75"/>
        <xdr:cNvSpPr txBox="1"/>
      </xdr:nvSpPr>
      <xdr:spPr>
        <a:xfrm>
          <a:off x="3924300" y="235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142026</xdr:rowOff>
    </xdr:from>
    <xdr:to>
      <xdr:col>19</xdr:col>
      <xdr:colOff>38100</xdr:colOff>
      <xdr:row>15</xdr:row>
      <xdr:rowOff>72176</xdr:rowOff>
    </xdr:to>
    <xdr:sp macro="" textlink="">
      <xdr:nvSpPr>
        <xdr:cNvPr id="77" name="楕円 76"/>
        <xdr:cNvSpPr/>
      </xdr:nvSpPr>
      <xdr:spPr bwMode="auto">
        <a:xfrm>
          <a:off x="3556000" y="258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82353</xdr:rowOff>
    </xdr:from>
    <xdr:ext cx="762000" cy="259045"/>
    <xdr:sp macro="" textlink="">
      <xdr:nvSpPr>
        <xdr:cNvPr id="78" name="テキスト ボックス 77"/>
        <xdr:cNvSpPr txBox="1"/>
      </xdr:nvSpPr>
      <xdr:spPr>
        <a:xfrm>
          <a:off x="3225800" y="235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6031</xdr:rowOff>
    </xdr:from>
    <xdr:to>
      <xdr:col>15</xdr:col>
      <xdr:colOff>101600</xdr:colOff>
      <xdr:row>15</xdr:row>
      <xdr:rowOff>107631</xdr:rowOff>
    </xdr:to>
    <xdr:sp macro="" textlink="">
      <xdr:nvSpPr>
        <xdr:cNvPr id="79" name="楕円 78"/>
        <xdr:cNvSpPr/>
      </xdr:nvSpPr>
      <xdr:spPr bwMode="auto">
        <a:xfrm>
          <a:off x="2857500" y="262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117808</xdr:rowOff>
    </xdr:from>
    <xdr:ext cx="762000" cy="259045"/>
    <xdr:sp macro="" textlink="">
      <xdr:nvSpPr>
        <xdr:cNvPr id="80" name="テキスト ボックス 79"/>
        <xdr:cNvSpPr txBox="1"/>
      </xdr:nvSpPr>
      <xdr:spPr>
        <a:xfrm>
          <a:off x="2527300" y="239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23878</xdr:rowOff>
    </xdr:from>
    <xdr:to>
      <xdr:col>29</xdr:col>
      <xdr:colOff>127000</xdr:colOff>
      <xdr:row>38</xdr:row>
      <xdr:rowOff>29766</xdr:rowOff>
    </xdr:to>
    <xdr:cxnSp macro="">
      <xdr:nvCxnSpPr>
        <xdr:cNvPr id="116" name="直線コネクタ 115"/>
        <xdr:cNvCxnSpPr/>
      </xdr:nvCxnSpPr>
      <xdr:spPr bwMode="auto">
        <a:xfrm flipV="1">
          <a:off x="5003800" y="7491478"/>
          <a:ext cx="647700" cy="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8655</xdr:rowOff>
    </xdr:from>
    <xdr:ext cx="762000" cy="259045"/>
    <xdr:sp macro="" textlink="">
      <xdr:nvSpPr>
        <xdr:cNvPr id="117" name="人口1人当たり決算額の推移平均値テキスト445"/>
        <xdr:cNvSpPr txBox="1"/>
      </xdr:nvSpPr>
      <xdr:spPr>
        <a:xfrm>
          <a:off x="5740400" y="7476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22370</xdr:rowOff>
    </xdr:from>
    <xdr:to>
      <xdr:col>26</xdr:col>
      <xdr:colOff>50800</xdr:colOff>
      <xdr:row>38</xdr:row>
      <xdr:rowOff>29766</xdr:rowOff>
    </xdr:to>
    <xdr:cxnSp macro="">
      <xdr:nvCxnSpPr>
        <xdr:cNvPr id="119" name="直線コネクタ 118"/>
        <xdr:cNvCxnSpPr/>
      </xdr:nvCxnSpPr>
      <xdr:spPr bwMode="auto">
        <a:xfrm>
          <a:off x="4305300" y="7489970"/>
          <a:ext cx="698500" cy="7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22370</xdr:rowOff>
    </xdr:from>
    <xdr:to>
      <xdr:col>22</xdr:col>
      <xdr:colOff>114300</xdr:colOff>
      <xdr:row>38</xdr:row>
      <xdr:rowOff>29874</xdr:rowOff>
    </xdr:to>
    <xdr:cxnSp macro="">
      <xdr:nvCxnSpPr>
        <xdr:cNvPr id="122" name="直線コネクタ 121"/>
        <xdr:cNvCxnSpPr/>
      </xdr:nvCxnSpPr>
      <xdr:spPr bwMode="auto">
        <a:xfrm flipV="1">
          <a:off x="3606800" y="7489970"/>
          <a:ext cx="698500" cy="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332035</xdr:rowOff>
    </xdr:from>
    <xdr:to>
      <xdr:col>18</xdr:col>
      <xdr:colOff>177800</xdr:colOff>
      <xdr:row>38</xdr:row>
      <xdr:rowOff>29874</xdr:rowOff>
    </xdr:to>
    <xdr:cxnSp macro="">
      <xdr:nvCxnSpPr>
        <xdr:cNvPr id="125" name="直線コネクタ 124"/>
        <xdr:cNvCxnSpPr/>
      </xdr:nvCxnSpPr>
      <xdr:spPr bwMode="auto">
        <a:xfrm>
          <a:off x="2908300" y="7456735"/>
          <a:ext cx="698500" cy="40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315978</xdr:rowOff>
    </xdr:from>
    <xdr:to>
      <xdr:col>29</xdr:col>
      <xdr:colOff>177800</xdr:colOff>
      <xdr:row>38</xdr:row>
      <xdr:rowOff>74678</xdr:rowOff>
    </xdr:to>
    <xdr:sp macro="" textlink="">
      <xdr:nvSpPr>
        <xdr:cNvPr id="135" name="楕円 134"/>
        <xdr:cNvSpPr/>
      </xdr:nvSpPr>
      <xdr:spPr bwMode="auto">
        <a:xfrm>
          <a:off x="5600700" y="744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161055</xdr:rowOff>
    </xdr:from>
    <xdr:ext cx="762000" cy="259045"/>
    <xdr:sp macro="" textlink="">
      <xdr:nvSpPr>
        <xdr:cNvPr id="136" name="人口1人当たり決算額の推移該当値テキスト445"/>
        <xdr:cNvSpPr txBox="1"/>
      </xdr:nvSpPr>
      <xdr:spPr>
        <a:xfrm>
          <a:off x="5740400" y="728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321866</xdr:rowOff>
    </xdr:from>
    <xdr:to>
      <xdr:col>26</xdr:col>
      <xdr:colOff>101600</xdr:colOff>
      <xdr:row>38</xdr:row>
      <xdr:rowOff>80566</xdr:rowOff>
    </xdr:to>
    <xdr:sp macro="" textlink="">
      <xdr:nvSpPr>
        <xdr:cNvPr id="137" name="楕円 136"/>
        <xdr:cNvSpPr/>
      </xdr:nvSpPr>
      <xdr:spPr bwMode="auto">
        <a:xfrm>
          <a:off x="4953000" y="744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90743</xdr:rowOff>
    </xdr:from>
    <xdr:ext cx="736600" cy="259045"/>
    <xdr:sp macro="" textlink="">
      <xdr:nvSpPr>
        <xdr:cNvPr id="138" name="テキスト ボックス 137"/>
        <xdr:cNvSpPr txBox="1"/>
      </xdr:nvSpPr>
      <xdr:spPr>
        <a:xfrm>
          <a:off x="4622800" y="721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314470</xdr:rowOff>
    </xdr:from>
    <xdr:to>
      <xdr:col>22</xdr:col>
      <xdr:colOff>165100</xdr:colOff>
      <xdr:row>38</xdr:row>
      <xdr:rowOff>73170</xdr:rowOff>
    </xdr:to>
    <xdr:sp macro="" textlink="">
      <xdr:nvSpPr>
        <xdr:cNvPr id="139" name="楕円 138"/>
        <xdr:cNvSpPr/>
      </xdr:nvSpPr>
      <xdr:spPr bwMode="auto">
        <a:xfrm>
          <a:off x="4254500" y="743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83347</xdr:rowOff>
    </xdr:from>
    <xdr:ext cx="762000" cy="259045"/>
    <xdr:sp macro="" textlink="">
      <xdr:nvSpPr>
        <xdr:cNvPr id="140" name="テキスト ボックス 139"/>
        <xdr:cNvSpPr txBox="1"/>
      </xdr:nvSpPr>
      <xdr:spPr>
        <a:xfrm>
          <a:off x="3924300" y="720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321974</xdr:rowOff>
    </xdr:from>
    <xdr:to>
      <xdr:col>19</xdr:col>
      <xdr:colOff>38100</xdr:colOff>
      <xdr:row>38</xdr:row>
      <xdr:rowOff>80674</xdr:rowOff>
    </xdr:to>
    <xdr:sp macro="" textlink="">
      <xdr:nvSpPr>
        <xdr:cNvPr id="141" name="楕円 140"/>
        <xdr:cNvSpPr/>
      </xdr:nvSpPr>
      <xdr:spPr bwMode="auto">
        <a:xfrm>
          <a:off x="3556000" y="744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90851</xdr:rowOff>
    </xdr:from>
    <xdr:ext cx="762000" cy="259045"/>
    <xdr:sp macro="" textlink="">
      <xdr:nvSpPr>
        <xdr:cNvPr id="142" name="テキスト ボックス 141"/>
        <xdr:cNvSpPr txBox="1"/>
      </xdr:nvSpPr>
      <xdr:spPr>
        <a:xfrm>
          <a:off x="3225800" y="72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281235</xdr:rowOff>
    </xdr:from>
    <xdr:to>
      <xdr:col>15</xdr:col>
      <xdr:colOff>101600</xdr:colOff>
      <xdr:row>38</xdr:row>
      <xdr:rowOff>39935</xdr:rowOff>
    </xdr:to>
    <xdr:sp macro="" textlink="">
      <xdr:nvSpPr>
        <xdr:cNvPr id="143" name="楕円 142"/>
        <xdr:cNvSpPr/>
      </xdr:nvSpPr>
      <xdr:spPr bwMode="auto">
        <a:xfrm>
          <a:off x="2857500" y="740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50112</xdr:rowOff>
    </xdr:from>
    <xdr:ext cx="762000" cy="259045"/>
    <xdr:sp macro="" textlink="">
      <xdr:nvSpPr>
        <xdr:cNvPr id="144" name="テキスト ボックス 143"/>
        <xdr:cNvSpPr txBox="1"/>
      </xdr:nvSpPr>
      <xdr:spPr>
        <a:xfrm>
          <a:off x="2527300" y="71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104017</xdr:rowOff>
    </xdr:to>
    <xdr:cxnSp macro="">
      <xdr:nvCxnSpPr>
        <xdr:cNvPr id="63" name="直線コネクタ 62"/>
        <xdr:cNvCxnSpPr/>
      </xdr:nvCxnSpPr>
      <xdr:spPr>
        <a:xfrm flipV="1">
          <a:off x="3797300" y="6045581"/>
          <a:ext cx="838200" cy="5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41010</xdr:rowOff>
    </xdr:from>
    <xdr:to>
      <xdr:col>19</xdr:col>
      <xdr:colOff>177800</xdr:colOff>
      <xdr:row>35</xdr:row>
      <xdr:rowOff>104017</xdr:rowOff>
    </xdr:to>
    <xdr:cxnSp macro="">
      <xdr:nvCxnSpPr>
        <xdr:cNvPr id="66" name="直線コネクタ 65"/>
        <xdr:cNvCxnSpPr/>
      </xdr:nvCxnSpPr>
      <xdr:spPr>
        <a:xfrm>
          <a:off x="2908300" y="6041760"/>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41010</xdr:rowOff>
    </xdr:from>
    <xdr:to>
      <xdr:col>15</xdr:col>
      <xdr:colOff>50800</xdr:colOff>
      <xdr:row>35</xdr:row>
      <xdr:rowOff>62226</xdr:rowOff>
    </xdr:to>
    <xdr:cxnSp macro="">
      <xdr:nvCxnSpPr>
        <xdr:cNvPr id="69" name="直線コネクタ 68"/>
        <xdr:cNvCxnSpPr/>
      </xdr:nvCxnSpPr>
      <xdr:spPr>
        <a:xfrm flipV="1">
          <a:off x="2019300" y="6041760"/>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62226</xdr:rowOff>
    </xdr:from>
    <xdr:to>
      <xdr:col>10</xdr:col>
      <xdr:colOff>114300</xdr:colOff>
      <xdr:row>36</xdr:row>
      <xdr:rowOff>13818</xdr:rowOff>
    </xdr:to>
    <xdr:cxnSp macro="">
      <xdr:nvCxnSpPr>
        <xdr:cNvPr id="72" name="直線コネクタ 71"/>
        <xdr:cNvCxnSpPr/>
      </xdr:nvCxnSpPr>
      <xdr:spPr>
        <a:xfrm flipV="1">
          <a:off x="1130300" y="6062976"/>
          <a:ext cx="889000" cy="1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165481</xdr:rowOff>
    </xdr:from>
    <xdr:to>
      <xdr:col>24</xdr:col>
      <xdr:colOff>114300</xdr:colOff>
      <xdr:row>35</xdr:row>
      <xdr:rowOff>95631</xdr:rowOff>
    </xdr:to>
    <xdr:sp macro="" textlink="">
      <xdr:nvSpPr>
        <xdr:cNvPr id="82" name="楕円 81"/>
        <xdr:cNvSpPr/>
      </xdr:nvSpPr>
      <xdr:spPr>
        <a:xfrm>
          <a:off x="45847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16908</xdr:rowOff>
    </xdr:from>
    <xdr:ext cx="599010" cy="259045"/>
    <xdr:sp macro="" textlink="">
      <xdr:nvSpPr>
        <xdr:cNvPr id="83" name="人件費該当値テキスト"/>
        <xdr:cNvSpPr txBox="1"/>
      </xdr:nvSpPr>
      <xdr:spPr>
        <a:xfrm>
          <a:off x="4686300" y="584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53217</xdr:rowOff>
    </xdr:from>
    <xdr:to>
      <xdr:col>20</xdr:col>
      <xdr:colOff>38100</xdr:colOff>
      <xdr:row>35</xdr:row>
      <xdr:rowOff>154817</xdr:rowOff>
    </xdr:to>
    <xdr:sp macro="" textlink="">
      <xdr:nvSpPr>
        <xdr:cNvPr id="84" name="楕円 83"/>
        <xdr:cNvSpPr/>
      </xdr:nvSpPr>
      <xdr:spPr>
        <a:xfrm>
          <a:off x="3746500" y="60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171344</xdr:rowOff>
    </xdr:from>
    <xdr:ext cx="599010" cy="259045"/>
    <xdr:sp macro="" textlink="">
      <xdr:nvSpPr>
        <xdr:cNvPr id="85" name="テキスト ボックス 84"/>
        <xdr:cNvSpPr txBox="1"/>
      </xdr:nvSpPr>
      <xdr:spPr>
        <a:xfrm>
          <a:off x="3497795" y="582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161660</xdr:rowOff>
    </xdr:from>
    <xdr:to>
      <xdr:col>15</xdr:col>
      <xdr:colOff>101600</xdr:colOff>
      <xdr:row>35</xdr:row>
      <xdr:rowOff>91810</xdr:rowOff>
    </xdr:to>
    <xdr:sp macro="" textlink="">
      <xdr:nvSpPr>
        <xdr:cNvPr id="86" name="楕円 85"/>
        <xdr:cNvSpPr/>
      </xdr:nvSpPr>
      <xdr:spPr>
        <a:xfrm>
          <a:off x="2857500" y="59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108337</xdr:rowOff>
    </xdr:from>
    <xdr:ext cx="599010" cy="259045"/>
    <xdr:sp macro="" textlink="">
      <xdr:nvSpPr>
        <xdr:cNvPr id="87" name="テキスト ボックス 86"/>
        <xdr:cNvSpPr txBox="1"/>
      </xdr:nvSpPr>
      <xdr:spPr>
        <a:xfrm>
          <a:off x="2608795" y="57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11426</xdr:rowOff>
    </xdr:from>
    <xdr:to>
      <xdr:col>10</xdr:col>
      <xdr:colOff>165100</xdr:colOff>
      <xdr:row>35</xdr:row>
      <xdr:rowOff>113026</xdr:rowOff>
    </xdr:to>
    <xdr:sp macro="" textlink="">
      <xdr:nvSpPr>
        <xdr:cNvPr id="88" name="楕円 87"/>
        <xdr:cNvSpPr/>
      </xdr:nvSpPr>
      <xdr:spPr>
        <a:xfrm>
          <a:off x="1968500" y="60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129553</xdr:rowOff>
    </xdr:from>
    <xdr:ext cx="599010" cy="259045"/>
    <xdr:sp macro="" textlink="">
      <xdr:nvSpPr>
        <xdr:cNvPr id="89" name="テキスト ボックス 88"/>
        <xdr:cNvSpPr txBox="1"/>
      </xdr:nvSpPr>
      <xdr:spPr>
        <a:xfrm>
          <a:off x="1719795" y="578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134468</xdr:rowOff>
    </xdr:from>
    <xdr:to>
      <xdr:col>6</xdr:col>
      <xdr:colOff>38100</xdr:colOff>
      <xdr:row>36</xdr:row>
      <xdr:rowOff>64618</xdr:rowOff>
    </xdr:to>
    <xdr:sp macro="" textlink="">
      <xdr:nvSpPr>
        <xdr:cNvPr id="90" name="楕円 89"/>
        <xdr:cNvSpPr/>
      </xdr:nvSpPr>
      <xdr:spPr>
        <a:xfrm>
          <a:off x="1079500" y="61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81145</xdr:rowOff>
    </xdr:from>
    <xdr:ext cx="599010" cy="259045"/>
    <xdr:sp macro="" textlink="">
      <xdr:nvSpPr>
        <xdr:cNvPr id="91" name="テキスト ボックス 90"/>
        <xdr:cNvSpPr txBox="1"/>
      </xdr:nvSpPr>
      <xdr:spPr>
        <a:xfrm>
          <a:off x="830795" y="591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167711</xdr:rowOff>
    </xdr:from>
    <xdr:to>
      <xdr:col>24</xdr:col>
      <xdr:colOff>63500</xdr:colOff>
      <xdr:row>58</xdr:row>
      <xdr:rowOff>14098</xdr:rowOff>
    </xdr:to>
    <xdr:cxnSp macro="">
      <xdr:nvCxnSpPr>
        <xdr:cNvPr id="120" name="直線コネクタ 119"/>
        <xdr:cNvCxnSpPr/>
      </xdr:nvCxnSpPr>
      <xdr:spPr>
        <a:xfrm flipV="1">
          <a:off x="3797300" y="9940361"/>
          <a:ext cx="838200" cy="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14098</xdr:rowOff>
    </xdr:from>
    <xdr:to>
      <xdr:col>19</xdr:col>
      <xdr:colOff>177800</xdr:colOff>
      <xdr:row>58</xdr:row>
      <xdr:rowOff>38829</xdr:rowOff>
    </xdr:to>
    <xdr:cxnSp macro="">
      <xdr:nvCxnSpPr>
        <xdr:cNvPr id="123" name="直線コネクタ 122"/>
        <xdr:cNvCxnSpPr/>
      </xdr:nvCxnSpPr>
      <xdr:spPr>
        <a:xfrm flipV="1">
          <a:off x="2908300" y="9958198"/>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38829</xdr:rowOff>
    </xdr:from>
    <xdr:to>
      <xdr:col>15</xdr:col>
      <xdr:colOff>50800</xdr:colOff>
      <xdr:row>58</xdr:row>
      <xdr:rowOff>42450</xdr:rowOff>
    </xdr:to>
    <xdr:cxnSp macro="">
      <xdr:nvCxnSpPr>
        <xdr:cNvPr id="126" name="直線コネクタ 125"/>
        <xdr:cNvCxnSpPr/>
      </xdr:nvCxnSpPr>
      <xdr:spPr>
        <a:xfrm flipV="1">
          <a:off x="2019300" y="9982929"/>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42450</xdr:rowOff>
    </xdr:from>
    <xdr:to>
      <xdr:col>10</xdr:col>
      <xdr:colOff>114300</xdr:colOff>
      <xdr:row>58</xdr:row>
      <xdr:rowOff>57415</xdr:rowOff>
    </xdr:to>
    <xdr:cxnSp macro="">
      <xdr:nvCxnSpPr>
        <xdr:cNvPr id="129" name="直線コネクタ 128"/>
        <xdr:cNvCxnSpPr/>
      </xdr:nvCxnSpPr>
      <xdr:spPr>
        <a:xfrm flipV="1">
          <a:off x="1130300" y="9986550"/>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116911</xdr:rowOff>
    </xdr:from>
    <xdr:to>
      <xdr:col>24</xdr:col>
      <xdr:colOff>114300</xdr:colOff>
      <xdr:row>58</xdr:row>
      <xdr:rowOff>47061</xdr:rowOff>
    </xdr:to>
    <xdr:sp macro="" textlink="">
      <xdr:nvSpPr>
        <xdr:cNvPr id="139" name="楕円 138"/>
        <xdr:cNvSpPr/>
      </xdr:nvSpPr>
      <xdr:spPr>
        <a:xfrm>
          <a:off x="4584700" y="98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139788</xdr:rowOff>
    </xdr:from>
    <xdr:ext cx="599010" cy="259045"/>
    <xdr:sp macro="" textlink="">
      <xdr:nvSpPr>
        <xdr:cNvPr id="140" name="物件費該当値テキスト"/>
        <xdr:cNvSpPr txBox="1"/>
      </xdr:nvSpPr>
      <xdr:spPr>
        <a:xfrm>
          <a:off x="4686300" y="97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134748</xdr:rowOff>
    </xdr:from>
    <xdr:to>
      <xdr:col>20</xdr:col>
      <xdr:colOff>38100</xdr:colOff>
      <xdr:row>58</xdr:row>
      <xdr:rowOff>64898</xdr:rowOff>
    </xdr:to>
    <xdr:sp macro="" textlink="">
      <xdr:nvSpPr>
        <xdr:cNvPr id="141" name="楕円 140"/>
        <xdr:cNvSpPr/>
      </xdr:nvSpPr>
      <xdr:spPr>
        <a:xfrm>
          <a:off x="3746500" y="99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81425</xdr:rowOff>
    </xdr:from>
    <xdr:ext cx="599010" cy="259045"/>
    <xdr:sp macro="" textlink="">
      <xdr:nvSpPr>
        <xdr:cNvPr id="142" name="テキスト ボックス 141"/>
        <xdr:cNvSpPr txBox="1"/>
      </xdr:nvSpPr>
      <xdr:spPr>
        <a:xfrm>
          <a:off x="3497795" y="96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159479</xdr:rowOff>
    </xdr:from>
    <xdr:to>
      <xdr:col>15</xdr:col>
      <xdr:colOff>101600</xdr:colOff>
      <xdr:row>58</xdr:row>
      <xdr:rowOff>89629</xdr:rowOff>
    </xdr:to>
    <xdr:sp macro="" textlink="">
      <xdr:nvSpPr>
        <xdr:cNvPr id="143" name="楕円 142"/>
        <xdr:cNvSpPr/>
      </xdr:nvSpPr>
      <xdr:spPr>
        <a:xfrm>
          <a:off x="2857500" y="99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80756</xdr:rowOff>
    </xdr:from>
    <xdr:ext cx="534377" cy="259045"/>
    <xdr:sp macro="" textlink="">
      <xdr:nvSpPr>
        <xdr:cNvPr id="144" name="テキスト ボックス 143"/>
        <xdr:cNvSpPr txBox="1"/>
      </xdr:nvSpPr>
      <xdr:spPr>
        <a:xfrm>
          <a:off x="2641111" y="100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163100</xdr:rowOff>
    </xdr:from>
    <xdr:to>
      <xdr:col>10</xdr:col>
      <xdr:colOff>165100</xdr:colOff>
      <xdr:row>58</xdr:row>
      <xdr:rowOff>93250</xdr:rowOff>
    </xdr:to>
    <xdr:sp macro="" textlink="">
      <xdr:nvSpPr>
        <xdr:cNvPr id="145" name="楕円 144"/>
        <xdr:cNvSpPr/>
      </xdr:nvSpPr>
      <xdr:spPr>
        <a:xfrm>
          <a:off x="1968500" y="99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109777</xdr:rowOff>
    </xdr:from>
    <xdr:ext cx="534377" cy="259045"/>
    <xdr:sp macro="" textlink="">
      <xdr:nvSpPr>
        <xdr:cNvPr id="146" name="テキスト ボックス 145"/>
        <xdr:cNvSpPr txBox="1"/>
      </xdr:nvSpPr>
      <xdr:spPr>
        <a:xfrm>
          <a:off x="1752111" y="9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6615</xdr:rowOff>
    </xdr:from>
    <xdr:to>
      <xdr:col>6</xdr:col>
      <xdr:colOff>38100</xdr:colOff>
      <xdr:row>58</xdr:row>
      <xdr:rowOff>108215</xdr:rowOff>
    </xdr:to>
    <xdr:sp macro="" textlink="">
      <xdr:nvSpPr>
        <xdr:cNvPr id="147" name="楕円 146"/>
        <xdr:cNvSpPr/>
      </xdr:nvSpPr>
      <xdr:spPr>
        <a:xfrm>
          <a:off x="1079500" y="99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99342</xdr:rowOff>
    </xdr:from>
    <xdr:ext cx="534377" cy="259045"/>
    <xdr:sp macro="" textlink="">
      <xdr:nvSpPr>
        <xdr:cNvPr id="148" name="テキスト ボックス 147"/>
        <xdr:cNvSpPr txBox="1"/>
      </xdr:nvSpPr>
      <xdr:spPr>
        <a:xfrm>
          <a:off x="863111" y="100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117697</xdr:rowOff>
    </xdr:from>
    <xdr:to>
      <xdr:col>24</xdr:col>
      <xdr:colOff>63500</xdr:colOff>
      <xdr:row>78</xdr:row>
      <xdr:rowOff>137052</xdr:rowOff>
    </xdr:to>
    <xdr:cxnSp macro="">
      <xdr:nvCxnSpPr>
        <xdr:cNvPr id="177" name="直線コネクタ 176"/>
        <xdr:cNvCxnSpPr/>
      </xdr:nvCxnSpPr>
      <xdr:spPr>
        <a:xfrm flipV="1">
          <a:off x="3797300" y="13490797"/>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133680</xdr:rowOff>
    </xdr:from>
    <xdr:to>
      <xdr:col>19</xdr:col>
      <xdr:colOff>177800</xdr:colOff>
      <xdr:row>78</xdr:row>
      <xdr:rowOff>137052</xdr:rowOff>
    </xdr:to>
    <xdr:cxnSp macro="">
      <xdr:nvCxnSpPr>
        <xdr:cNvPr id="180" name="直線コネクタ 179"/>
        <xdr:cNvCxnSpPr/>
      </xdr:nvCxnSpPr>
      <xdr:spPr>
        <a:xfrm>
          <a:off x="2908300" y="13506780"/>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130366</xdr:rowOff>
    </xdr:from>
    <xdr:to>
      <xdr:col>15</xdr:col>
      <xdr:colOff>50800</xdr:colOff>
      <xdr:row>78</xdr:row>
      <xdr:rowOff>133680</xdr:rowOff>
    </xdr:to>
    <xdr:cxnSp macro="">
      <xdr:nvCxnSpPr>
        <xdr:cNvPr id="183" name="直線コネクタ 182"/>
        <xdr:cNvCxnSpPr/>
      </xdr:nvCxnSpPr>
      <xdr:spPr>
        <a:xfrm>
          <a:off x="2019300" y="13503466"/>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130366</xdr:rowOff>
    </xdr:from>
    <xdr:to>
      <xdr:col>10</xdr:col>
      <xdr:colOff>114300</xdr:colOff>
      <xdr:row>78</xdr:row>
      <xdr:rowOff>140881</xdr:rowOff>
    </xdr:to>
    <xdr:cxnSp macro="">
      <xdr:nvCxnSpPr>
        <xdr:cNvPr id="186" name="直線コネクタ 185"/>
        <xdr:cNvCxnSpPr/>
      </xdr:nvCxnSpPr>
      <xdr:spPr>
        <a:xfrm flipV="1">
          <a:off x="1130300" y="135034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66897</xdr:rowOff>
    </xdr:from>
    <xdr:to>
      <xdr:col>24</xdr:col>
      <xdr:colOff>114300</xdr:colOff>
      <xdr:row>78</xdr:row>
      <xdr:rowOff>168497</xdr:rowOff>
    </xdr:to>
    <xdr:sp macro="" textlink="">
      <xdr:nvSpPr>
        <xdr:cNvPr id="196" name="楕円 195"/>
        <xdr:cNvSpPr/>
      </xdr:nvSpPr>
      <xdr:spPr>
        <a:xfrm>
          <a:off x="45847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153274</xdr:rowOff>
    </xdr:from>
    <xdr:ext cx="469744" cy="259045"/>
    <xdr:sp macro="" textlink="">
      <xdr:nvSpPr>
        <xdr:cNvPr id="197" name="維持補修費該当値テキスト"/>
        <xdr:cNvSpPr txBox="1"/>
      </xdr:nvSpPr>
      <xdr:spPr>
        <a:xfrm>
          <a:off x="4686300" y="1335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86252</xdr:rowOff>
    </xdr:from>
    <xdr:to>
      <xdr:col>20</xdr:col>
      <xdr:colOff>38100</xdr:colOff>
      <xdr:row>79</xdr:row>
      <xdr:rowOff>16402</xdr:rowOff>
    </xdr:to>
    <xdr:sp macro="" textlink="">
      <xdr:nvSpPr>
        <xdr:cNvPr id="198" name="楕円 197"/>
        <xdr:cNvSpPr/>
      </xdr:nvSpPr>
      <xdr:spPr>
        <a:xfrm>
          <a:off x="3746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7529</xdr:rowOff>
    </xdr:from>
    <xdr:ext cx="469744" cy="259045"/>
    <xdr:sp macro="" textlink="">
      <xdr:nvSpPr>
        <xdr:cNvPr id="199" name="テキスト ボックス 198"/>
        <xdr:cNvSpPr txBox="1"/>
      </xdr:nvSpPr>
      <xdr:spPr>
        <a:xfrm>
          <a:off x="3562428" y="135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82880</xdr:rowOff>
    </xdr:from>
    <xdr:to>
      <xdr:col>15</xdr:col>
      <xdr:colOff>101600</xdr:colOff>
      <xdr:row>79</xdr:row>
      <xdr:rowOff>13030</xdr:rowOff>
    </xdr:to>
    <xdr:sp macro="" textlink="">
      <xdr:nvSpPr>
        <xdr:cNvPr id="200" name="楕円 199"/>
        <xdr:cNvSpPr/>
      </xdr:nvSpPr>
      <xdr:spPr>
        <a:xfrm>
          <a:off x="28575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4157</xdr:rowOff>
    </xdr:from>
    <xdr:ext cx="469744" cy="259045"/>
    <xdr:sp macro="" textlink="">
      <xdr:nvSpPr>
        <xdr:cNvPr id="201" name="テキスト ボックス 200"/>
        <xdr:cNvSpPr txBox="1"/>
      </xdr:nvSpPr>
      <xdr:spPr>
        <a:xfrm>
          <a:off x="2673428" y="135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79566</xdr:rowOff>
    </xdr:from>
    <xdr:to>
      <xdr:col>10</xdr:col>
      <xdr:colOff>165100</xdr:colOff>
      <xdr:row>79</xdr:row>
      <xdr:rowOff>9716</xdr:rowOff>
    </xdr:to>
    <xdr:sp macro="" textlink="">
      <xdr:nvSpPr>
        <xdr:cNvPr id="202" name="楕円 201"/>
        <xdr:cNvSpPr/>
      </xdr:nvSpPr>
      <xdr:spPr>
        <a:xfrm>
          <a:off x="1968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843</xdr:rowOff>
    </xdr:from>
    <xdr:ext cx="469744" cy="259045"/>
    <xdr:sp macro="" textlink="">
      <xdr:nvSpPr>
        <xdr:cNvPr id="203" name="テキスト ボックス 202"/>
        <xdr:cNvSpPr txBox="1"/>
      </xdr:nvSpPr>
      <xdr:spPr>
        <a:xfrm>
          <a:off x="1784428" y="1354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90081</xdr:rowOff>
    </xdr:from>
    <xdr:to>
      <xdr:col>6</xdr:col>
      <xdr:colOff>38100</xdr:colOff>
      <xdr:row>79</xdr:row>
      <xdr:rowOff>20231</xdr:rowOff>
    </xdr:to>
    <xdr:sp macro="" textlink="">
      <xdr:nvSpPr>
        <xdr:cNvPr id="204" name="楕円 203"/>
        <xdr:cNvSpPr/>
      </xdr:nvSpPr>
      <xdr:spPr>
        <a:xfrm>
          <a:off x="1079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11358</xdr:rowOff>
    </xdr:from>
    <xdr:ext cx="469744" cy="259045"/>
    <xdr:sp macro="" textlink="">
      <xdr:nvSpPr>
        <xdr:cNvPr id="205" name="テキスト ボックス 204"/>
        <xdr:cNvSpPr txBox="1"/>
      </xdr:nvSpPr>
      <xdr:spPr>
        <a:xfrm>
          <a:off x="895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113236</xdr:rowOff>
    </xdr:from>
    <xdr:to>
      <xdr:col>24</xdr:col>
      <xdr:colOff>63500</xdr:colOff>
      <xdr:row>97</xdr:row>
      <xdr:rowOff>10297</xdr:rowOff>
    </xdr:to>
    <xdr:cxnSp macro="">
      <xdr:nvCxnSpPr>
        <xdr:cNvPr id="235" name="直線コネクタ 234"/>
        <xdr:cNvCxnSpPr/>
      </xdr:nvCxnSpPr>
      <xdr:spPr>
        <a:xfrm flipV="1">
          <a:off x="3797300" y="16572436"/>
          <a:ext cx="838200" cy="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120428</xdr:rowOff>
    </xdr:from>
    <xdr:to>
      <xdr:col>19</xdr:col>
      <xdr:colOff>177800</xdr:colOff>
      <xdr:row>97</xdr:row>
      <xdr:rowOff>10297</xdr:rowOff>
    </xdr:to>
    <xdr:cxnSp macro="">
      <xdr:nvCxnSpPr>
        <xdr:cNvPr id="238" name="直線コネクタ 237"/>
        <xdr:cNvCxnSpPr/>
      </xdr:nvCxnSpPr>
      <xdr:spPr>
        <a:xfrm>
          <a:off x="2908300" y="16579628"/>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120428</xdr:rowOff>
    </xdr:from>
    <xdr:to>
      <xdr:col>15</xdr:col>
      <xdr:colOff>50800</xdr:colOff>
      <xdr:row>97</xdr:row>
      <xdr:rowOff>123554</xdr:rowOff>
    </xdr:to>
    <xdr:cxnSp macro="">
      <xdr:nvCxnSpPr>
        <xdr:cNvPr id="241" name="直線コネクタ 240"/>
        <xdr:cNvCxnSpPr/>
      </xdr:nvCxnSpPr>
      <xdr:spPr>
        <a:xfrm flipV="1">
          <a:off x="2019300" y="16579628"/>
          <a:ext cx="889000" cy="1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112618</xdr:rowOff>
    </xdr:from>
    <xdr:to>
      <xdr:col>10</xdr:col>
      <xdr:colOff>114300</xdr:colOff>
      <xdr:row>97</xdr:row>
      <xdr:rowOff>123554</xdr:rowOff>
    </xdr:to>
    <xdr:cxnSp macro="">
      <xdr:nvCxnSpPr>
        <xdr:cNvPr id="244" name="直線コネクタ 243"/>
        <xdr:cNvCxnSpPr/>
      </xdr:nvCxnSpPr>
      <xdr:spPr>
        <a:xfrm>
          <a:off x="1130300" y="16743268"/>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62436</xdr:rowOff>
    </xdr:from>
    <xdr:to>
      <xdr:col>24</xdr:col>
      <xdr:colOff>114300</xdr:colOff>
      <xdr:row>96</xdr:row>
      <xdr:rowOff>164036</xdr:rowOff>
    </xdr:to>
    <xdr:sp macro="" textlink="">
      <xdr:nvSpPr>
        <xdr:cNvPr id="254" name="楕円 253"/>
        <xdr:cNvSpPr/>
      </xdr:nvSpPr>
      <xdr:spPr>
        <a:xfrm>
          <a:off x="4584700" y="165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40863</xdr:rowOff>
    </xdr:from>
    <xdr:ext cx="599010" cy="259045"/>
    <xdr:sp macro="" textlink="">
      <xdr:nvSpPr>
        <xdr:cNvPr id="255" name="扶助費該当値テキスト"/>
        <xdr:cNvSpPr txBox="1"/>
      </xdr:nvSpPr>
      <xdr:spPr>
        <a:xfrm>
          <a:off x="4686300" y="1650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130947</xdr:rowOff>
    </xdr:from>
    <xdr:to>
      <xdr:col>20</xdr:col>
      <xdr:colOff>38100</xdr:colOff>
      <xdr:row>97</xdr:row>
      <xdr:rowOff>61097</xdr:rowOff>
    </xdr:to>
    <xdr:sp macro="" textlink="">
      <xdr:nvSpPr>
        <xdr:cNvPr id="256" name="楕円 255"/>
        <xdr:cNvSpPr/>
      </xdr:nvSpPr>
      <xdr:spPr>
        <a:xfrm>
          <a:off x="3746500" y="16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52224</xdr:rowOff>
    </xdr:from>
    <xdr:ext cx="534377" cy="259045"/>
    <xdr:sp macro="" textlink="">
      <xdr:nvSpPr>
        <xdr:cNvPr id="257" name="テキスト ボックス 256"/>
        <xdr:cNvSpPr txBox="1"/>
      </xdr:nvSpPr>
      <xdr:spPr>
        <a:xfrm>
          <a:off x="3530111" y="166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69628</xdr:rowOff>
    </xdr:from>
    <xdr:to>
      <xdr:col>15</xdr:col>
      <xdr:colOff>101600</xdr:colOff>
      <xdr:row>96</xdr:row>
      <xdr:rowOff>171228</xdr:rowOff>
    </xdr:to>
    <xdr:sp macro="" textlink="">
      <xdr:nvSpPr>
        <xdr:cNvPr id="258" name="楕円 257"/>
        <xdr:cNvSpPr/>
      </xdr:nvSpPr>
      <xdr:spPr>
        <a:xfrm>
          <a:off x="2857500" y="165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162355</xdr:rowOff>
    </xdr:from>
    <xdr:ext cx="599010" cy="259045"/>
    <xdr:sp macro="" textlink="">
      <xdr:nvSpPr>
        <xdr:cNvPr id="259" name="テキスト ボックス 258"/>
        <xdr:cNvSpPr txBox="1"/>
      </xdr:nvSpPr>
      <xdr:spPr>
        <a:xfrm>
          <a:off x="2608795" y="1662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72754</xdr:rowOff>
    </xdr:from>
    <xdr:to>
      <xdr:col>10</xdr:col>
      <xdr:colOff>165100</xdr:colOff>
      <xdr:row>98</xdr:row>
      <xdr:rowOff>2904</xdr:rowOff>
    </xdr:to>
    <xdr:sp macro="" textlink="">
      <xdr:nvSpPr>
        <xdr:cNvPr id="260" name="楕円 259"/>
        <xdr:cNvSpPr/>
      </xdr:nvSpPr>
      <xdr:spPr>
        <a:xfrm>
          <a:off x="1968500" y="167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165481</xdr:rowOff>
    </xdr:from>
    <xdr:ext cx="534377" cy="259045"/>
    <xdr:sp macro="" textlink="">
      <xdr:nvSpPr>
        <xdr:cNvPr id="261" name="テキスト ボックス 260"/>
        <xdr:cNvSpPr txBox="1"/>
      </xdr:nvSpPr>
      <xdr:spPr>
        <a:xfrm>
          <a:off x="1752111" y="167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61818</xdr:rowOff>
    </xdr:from>
    <xdr:to>
      <xdr:col>6</xdr:col>
      <xdr:colOff>38100</xdr:colOff>
      <xdr:row>97</xdr:row>
      <xdr:rowOff>163418</xdr:rowOff>
    </xdr:to>
    <xdr:sp macro="" textlink="">
      <xdr:nvSpPr>
        <xdr:cNvPr id="262" name="楕円 261"/>
        <xdr:cNvSpPr/>
      </xdr:nvSpPr>
      <xdr:spPr>
        <a:xfrm>
          <a:off x="1079500" y="166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154545</xdr:rowOff>
    </xdr:from>
    <xdr:ext cx="534377" cy="259045"/>
    <xdr:sp macro="" textlink="">
      <xdr:nvSpPr>
        <xdr:cNvPr id="263" name="テキスト ボックス 262"/>
        <xdr:cNvSpPr txBox="1"/>
      </xdr:nvSpPr>
      <xdr:spPr>
        <a:xfrm>
          <a:off x="863111" y="167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84044</xdr:rowOff>
    </xdr:from>
    <xdr:to>
      <xdr:col>55</xdr:col>
      <xdr:colOff>0</xdr:colOff>
      <xdr:row>36</xdr:row>
      <xdr:rowOff>91138</xdr:rowOff>
    </xdr:to>
    <xdr:cxnSp macro="">
      <xdr:nvCxnSpPr>
        <xdr:cNvPr id="292" name="直線コネクタ 291"/>
        <xdr:cNvCxnSpPr/>
      </xdr:nvCxnSpPr>
      <xdr:spPr>
        <a:xfrm flipV="1">
          <a:off x="9639300" y="6256244"/>
          <a:ext cx="8382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91138</xdr:rowOff>
    </xdr:from>
    <xdr:to>
      <xdr:col>50</xdr:col>
      <xdr:colOff>114300</xdr:colOff>
      <xdr:row>36</xdr:row>
      <xdr:rowOff>153077</xdr:rowOff>
    </xdr:to>
    <xdr:cxnSp macro="">
      <xdr:nvCxnSpPr>
        <xdr:cNvPr id="295" name="直線コネクタ 294"/>
        <xdr:cNvCxnSpPr/>
      </xdr:nvCxnSpPr>
      <xdr:spPr>
        <a:xfrm flipV="1">
          <a:off x="8750300" y="6263338"/>
          <a:ext cx="889000" cy="6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96239</xdr:rowOff>
    </xdr:from>
    <xdr:to>
      <xdr:col>45</xdr:col>
      <xdr:colOff>177800</xdr:colOff>
      <xdr:row>36</xdr:row>
      <xdr:rowOff>153077</xdr:rowOff>
    </xdr:to>
    <xdr:cxnSp macro="">
      <xdr:nvCxnSpPr>
        <xdr:cNvPr id="298" name="直線コネクタ 297"/>
        <xdr:cNvCxnSpPr/>
      </xdr:nvCxnSpPr>
      <xdr:spPr>
        <a:xfrm>
          <a:off x="7861300" y="5925539"/>
          <a:ext cx="889000" cy="3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96239</xdr:rowOff>
    </xdr:from>
    <xdr:to>
      <xdr:col>41</xdr:col>
      <xdr:colOff>50800</xdr:colOff>
      <xdr:row>37</xdr:row>
      <xdr:rowOff>63344</xdr:rowOff>
    </xdr:to>
    <xdr:cxnSp macro="">
      <xdr:nvCxnSpPr>
        <xdr:cNvPr id="301" name="直線コネクタ 300"/>
        <xdr:cNvCxnSpPr/>
      </xdr:nvCxnSpPr>
      <xdr:spPr>
        <a:xfrm flipV="1">
          <a:off x="6972300" y="5925539"/>
          <a:ext cx="889000" cy="48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33244</xdr:rowOff>
    </xdr:from>
    <xdr:to>
      <xdr:col>55</xdr:col>
      <xdr:colOff>50800</xdr:colOff>
      <xdr:row>36</xdr:row>
      <xdr:rowOff>134844</xdr:rowOff>
    </xdr:to>
    <xdr:sp macro="" textlink="">
      <xdr:nvSpPr>
        <xdr:cNvPr id="311" name="楕円 310"/>
        <xdr:cNvSpPr/>
      </xdr:nvSpPr>
      <xdr:spPr>
        <a:xfrm>
          <a:off x="10426700" y="620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56121</xdr:rowOff>
    </xdr:from>
    <xdr:ext cx="599010" cy="259045"/>
    <xdr:sp macro="" textlink="">
      <xdr:nvSpPr>
        <xdr:cNvPr id="312" name="補助費等該当値テキスト"/>
        <xdr:cNvSpPr txBox="1"/>
      </xdr:nvSpPr>
      <xdr:spPr>
        <a:xfrm>
          <a:off x="10528300" y="60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40338</xdr:rowOff>
    </xdr:from>
    <xdr:to>
      <xdr:col>50</xdr:col>
      <xdr:colOff>165100</xdr:colOff>
      <xdr:row>36</xdr:row>
      <xdr:rowOff>141938</xdr:rowOff>
    </xdr:to>
    <xdr:sp macro="" textlink="">
      <xdr:nvSpPr>
        <xdr:cNvPr id="313" name="楕円 312"/>
        <xdr:cNvSpPr/>
      </xdr:nvSpPr>
      <xdr:spPr>
        <a:xfrm>
          <a:off x="9588500" y="62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158465</xdr:rowOff>
    </xdr:from>
    <xdr:ext cx="599010" cy="259045"/>
    <xdr:sp macro="" textlink="">
      <xdr:nvSpPr>
        <xdr:cNvPr id="314" name="テキスト ボックス 313"/>
        <xdr:cNvSpPr txBox="1"/>
      </xdr:nvSpPr>
      <xdr:spPr>
        <a:xfrm>
          <a:off x="9339795" y="598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102277</xdr:rowOff>
    </xdr:from>
    <xdr:to>
      <xdr:col>46</xdr:col>
      <xdr:colOff>38100</xdr:colOff>
      <xdr:row>37</xdr:row>
      <xdr:rowOff>32427</xdr:rowOff>
    </xdr:to>
    <xdr:sp macro="" textlink="">
      <xdr:nvSpPr>
        <xdr:cNvPr id="315" name="楕円 314"/>
        <xdr:cNvSpPr/>
      </xdr:nvSpPr>
      <xdr:spPr>
        <a:xfrm>
          <a:off x="8699500" y="62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48954</xdr:rowOff>
    </xdr:from>
    <xdr:ext cx="599010" cy="259045"/>
    <xdr:sp macro="" textlink="">
      <xdr:nvSpPr>
        <xdr:cNvPr id="316" name="テキスト ボックス 315"/>
        <xdr:cNvSpPr txBox="1"/>
      </xdr:nvSpPr>
      <xdr:spPr>
        <a:xfrm>
          <a:off x="8450795" y="604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45439</xdr:rowOff>
    </xdr:from>
    <xdr:to>
      <xdr:col>41</xdr:col>
      <xdr:colOff>101600</xdr:colOff>
      <xdr:row>34</xdr:row>
      <xdr:rowOff>147039</xdr:rowOff>
    </xdr:to>
    <xdr:sp macro="" textlink="">
      <xdr:nvSpPr>
        <xdr:cNvPr id="317" name="楕円 316"/>
        <xdr:cNvSpPr/>
      </xdr:nvSpPr>
      <xdr:spPr>
        <a:xfrm>
          <a:off x="7810500" y="58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163566</xdr:rowOff>
    </xdr:from>
    <xdr:ext cx="599010" cy="259045"/>
    <xdr:sp macro="" textlink="">
      <xdr:nvSpPr>
        <xdr:cNvPr id="318" name="テキスト ボックス 317"/>
        <xdr:cNvSpPr txBox="1"/>
      </xdr:nvSpPr>
      <xdr:spPr>
        <a:xfrm>
          <a:off x="7561795" y="564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12544</xdr:rowOff>
    </xdr:from>
    <xdr:to>
      <xdr:col>36</xdr:col>
      <xdr:colOff>165100</xdr:colOff>
      <xdr:row>37</xdr:row>
      <xdr:rowOff>114144</xdr:rowOff>
    </xdr:to>
    <xdr:sp macro="" textlink="">
      <xdr:nvSpPr>
        <xdr:cNvPr id="319" name="楕円 318"/>
        <xdr:cNvSpPr/>
      </xdr:nvSpPr>
      <xdr:spPr>
        <a:xfrm>
          <a:off x="6921500" y="63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130671</xdr:rowOff>
    </xdr:from>
    <xdr:ext cx="534377" cy="259045"/>
    <xdr:sp macro="" textlink="">
      <xdr:nvSpPr>
        <xdr:cNvPr id="320" name="テキスト ボックス 319"/>
        <xdr:cNvSpPr txBox="1"/>
      </xdr:nvSpPr>
      <xdr:spPr>
        <a:xfrm>
          <a:off x="6705111" y="61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95628</xdr:rowOff>
    </xdr:from>
    <xdr:to>
      <xdr:col>55</xdr:col>
      <xdr:colOff>0</xdr:colOff>
      <xdr:row>57</xdr:row>
      <xdr:rowOff>170676</xdr:rowOff>
    </xdr:to>
    <xdr:cxnSp macro="">
      <xdr:nvCxnSpPr>
        <xdr:cNvPr id="347" name="直線コネクタ 346"/>
        <xdr:cNvCxnSpPr/>
      </xdr:nvCxnSpPr>
      <xdr:spPr>
        <a:xfrm flipV="1">
          <a:off x="9639300" y="9868278"/>
          <a:ext cx="838200" cy="7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170676</xdr:rowOff>
    </xdr:from>
    <xdr:to>
      <xdr:col>50</xdr:col>
      <xdr:colOff>114300</xdr:colOff>
      <xdr:row>58</xdr:row>
      <xdr:rowOff>25101</xdr:rowOff>
    </xdr:to>
    <xdr:cxnSp macro="">
      <xdr:nvCxnSpPr>
        <xdr:cNvPr id="350" name="直線コネクタ 349"/>
        <xdr:cNvCxnSpPr/>
      </xdr:nvCxnSpPr>
      <xdr:spPr>
        <a:xfrm flipV="1">
          <a:off x="8750300" y="9943326"/>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129772</xdr:rowOff>
    </xdr:from>
    <xdr:to>
      <xdr:col>45</xdr:col>
      <xdr:colOff>177800</xdr:colOff>
      <xdr:row>58</xdr:row>
      <xdr:rowOff>25101</xdr:rowOff>
    </xdr:to>
    <xdr:cxnSp macro="">
      <xdr:nvCxnSpPr>
        <xdr:cNvPr id="353" name="直線コネクタ 352"/>
        <xdr:cNvCxnSpPr/>
      </xdr:nvCxnSpPr>
      <xdr:spPr>
        <a:xfrm>
          <a:off x="7861300" y="9902422"/>
          <a:ext cx="889000" cy="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129772</xdr:rowOff>
    </xdr:from>
    <xdr:to>
      <xdr:col>41</xdr:col>
      <xdr:colOff>50800</xdr:colOff>
      <xdr:row>58</xdr:row>
      <xdr:rowOff>10703</xdr:rowOff>
    </xdr:to>
    <xdr:cxnSp macro="">
      <xdr:nvCxnSpPr>
        <xdr:cNvPr id="356" name="直線コネクタ 355"/>
        <xdr:cNvCxnSpPr/>
      </xdr:nvCxnSpPr>
      <xdr:spPr>
        <a:xfrm flipV="1">
          <a:off x="6972300" y="9902422"/>
          <a:ext cx="8890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44828</xdr:rowOff>
    </xdr:from>
    <xdr:to>
      <xdr:col>55</xdr:col>
      <xdr:colOff>50800</xdr:colOff>
      <xdr:row>57</xdr:row>
      <xdr:rowOff>146428</xdr:rowOff>
    </xdr:to>
    <xdr:sp macro="" textlink="">
      <xdr:nvSpPr>
        <xdr:cNvPr id="366" name="楕円 365"/>
        <xdr:cNvSpPr/>
      </xdr:nvSpPr>
      <xdr:spPr>
        <a:xfrm>
          <a:off x="10426700" y="98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67705</xdr:rowOff>
    </xdr:from>
    <xdr:ext cx="534377" cy="259045"/>
    <xdr:sp macro="" textlink="">
      <xdr:nvSpPr>
        <xdr:cNvPr id="367" name="普通建設事業費該当値テキスト"/>
        <xdr:cNvSpPr txBox="1"/>
      </xdr:nvSpPr>
      <xdr:spPr>
        <a:xfrm>
          <a:off x="10528300" y="966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119876</xdr:rowOff>
    </xdr:from>
    <xdr:to>
      <xdr:col>50</xdr:col>
      <xdr:colOff>165100</xdr:colOff>
      <xdr:row>58</xdr:row>
      <xdr:rowOff>50026</xdr:rowOff>
    </xdr:to>
    <xdr:sp macro="" textlink="">
      <xdr:nvSpPr>
        <xdr:cNvPr id="368" name="楕円 367"/>
        <xdr:cNvSpPr/>
      </xdr:nvSpPr>
      <xdr:spPr>
        <a:xfrm>
          <a:off x="9588500" y="98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41153</xdr:rowOff>
    </xdr:from>
    <xdr:ext cx="534377" cy="259045"/>
    <xdr:sp macro="" textlink="">
      <xdr:nvSpPr>
        <xdr:cNvPr id="369" name="テキスト ボックス 368"/>
        <xdr:cNvSpPr txBox="1"/>
      </xdr:nvSpPr>
      <xdr:spPr>
        <a:xfrm>
          <a:off x="9372111" y="998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145751</xdr:rowOff>
    </xdr:from>
    <xdr:to>
      <xdr:col>46</xdr:col>
      <xdr:colOff>38100</xdr:colOff>
      <xdr:row>58</xdr:row>
      <xdr:rowOff>75901</xdr:rowOff>
    </xdr:to>
    <xdr:sp macro="" textlink="">
      <xdr:nvSpPr>
        <xdr:cNvPr id="370" name="楕円 369"/>
        <xdr:cNvSpPr/>
      </xdr:nvSpPr>
      <xdr:spPr>
        <a:xfrm>
          <a:off x="8699500" y="99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67028</xdr:rowOff>
    </xdr:from>
    <xdr:ext cx="534377" cy="259045"/>
    <xdr:sp macro="" textlink="">
      <xdr:nvSpPr>
        <xdr:cNvPr id="371" name="テキスト ボックス 370"/>
        <xdr:cNvSpPr txBox="1"/>
      </xdr:nvSpPr>
      <xdr:spPr>
        <a:xfrm>
          <a:off x="8483111" y="100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78972</xdr:rowOff>
    </xdr:from>
    <xdr:to>
      <xdr:col>41</xdr:col>
      <xdr:colOff>101600</xdr:colOff>
      <xdr:row>58</xdr:row>
      <xdr:rowOff>9122</xdr:rowOff>
    </xdr:to>
    <xdr:sp macro="" textlink="">
      <xdr:nvSpPr>
        <xdr:cNvPr id="372" name="楕円 371"/>
        <xdr:cNvSpPr/>
      </xdr:nvSpPr>
      <xdr:spPr>
        <a:xfrm>
          <a:off x="7810500" y="9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249</xdr:rowOff>
    </xdr:from>
    <xdr:ext cx="534377" cy="259045"/>
    <xdr:sp macro="" textlink="">
      <xdr:nvSpPr>
        <xdr:cNvPr id="373" name="テキスト ボックス 372"/>
        <xdr:cNvSpPr txBox="1"/>
      </xdr:nvSpPr>
      <xdr:spPr>
        <a:xfrm>
          <a:off x="7594111" y="994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131353</xdr:rowOff>
    </xdr:from>
    <xdr:to>
      <xdr:col>36</xdr:col>
      <xdr:colOff>165100</xdr:colOff>
      <xdr:row>58</xdr:row>
      <xdr:rowOff>61503</xdr:rowOff>
    </xdr:to>
    <xdr:sp macro="" textlink="">
      <xdr:nvSpPr>
        <xdr:cNvPr id="374" name="楕円 373"/>
        <xdr:cNvSpPr/>
      </xdr:nvSpPr>
      <xdr:spPr>
        <a:xfrm>
          <a:off x="6921500" y="99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52630</xdr:rowOff>
    </xdr:from>
    <xdr:ext cx="534377" cy="259045"/>
    <xdr:sp macro="" textlink="">
      <xdr:nvSpPr>
        <xdr:cNvPr id="375" name="テキスト ボックス 374"/>
        <xdr:cNvSpPr txBox="1"/>
      </xdr:nvSpPr>
      <xdr:spPr>
        <a:xfrm>
          <a:off x="6705111" y="999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54559</xdr:rowOff>
    </xdr:from>
    <xdr:to>
      <xdr:col>55</xdr:col>
      <xdr:colOff>0</xdr:colOff>
      <xdr:row>77</xdr:row>
      <xdr:rowOff>116802</xdr:rowOff>
    </xdr:to>
    <xdr:cxnSp macro="">
      <xdr:nvCxnSpPr>
        <xdr:cNvPr id="404" name="直線コネクタ 403"/>
        <xdr:cNvCxnSpPr/>
      </xdr:nvCxnSpPr>
      <xdr:spPr>
        <a:xfrm flipV="1">
          <a:off x="9639300" y="12913309"/>
          <a:ext cx="838200" cy="40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116802</xdr:rowOff>
    </xdr:from>
    <xdr:to>
      <xdr:col>50</xdr:col>
      <xdr:colOff>114300</xdr:colOff>
      <xdr:row>78</xdr:row>
      <xdr:rowOff>135077</xdr:rowOff>
    </xdr:to>
    <xdr:cxnSp macro="">
      <xdr:nvCxnSpPr>
        <xdr:cNvPr id="407" name="直線コネクタ 406"/>
        <xdr:cNvCxnSpPr/>
      </xdr:nvCxnSpPr>
      <xdr:spPr>
        <a:xfrm flipV="1">
          <a:off x="8750300" y="13318452"/>
          <a:ext cx="889000" cy="1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59283</xdr:rowOff>
    </xdr:from>
    <xdr:to>
      <xdr:col>45</xdr:col>
      <xdr:colOff>177800</xdr:colOff>
      <xdr:row>78</xdr:row>
      <xdr:rowOff>135077</xdr:rowOff>
    </xdr:to>
    <xdr:cxnSp macro="">
      <xdr:nvCxnSpPr>
        <xdr:cNvPr id="410" name="直線コネクタ 409"/>
        <xdr:cNvCxnSpPr/>
      </xdr:nvCxnSpPr>
      <xdr:spPr>
        <a:xfrm>
          <a:off x="7861300" y="13260933"/>
          <a:ext cx="889000" cy="2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59283</xdr:rowOff>
    </xdr:from>
    <xdr:to>
      <xdr:col>41</xdr:col>
      <xdr:colOff>50800</xdr:colOff>
      <xdr:row>77</xdr:row>
      <xdr:rowOff>148386</xdr:rowOff>
    </xdr:to>
    <xdr:cxnSp macro="">
      <xdr:nvCxnSpPr>
        <xdr:cNvPr id="413" name="直線コネクタ 412"/>
        <xdr:cNvCxnSpPr/>
      </xdr:nvCxnSpPr>
      <xdr:spPr>
        <a:xfrm flipV="1">
          <a:off x="6972300" y="13260933"/>
          <a:ext cx="8890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3759</xdr:rowOff>
    </xdr:from>
    <xdr:to>
      <xdr:col>55</xdr:col>
      <xdr:colOff>50800</xdr:colOff>
      <xdr:row>75</xdr:row>
      <xdr:rowOff>105359</xdr:rowOff>
    </xdr:to>
    <xdr:sp macro="" textlink="">
      <xdr:nvSpPr>
        <xdr:cNvPr id="423" name="楕円 422"/>
        <xdr:cNvSpPr/>
      </xdr:nvSpPr>
      <xdr:spPr>
        <a:xfrm>
          <a:off x="10426700" y="128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26636</xdr:rowOff>
    </xdr:from>
    <xdr:ext cx="534377" cy="259045"/>
    <xdr:sp macro="" textlink="">
      <xdr:nvSpPr>
        <xdr:cNvPr id="424" name="普通建設事業費 （ うち新規整備　）該当値テキスト"/>
        <xdr:cNvSpPr txBox="1"/>
      </xdr:nvSpPr>
      <xdr:spPr>
        <a:xfrm>
          <a:off x="10528300" y="127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66002</xdr:rowOff>
    </xdr:from>
    <xdr:to>
      <xdr:col>50</xdr:col>
      <xdr:colOff>165100</xdr:colOff>
      <xdr:row>77</xdr:row>
      <xdr:rowOff>167602</xdr:rowOff>
    </xdr:to>
    <xdr:sp macro="" textlink="">
      <xdr:nvSpPr>
        <xdr:cNvPr id="425" name="楕円 424"/>
        <xdr:cNvSpPr/>
      </xdr:nvSpPr>
      <xdr:spPr>
        <a:xfrm>
          <a:off x="9588500" y="132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12679</xdr:rowOff>
    </xdr:from>
    <xdr:ext cx="534377" cy="259045"/>
    <xdr:sp macro="" textlink="">
      <xdr:nvSpPr>
        <xdr:cNvPr id="426" name="テキスト ボックス 425"/>
        <xdr:cNvSpPr txBox="1"/>
      </xdr:nvSpPr>
      <xdr:spPr>
        <a:xfrm>
          <a:off x="9372111" y="130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84277</xdr:rowOff>
    </xdr:from>
    <xdr:to>
      <xdr:col>46</xdr:col>
      <xdr:colOff>38100</xdr:colOff>
      <xdr:row>79</xdr:row>
      <xdr:rowOff>14427</xdr:rowOff>
    </xdr:to>
    <xdr:sp macro="" textlink="">
      <xdr:nvSpPr>
        <xdr:cNvPr id="427" name="楕円 426"/>
        <xdr:cNvSpPr/>
      </xdr:nvSpPr>
      <xdr:spPr>
        <a:xfrm>
          <a:off x="8699500" y="134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5554</xdr:rowOff>
    </xdr:from>
    <xdr:ext cx="469744" cy="259045"/>
    <xdr:sp macro="" textlink="">
      <xdr:nvSpPr>
        <xdr:cNvPr id="428" name="テキスト ボックス 427"/>
        <xdr:cNvSpPr txBox="1"/>
      </xdr:nvSpPr>
      <xdr:spPr>
        <a:xfrm>
          <a:off x="8515428" y="135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8483</xdr:rowOff>
    </xdr:from>
    <xdr:to>
      <xdr:col>41</xdr:col>
      <xdr:colOff>101600</xdr:colOff>
      <xdr:row>77</xdr:row>
      <xdr:rowOff>110083</xdr:rowOff>
    </xdr:to>
    <xdr:sp macro="" textlink="">
      <xdr:nvSpPr>
        <xdr:cNvPr id="429" name="楕円 428"/>
        <xdr:cNvSpPr/>
      </xdr:nvSpPr>
      <xdr:spPr>
        <a:xfrm>
          <a:off x="7810500" y="132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101210</xdr:rowOff>
    </xdr:from>
    <xdr:ext cx="534377" cy="259045"/>
    <xdr:sp macro="" textlink="">
      <xdr:nvSpPr>
        <xdr:cNvPr id="430" name="テキスト ボックス 429"/>
        <xdr:cNvSpPr txBox="1"/>
      </xdr:nvSpPr>
      <xdr:spPr>
        <a:xfrm>
          <a:off x="7594111" y="133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97586</xdr:rowOff>
    </xdr:from>
    <xdr:to>
      <xdr:col>36</xdr:col>
      <xdr:colOff>165100</xdr:colOff>
      <xdr:row>78</xdr:row>
      <xdr:rowOff>27736</xdr:rowOff>
    </xdr:to>
    <xdr:sp macro="" textlink="">
      <xdr:nvSpPr>
        <xdr:cNvPr id="431" name="楕円 430"/>
        <xdr:cNvSpPr/>
      </xdr:nvSpPr>
      <xdr:spPr>
        <a:xfrm>
          <a:off x="6921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18863</xdr:rowOff>
    </xdr:from>
    <xdr:ext cx="534377" cy="259045"/>
    <xdr:sp macro="" textlink="">
      <xdr:nvSpPr>
        <xdr:cNvPr id="432" name="テキスト ボックス 431"/>
        <xdr:cNvSpPr txBox="1"/>
      </xdr:nvSpPr>
      <xdr:spPr>
        <a:xfrm>
          <a:off x="6705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53229</xdr:rowOff>
    </xdr:from>
    <xdr:to>
      <xdr:col>55</xdr:col>
      <xdr:colOff>0</xdr:colOff>
      <xdr:row>98</xdr:row>
      <xdr:rowOff>54302</xdr:rowOff>
    </xdr:to>
    <xdr:cxnSp macro="">
      <xdr:nvCxnSpPr>
        <xdr:cNvPr id="459" name="直線コネクタ 458"/>
        <xdr:cNvCxnSpPr/>
      </xdr:nvCxnSpPr>
      <xdr:spPr>
        <a:xfrm flipV="1">
          <a:off x="9639300" y="16855329"/>
          <a:ext cx="8382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53142</xdr:rowOff>
    </xdr:from>
    <xdr:to>
      <xdr:col>50</xdr:col>
      <xdr:colOff>114300</xdr:colOff>
      <xdr:row>98</xdr:row>
      <xdr:rowOff>54302</xdr:rowOff>
    </xdr:to>
    <xdr:cxnSp macro="">
      <xdr:nvCxnSpPr>
        <xdr:cNvPr id="462" name="直線コネクタ 461"/>
        <xdr:cNvCxnSpPr/>
      </xdr:nvCxnSpPr>
      <xdr:spPr>
        <a:xfrm>
          <a:off x="8750300" y="16855242"/>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30366</xdr:rowOff>
    </xdr:from>
    <xdr:to>
      <xdr:col>45</xdr:col>
      <xdr:colOff>177800</xdr:colOff>
      <xdr:row>98</xdr:row>
      <xdr:rowOff>53142</xdr:rowOff>
    </xdr:to>
    <xdr:cxnSp macro="">
      <xdr:nvCxnSpPr>
        <xdr:cNvPr id="465" name="直線コネクタ 464"/>
        <xdr:cNvCxnSpPr/>
      </xdr:nvCxnSpPr>
      <xdr:spPr>
        <a:xfrm>
          <a:off x="7861300" y="16832466"/>
          <a:ext cx="8890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30366</xdr:rowOff>
    </xdr:from>
    <xdr:to>
      <xdr:col>41</xdr:col>
      <xdr:colOff>50800</xdr:colOff>
      <xdr:row>98</xdr:row>
      <xdr:rowOff>63071</xdr:rowOff>
    </xdr:to>
    <xdr:cxnSp macro="">
      <xdr:nvCxnSpPr>
        <xdr:cNvPr id="468" name="直線コネクタ 467"/>
        <xdr:cNvCxnSpPr/>
      </xdr:nvCxnSpPr>
      <xdr:spPr>
        <a:xfrm flipV="1">
          <a:off x="6972300" y="16832466"/>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2429</xdr:rowOff>
    </xdr:from>
    <xdr:to>
      <xdr:col>55</xdr:col>
      <xdr:colOff>50800</xdr:colOff>
      <xdr:row>98</xdr:row>
      <xdr:rowOff>104029</xdr:rowOff>
    </xdr:to>
    <xdr:sp macro="" textlink="">
      <xdr:nvSpPr>
        <xdr:cNvPr id="478" name="楕円 477"/>
        <xdr:cNvSpPr/>
      </xdr:nvSpPr>
      <xdr:spPr>
        <a:xfrm>
          <a:off x="10426700" y="168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3502</xdr:rowOff>
    </xdr:from>
    <xdr:to>
      <xdr:col>50</xdr:col>
      <xdr:colOff>165100</xdr:colOff>
      <xdr:row>98</xdr:row>
      <xdr:rowOff>105102</xdr:rowOff>
    </xdr:to>
    <xdr:sp macro="" textlink="">
      <xdr:nvSpPr>
        <xdr:cNvPr id="480" name="楕円 479"/>
        <xdr:cNvSpPr/>
      </xdr:nvSpPr>
      <xdr:spPr>
        <a:xfrm>
          <a:off x="9588500" y="168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96229</xdr:rowOff>
    </xdr:from>
    <xdr:ext cx="534377" cy="259045"/>
    <xdr:sp macro="" textlink="">
      <xdr:nvSpPr>
        <xdr:cNvPr id="481" name="テキスト ボックス 480"/>
        <xdr:cNvSpPr txBox="1"/>
      </xdr:nvSpPr>
      <xdr:spPr>
        <a:xfrm>
          <a:off x="9372111" y="168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2342</xdr:rowOff>
    </xdr:from>
    <xdr:to>
      <xdr:col>46</xdr:col>
      <xdr:colOff>38100</xdr:colOff>
      <xdr:row>98</xdr:row>
      <xdr:rowOff>103942</xdr:rowOff>
    </xdr:to>
    <xdr:sp macro="" textlink="">
      <xdr:nvSpPr>
        <xdr:cNvPr id="482" name="楕円 481"/>
        <xdr:cNvSpPr/>
      </xdr:nvSpPr>
      <xdr:spPr>
        <a:xfrm>
          <a:off x="8699500" y="168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95069</xdr:rowOff>
    </xdr:from>
    <xdr:ext cx="534377" cy="259045"/>
    <xdr:sp macro="" textlink="">
      <xdr:nvSpPr>
        <xdr:cNvPr id="483" name="テキスト ボックス 482"/>
        <xdr:cNvSpPr txBox="1"/>
      </xdr:nvSpPr>
      <xdr:spPr>
        <a:xfrm>
          <a:off x="8483111" y="1689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151016</xdr:rowOff>
    </xdr:from>
    <xdr:to>
      <xdr:col>41</xdr:col>
      <xdr:colOff>101600</xdr:colOff>
      <xdr:row>98</xdr:row>
      <xdr:rowOff>81166</xdr:rowOff>
    </xdr:to>
    <xdr:sp macro="" textlink="">
      <xdr:nvSpPr>
        <xdr:cNvPr id="484" name="楕円 483"/>
        <xdr:cNvSpPr/>
      </xdr:nvSpPr>
      <xdr:spPr>
        <a:xfrm>
          <a:off x="7810500" y="167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72293</xdr:rowOff>
    </xdr:from>
    <xdr:ext cx="534377" cy="259045"/>
    <xdr:sp macro="" textlink="">
      <xdr:nvSpPr>
        <xdr:cNvPr id="485" name="テキスト ボックス 484"/>
        <xdr:cNvSpPr txBox="1"/>
      </xdr:nvSpPr>
      <xdr:spPr>
        <a:xfrm>
          <a:off x="7594111" y="168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12271</xdr:rowOff>
    </xdr:from>
    <xdr:to>
      <xdr:col>36</xdr:col>
      <xdr:colOff>165100</xdr:colOff>
      <xdr:row>98</xdr:row>
      <xdr:rowOff>113871</xdr:rowOff>
    </xdr:to>
    <xdr:sp macro="" textlink="">
      <xdr:nvSpPr>
        <xdr:cNvPr id="486" name="楕円 485"/>
        <xdr:cNvSpPr/>
      </xdr:nvSpPr>
      <xdr:spPr>
        <a:xfrm>
          <a:off x="6921500" y="16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104998</xdr:rowOff>
    </xdr:from>
    <xdr:ext cx="534377" cy="259045"/>
    <xdr:sp macro="" textlink="">
      <xdr:nvSpPr>
        <xdr:cNvPr id="487" name="テキスト ボックス 486"/>
        <xdr:cNvSpPr txBox="1"/>
      </xdr:nvSpPr>
      <xdr:spPr>
        <a:xfrm>
          <a:off x="6705111" y="16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105969</xdr:rowOff>
    </xdr:from>
    <xdr:to>
      <xdr:col>85</xdr:col>
      <xdr:colOff>127000</xdr:colOff>
      <xdr:row>39</xdr:row>
      <xdr:rowOff>18872</xdr:rowOff>
    </xdr:to>
    <xdr:cxnSp macro="">
      <xdr:nvCxnSpPr>
        <xdr:cNvPr id="516" name="直線コネクタ 515"/>
        <xdr:cNvCxnSpPr/>
      </xdr:nvCxnSpPr>
      <xdr:spPr>
        <a:xfrm flipV="1">
          <a:off x="15481300" y="6621069"/>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5931</xdr:rowOff>
    </xdr:from>
    <xdr:to>
      <xdr:col>81</xdr:col>
      <xdr:colOff>50800</xdr:colOff>
      <xdr:row>39</xdr:row>
      <xdr:rowOff>18872</xdr:rowOff>
    </xdr:to>
    <xdr:cxnSp macro="">
      <xdr:nvCxnSpPr>
        <xdr:cNvPr id="519" name="直線コネクタ 518"/>
        <xdr:cNvCxnSpPr/>
      </xdr:nvCxnSpPr>
      <xdr:spPr>
        <a:xfrm>
          <a:off x="14592300" y="6692481"/>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158420</xdr:rowOff>
    </xdr:from>
    <xdr:to>
      <xdr:col>76</xdr:col>
      <xdr:colOff>114300</xdr:colOff>
      <xdr:row>39</xdr:row>
      <xdr:rowOff>5931</xdr:rowOff>
    </xdr:to>
    <xdr:cxnSp macro="">
      <xdr:nvCxnSpPr>
        <xdr:cNvPr id="522" name="直線コネクタ 521"/>
        <xdr:cNvCxnSpPr/>
      </xdr:nvCxnSpPr>
      <xdr:spPr>
        <a:xfrm>
          <a:off x="13703300" y="667352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70714</xdr:rowOff>
    </xdr:from>
    <xdr:to>
      <xdr:col>71</xdr:col>
      <xdr:colOff>177800</xdr:colOff>
      <xdr:row>38</xdr:row>
      <xdr:rowOff>158420</xdr:rowOff>
    </xdr:to>
    <xdr:cxnSp macro="">
      <xdr:nvCxnSpPr>
        <xdr:cNvPr id="525" name="直線コネクタ 524"/>
        <xdr:cNvCxnSpPr/>
      </xdr:nvCxnSpPr>
      <xdr:spPr>
        <a:xfrm>
          <a:off x="12814300" y="6585814"/>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55169</xdr:rowOff>
    </xdr:from>
    <xdr:to>
      <xdr:col>85</xdr:col>
      <xdr:colOff>177800</xdr:colOff>
      <xdr:row>38</xdr:row>
      <xdr:rowOff>156769</xdr:rowOff>
    </xdr:to>
    <xdr:sp macro="" textlink="">
      <xdr:nvSpPr>
        <xdr:cNvPr id="535" name="楕円 534"/>
        <xdr:cNvSpPr/>
      </xdr:nvSpPr>
      <xdr:spPr>
        <a:xfrm>
          <a:off x="16268700" y="65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14546</xdr:rowOff>
    </xdr:from>
    <xdr:ext cx="469744" cy="259045"/>
    <xdr:sp macro="" textlink="">
      <xdr:nvSpPr>
        <xdr:cNvPr id="536" name="災害復旧事業費該当値テキスト"/>
        <xdr:cNvSpPr txBox="1"/>
      </xdr:nvSpPr>
      <xdr:spPr>
        <a:xfrm>
          <a:off x="16370300" y="63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139522</xdr:rowOff>
    </xdr:from>
    <xdr:to>
      <xdr:col>81</xdr:col>
      <xdr:colOff>101600</xdr:colOff>
      <xdr:row>39</xdr:row>
      <xdr:rowOff>69672</xdr:rowOff>
    </xdr:to>
    <xdr:sp macro="" textlink="">
      <xdr:nvSpPr>
        <xdr:cNvPr id="537" name="楕円 536"/>
        <xdr:cNvSpPr/>
      </xdr:nvSpPr>
      <xdr:spPr>
        <a:xfrm>
          <a:off x="15430500" y="66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60799</xdr:rowOff>
    </xdr:from>
    <xdr:ext cx="469744" cy="259045"/>
    <xdr:sp macro="" textlink="">
      <xdr:nvSpPr>
        <xdr:cNvPr id="538" name="テキスト ボックス 537"/>
        <xdr:cNvSpPr txBox="1"/>
      </xdr:nvSpPr>
      <xdr:spPr>
        <a:xfrm>
          <a:off x="15246428" y="67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126581</xdr:rowOff>
    </xdr:from>
    <xdr:to>
      <xdr:col>76</xdr:col>
      <xdr:colOff>165100</xdr:colOff>
      <xdr:row>39</xdr:row>
      <xdr:rowOff>56731</xdr:rowOff>
    </xdr:to>
    <xdr:sp macro="" textlink="">
      <xdr:nvSpPr>
        <xdr:cNvPr id="539" name="楕円 538"/>
        <xdr:cNvSpPr/>
      </xdr:nvSpPr>
      <xdr:spPr>
        <a:xfrm>
          <a:off x="14541500" y="66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47858</xdr:rowOff>
    </xdr:from>
    <xdr:ext cx="469744" cy="259045"/>
    <xdr:sp macro="" textlink="">
      <xdr:nvSpPr>
        <xdr:cNvPr id="540" name="テキスト ボックス 539"/>
        <xdr:cNvSpPr txBox="1"/>
      </xdr:nvSpPr>
      <xdr:spPr>
        <a:xfrm>
          <a:off x="14357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107620</xdr:rowOff>
    </xdr:from>
    <xdr:to>
      <xdr:col>72</xdr:col>
      <xdr:colOff>38100</xdr:colOff>
      <xdr:row>39</xdr:row>
      <xdr:rowOff>37770</xdr:rowOff>
    </xdr:to>
    <xdr:sp macro="" textlink="">
      <xdr:nvSpPr>
        <xdr:cNvPr id="541" name="楕円 540"/>
        <xdr:cNvSpPr/>
      </xdr:nvSpPr>
      <xdr:spPr>
        <a:xfrm>
          <a:off x="13652500" y="66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28897</xdr:rowOff>
    </xdr:from>
    <xdr:ext cx="469744" cy="259045"/>
    <xdr:sp macro="" textlink="">
      <xdr:nvSpPr>
        <xdr:cNvPr id="542" name="テキスト ボックス 541"/>
        <xdr:cNvSpPr txBox="1"/>
      </xdr:nvSpPr>
      <xdr:spPr>
        <a:xfrm>
          <a:off x="13468428" y="671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19914</xdr:rowOff>
    </xdr:from>
    <xdr:to>
      <xdr:col>67</xdr:col>
      <xdr:colOff>101600</xdr:colOff>
      <xdr:row>38</xdr:row>
      <xdr:rowOff>121514</xdr:rowOff>
    </xdr:to>
    <xdr:sp macro="" textlink="">
      <xdr:nvSpPr>
        <xdr:cNvPr id="543" name="楕円 542"/>
        <xdr:cNvSpPr/>
      </xdr:nvSpPr>
      <xdr:spPr>
        <a:xfrm>
          <a:off x="12763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138041</xdr:rowOff>
    </xdr:from>
    <xdr:ext cx="534377" cy="259045"/>
    <xdr:sp macro="" textlink="">
      <xdr:nvSpPr>
        <xdr:cNvPr id="544" name="テキスト ボックス 543"/>
        <xdr:cNvSpPr txBox="1"/>
      </xdr:nvSpPr>
      <xdr:spPr>
        <a:xfrm>
          <a:off x="12547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106443</xdr:rowOff>
    </xdr:from>
    <xdr:to>
      <xdr:col>85</xdr:col>
      <xdr:colOff>127000</xdr:colOff>
      <xdr:row>77</xdr:row>
      <xdr:rowOff>107054</xdr:rowOff>
    </xdr:to>
    <xdr:cxnSp macro="">
      <xdr:nvCxnSpPr>
        <xdr:cNvPr id="620" name="直線コネクタ 619"/>
        <xdr:cNvCxnSpPr/>
      </xdr:nvCxnSpPr>
      <xdr:spPr>
        <a:xfrm flipV="1">
          <a:off x="15481300" y="13308093"/>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99537</xdr:rowOff>
    </xdr:from>
    <xdr:to>
      <xdr:col>81</xdr:col>
      <xdr:colOff>50800</xdr:colOff>
      <xdr:row>77</xdr:row>
      <xdr:rowOff>107054</xdr:rowOff>
    </xdr:to>
    <xdr:cxnSp macro="">
      <xdr:nvCxnSpPr>
        <xdr:cNvPr id="623" name="直線コネクタ 622"/>
        <xdr:cNvCxnSpPr/>
      </xdr:nvCxnSpPr>
      <xdr:spPr>
        <a:xfrm>
          <a:off x="14592300" y="13301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99537</xdr:rowOff>
    </xdr:from>
    <xdr:to>
      <xdr:col>76</xdr:col>
      <xdr:colOff>114300</xdr:colOff>
      <xdr:row>77</xdr:row>
      <xdr:rowOff>116129</xdr:rowOff>
    </xdr:to>
    <xdr:cxnSp macro="">
      <xdr:nvCxnSpPr>
        <xdr:cNvPr id="626" name="直線コネクタ 625"/>
        <xdr:cNvCxnSpPr/>
      </xdr:nvCxnSpPr>
      <xdr:spPr>
        <a:xfrm flipV="1">
          <a:off x="13703300" y="13301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90213</xdr:rowOff>
    </xdr:from>
    <xdr:to>
      <xdr:col>71</xdr:col>
      <xdr:colOff>177800</xdr:colOff>
      <xdr:row>77</xdr:row>
      <xdr:rowOff>116129</xdr:rowOff>
    </xdr:to>
    <xdr:cxnSp macro="">
      <xdr:nvCxnSpPr>
        <xdr:cNvPr id="629" name="直線コネクタ 628"/>
        <xdr:cNvCxnSpPr/>
      </xdr:nvCxnSpPr>
      <xdr:spPr>
        <a:xfrm>
          <a:off x="12814300" y="13291863"/>
          <a:ext cx="8890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55643</xdr:rowOff>
    </xdr:from>
    <xdr:to>
      <xdr:col>85</xdr:col>
      <xdr:colOff>177800</xdr:colOff>
      <xdr:row>77</xdr:row>
      <xdr:rowOff>157243</xdr:rowOff>
    </xdr:to>
    <xdr:sp macro="" textlink="">
      <xdr:nvSpPr>
        <xdr:cNvPr id="639" name="楕円 638"/>
        <xdr:cNvSpPr/>
      </xdr:nvSpPr>
      <xdr:spPr>
        <a:xfrm>
          <a:off x="16268700" y="132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78520</xdr:rowOff>
    </xdr:from>
    <xdr:ext cx="534377" cy="259045"/>
    <xdr:sp macro="" textlink="">
      <xdr:nvSpPr>
        <xdr:cNvPr id="640" name="公債費該当値テキスト"/>
        <xdr:cNvSpPr txBox="1"/>
      </xdr:nvSpPr>
      <xdr:spPr>
        <a:xfrm>
          <a:off x="16370300" y="131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56254</xdr:rowOff>
    </xdr:from>
    <xdr:to>
      <xdr:col>81</xdr:col>
      <xdr:colOff>101600</xdr:colOff>
      <xdr:row>77</xdr:row>
      <xdr:rowOff>157854</xdr:rowOff>
    </xdr:to>
    <xdr:sp macro="" textlink="">
      <xdr:nvSpPr>
        <xdr:cNvPr id="641" name="楕円 640"/>
        <xdr:cNvSpPr/>
      </xdr:nvSpPr>
      <xdr:spPr>
        <a:xfrm>
          <a:off x="15430500" y="132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2931</xdr:rowOff>
    </xdr:from>
    <xdr:ext cx="534377" cy="259045"/>
    <xdr:sp macro="" textlink="">
      <xdr:nvSpPr>
        <xdr:cNvPr id="642" name="テキスト ボックス 641"/>
        <xdr:cNvSpPr txBox="1"/>
      </xdr:nvSpPr>
      <xdr:spPr>
        <a:xfrm>
          <a:off x="15214111" y="130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48737</xdr:rowOff>
    </xdr:from>
    <xdr:to>
      <xdr:col>76</xdr:col>
      <xdr:colOff>165100</xdr:colOff>
      <xdr:row>77</xdr:row>
      <xdr:rowOff>150337</xdr:rowOff>
    </xdr:to>
    <xdr:sp macro="" textlink="">
      <xdr:nvSpPr>
        <xdr:cNvPr id="643" name="楕円 642"/>
        <xdr:cNvSpPr/>
      </xdr:nvSpPr>
      <xdr:spPr>
        <a:xfrm>
          <a:off x="14541500" y="132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166864</xdr:rowOff>
    </xdr:from>
    <xdr:ext cx="534377" cy="259045"/>
    <xdr:sp macro="" textlink="">
      <xdr:nvSpPr>
        <xdr:cNvPr id="644" name="テキスト ボックス 643"/>
        <xdr:cNvSpPr txBox="1"/>
      </xdr:nvSpPr>
      <xdr:spPr>
        <a:xfrm>
          <a:off x="14325111" y="130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65329</xdr:rowOff>
    </xdr:from>
    <xdr:to>
      <xdr:col>72</xdr:col>
      <xdr:colOff>38100</xdr:colOff>
      <xdr:row>77</xdr:row>
      <xdr:rowOff>166929</xdr:rowOff>
    </xdr:to>
    <xdr:sp macro="" textlink="">
      <xdr:nvSpPr>
        <xdr:cNvPr id="645" name="楕円 644"/>
        <xdr:cNvSpPr/>
      </xdr:nvSpPr>
      <xdr:spPr>
        <a:xfrm>
          <a:off x="13652500" y="132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12006</xdr:rowOff>
    </xdr:from>
    <xdr:ext cx="534377" cy="259045"/>
    <xdr:sp macro="" textlink="">
      <xdr:nvSpPr>
        <xdr:cNvPr id="646" name="テキスト ボックス 645"/>
        <xdr:cNvSpPr txBox="1"/>
      </xdr:nvSpPr>
      <xdr:spPr>
        <a:xfrm>
          <a:off x="13436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39413</xdr:rowOff>
    </xdr:from>
    <xdr:to>
      <xdr:col>67</xdr:col>
      <xdr:colOff>101600</xdr:colOff>
      <xdr:row>77</xdr:row>
      <xdr:rowOff>141013</xdr:rowOff>
    </xdr:to>
    <xdr:sp macro="" textlink="">
      <xdr:nvSpPr>
        <xdr:cNvPr id="647" name="楕円 646"/>
        <xdr:cNvSpPr/>
      </xdr:nvSpPr>
      <xdr:spPr>
        <a:xfrm>
          <a:off x="12763500" y="132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157540</xdr:rowOff>
    </xdr:from>
    <xdr:ext cx="534377" cy="259045"/>
    <xdr:sp macro="" textlink="">
      <xdr:nvSpPr>
        <xdr:cNvPr id="648" name="テキスト ボックス 647"/>
        <xdr:cNvSpPr txBox="1"/>
      </xdr:nvSpPr>
      <xdr:spPr>
        <a:xfrm>
          <a:off x="12547111" y="130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63021</xdr:rowOff>
    </xdr:from>
    <xdr:to>
      <xdr:col>85</xdr:col>
      <xdr:colOff>127000</xdr:colOff>
      <xdr:row>98</xdr:row>
      <xdr:rowOff>69717</xdr:rowOff>
    </xdr:to>
    <xdr:cxnSp macro="">
      <xdr:nvCxnSpPr>
        <xdr:cNvPr id="675" name="直線コネクタ 674"/>
        <xdr:cNvCxnSpPr/>
      </xdr:nvCxnSpPr>
      <xdr:spPr>
        <a:xfrm flipV="1">
          <a:off x="15481300" y="16865121"/>
          <a:ext cx="8382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64863</xdr:rowOff>
    </xdr:from>
    <xdr:to>
      <xdr:col>81</xdr:col>
      <xdr:colOff>50800</xdr:colOff>
      <xdr:row>98</xdr:row>
      <xdr:rowOff>69717</xdr:rowOff>
    </xdr:to>
    <xdr:cxnSp macro="">
      <xdr:nvCxnSpPr>
        <xdr:cNvPr id="678" name="直線コネクタ 677"/>
        <xdr:cNvCxnSpPr/>
      </xdr:nvCxnSpPr>
      <xdr:spPr>
        <a:xfrm>
          <a:off x="14592300" y="1686696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64863</xdr:rowOff>
    </xdr:from>
    <xdr:to>
      <xdr:col>76</xdr:col>
      <xdr:colOff>114300</xdr:colOff>
      <xdr:row>98</xdr:row>
      <xdr:rowOff>97954</xdr:rowOff>
    </xdr:to>
    <xdr:cxnSp macro="">
      <xdr:nvCxnSpPr>
        <xdr:cNvPr id="681" name="直線コネクタ 680"/>
        <xdr:cNvCxnSpPr/>
      </xdr:nvCxnSpPr>
      <xdr:spPr>
        <a:xfrm flipV="1">
          <a:off x="13703300" y="16866963"/>
          <a:ext cx="8890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97954</xdr:rowOff>
    </xdr:from>
    <xdr:to>
      <xdr:col>71</xdr:col>
      <xdr:colOff>177800</xdr:colOff>
      <xdr:row>98</xdr:row>
      <xdr:rowOff>103053</xdr:rowOff>
    </xdr:to>
    <xdr:cxnSp macro="">
      <xdr:nvCxnSpPr>
        <xdr:cNvPr id="684" name="直線コネクタ 683"/>
        <xdr:cNvCxnSpPr/>
      </xdr:nvCxnSpPr>
      <xdr:spPr>
        <a:xfrm flipV="1">
          <a:off x="12814300" y="16900054"/>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12221</xdr:rowOff>
    </xdr:from>
    <xdr:to>
      <xdr:col>85</xdr:col>
      <xdr:colOff>177800</xdr:colOff>
      <xdr:row>98</xdr:row>
      <xdr:rowOff>113821</xdr:rowOff>
    </xdr:to>
    <xdr:sp macro="" textlink="">
      <xdr:nvSpPr>
        <xdr:cNvPr id="694" name="楕円 693"/>
        <xdr:cNvSpPr/>
      </xdr:nvSpPr>
      <xdr:spPr>
        <a:xfrm>
          <a:off x="16268700" y="1681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18917</xdr:rowOff>
    </xdr:from>
    <xdr:to>
      <xdr:col>81</xdr:col>
      <xdr:colOff>101600</xdr:colOff>
      <xdr:row>98</xdr:row>
      <xdr:rowOff>120517</xdr:rowOff>
    </xdr:to>
    <xdr:sp macro="" textlink="">
      <xdr:nvSpPr>
        <xdr:cNvPr id="696" name="楕円 695"/>
        <xdr:cNvSpPr/>
      </xdr:nvSpPr>
      <xdr:spPr>
        <a:xfrm>
          <a:off x="15430500" y="168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111644</xdr:rowOff>
    </xdr:from>
    <xdr:ext cx="534377" cy="259045"/>
    <xdr:sp macro="" textlink="">
      <xdr:nvSpPr>
        <xdr:cNvPr id="697" name="テキスト ボックス 696"/>
        <xdr:cNvSpPr txBox="1"/>
      </xdr:nvSpPr>
      <xdr:spPr>
        <a:xfrm>
          <a:off x="15214111" y="169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14063</xdr:rowOff>
    </xdr:from>
    <xdr:to>
      <xdr:col>76</xdr:col>
      <xdr:colOff>165100</xdr:colOff>
      <xdr:row>98</xdr:row>
      <xdr:rowOff>115663</xdr:rowOff>
    </xdr:to>
    <xdr:sp macro="" textlink="">
      <xdr:nvSpPr>
        <xdr:cNvPr id="698" name="楕円 697"/>
        <xdr:cNvSpPr/>
      </xdr:nvSpPr>
      <xdr:spPr>
        <a:xfrm>
          <a:off x="14541500" y="168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106790</xdr:rowOff>
    </xdr:from>
    <xdr:ext cx="534377" cy="259045"/>
    <xdr:sp macro="" textlink="">
      <xdr:nvSpPr>
        <xdr:cNvPr id="699" name="テキスト ボックス 698"/>
        <xdr:cNvSpPr txBox="1"/>
      </xdr:nvSpPr>
      <xdr:spPr>
        <a:xfrm>
          <a:off x="14325111" y="1690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47154</xdr:rowOff>
    </xdr:from>
    <xdr:to>
      <xdr:col>72</xdr:col>
      <xdr:colOff>38100</xdr:colOff>
      <xdr:row>98</xdr:row>
      <xdr:rowOff>148754</xdr:rowOff>
    </xdr:to>
    <xdr:sp macro="" textlink="">
      <xdr:nvSpPr>
        <xdr:cNvPr id="700" name="楕円 699"/>
        <xdr:cNvSpPr/>
      </xdr:nvSpPr>
      <xdr:spPr>
        <a:xfrm>
          <a:off x="13652500" y="16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139881</xdr:rowOff>
    </xdr:from>
    <xdr:ext cx="534377" cy="259045"/>
    <xdr:sp macro="" textlink="">
      <xdr:nvSpPr>
        <xdr:cNvPr id="701" name="テキスト ボックス 700"/>
        <xdr:cNvSpPr txBox="1"/>
      </xdr:nvSpPr>
      <xdr:spPr>
        <a:xfrm>
          <a:off x="13436111" y="169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52253</xdr:rowOff>
    </xdr:from>
    <xdr:to>
      <xdr:col>67</xdr:col>
      <xdr:colOff>101600</xdr:colOff>
      <xdr:row>98</xdr:row>
      <xdr:rowOff>153853</xdr:rowOff>
    </xdr:to>
    <xdr:sp macro="" textlink="">
      <xdr:nvSpPr>
        <xdr:cNvPr id="702" name="楕円 701"/>
        <xdr:cNvSpPr/>
      </xdr:nvSpPr>
      <xdr:spPr>
        <a:xfrm>
          <a:off x="12763500" y="168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144980</xdr:rowOff>
    </xdr:from>
    <xdr:ext cx="534377" cy="259045"/>
    <xdr:sp macro="" textlink="">
      <xdr:nvSpPr>
        <xdr:cNvPr id="703" name="テキスト ボックス 702"/>
        <xdr:cNvSpPr txBox="1"/>
      </xdr:nvSpPr>
      <xdr:spPr>
        <a:xfrm>
          <a:off x="12547111" y="169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132899</xdr:rowOff>
    </xdr:from>
    <xdr:to>
      <xdr:col>116</xdr:col>
      <xdr:colOff>63500</xdr:colOff>
      <xdr:row>38</xdr:row>
      <xdr:rowOff>153854</xdr:rowOff>
    </xdr:to>
    <xdr:cxnSp macro="">
      <xdr:nvCxnSpPr>
        <xdr:cNvPr id="732" name="直線コネクタ 731"/>
        <xdr:cNvCxnSpPr/>
      </xdr:nvCxnSpPr>
      <xdr:spPr>
        <a:xfrm flipV="1">
          <a:off x="21323300" y="664799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144196</xdr:rowOff>
    </xdr:from>
    <xdr:to>
      <xdr:col>111</xdr:col>
      <xdr:colOff>177800</xdr:colOff>
      <xdr:row>38</xdr:row>
      <xdr:rowOff>153854</xdr:rowOff>
    </xdr:to>
    <xdr:cxnSp macro="">
      <xdr:nvCxnSpPr>
        <xdr:cNvPr id="735" name="直線コネクタ 734"/>
        <xdr:cNvCxnSpPr/>
      </xdr:nvCxnSpPr>
      <xdr:spPr>
        <a:xfrm>
          <a:off x="20434300" y="6659296"/>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144196</xdr:rowOff>
    </xdr:from>
    <xdr:to>
      <xdr:col>107</xdr:col>
      <xdr:colOff>50800</xdr:colOff>
      <xdr:row>39</xdr:row>
      <xdr:rowOff>21857</xdr:rowOff>
    </xdr:to>
    <xdr:cxnSp macro="">
      <xdr:nvCxnSpPr>
        <xdr:cNvPr id="738" name="直線コネクタ 737"/>
        <xdr:cNvCxnSpPr/>
      </xdr:nvCxnSpPr>
      <xdr:spPr>
        <a:xfrm flipV="1">
          <a:off x="19545300" y="6659296"/>
          <a:ext cx="8890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6750</xdr:rowOff>
    </xdr:from>
    <xdr:to>
      <xdr:col>102</xdr:col>
      <xdr:colOff>114300</xdr:colOff>
      <xdr:row>39</xdr:row>
      <xdr:rowOff>21857</xdr:rowOff>
    </xdr:to>
    <xdr:cxnSp macro="">
      <xdr:nvCxnSpPr>
        <xdr:cNvPr id="741" name="直線コネクタ 740"/>
        <xdr:cNvCxnSpPr/>
      </xdr:nvCxnSpPr>
      <xdr:spPr>
        <a:xfrm>
          <a:off x="18656300" y="6693300"/>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82099</xdr:rowOff>
    </xdr:from>
    <xdr:to>
      <xdr:col>116</xdr:col>
      <xdr:colOff>114300</xdr:colOff>
      <xdr:row>39</xdr:row>
      <xdr:rowOff>12249</xdr:rowOff>
    </xdr:to>
    <xdr:sp macro="" textlink="">
      <xdr:nvSpPr>
        <xdr:cNvPr id="751" name="楕円 750"/>
        <xdr:cNvSpPr/>
      </xdr:nvSpPr>
      <xdr:spPr>
        <a:xfrm>
          <a:off x="22110700" y="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103054</xdr:rowOff>
    </xdr:from>
    <xdr:to>
      <xdr:col>112</xdr:col>
      <xdr:colOff>38100</xdr:colOff>
      <xdr:row>39</xdr:row>
      <xdr:rowOff>33204</xdr:rowOff>
    </xdr:to>
    <xdr:sp macro="" textlink="">
      <xdr:nvSpPr>
        <xdr:cNvPr id="753" name="楕円 752"/>
        <xdr:cNvSpPr/>
      </xdr:nvSpPr>
      <xdr:spPr>
        <a:xfrm>
          <a:off x="21272500" y="66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24331</xdr:rowOff>
    </xdr:from>
    <xdr:ext cx="469744" cy="259045"/>
    <xdr:sp macro="" textlink="">
      <xdr:nvSpPr>
        <xdr:cNvPr id="754" name="テキスト ボックス 753"/>
        <xdr:cNvSpPr txBox="1"/>
      </xdr:nvSpPr>
      <xdr:spPr>
        <a:xfrm>
          <a:off x="21088428" y="671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93396</xdr:rowOff>
    </xdr:from>
    <xdr:to>
      <xdr:col>107</xdr:col>
      <xdr:colOff>101600</xdr:colOff>
      <xdr:row>39</xdr:row>
      <xdr:rowOff>23546</xdr:rowOff>
    </xdr:to>
    <xdr:sp macro="" textlink="">
      <xdr:nvSpPr>
        <xdr:cNvPr id="755" name="楕円 754"/>
        <xdr:cNvSpPr/>
      </xdr:nvSpPr>
      <xdr:spPr>
        <a:xfrm>
          <a:off x="20383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40073</xdr:rowOff>
    </xdr:from>
    <xdr:ext cx="469744" cy="259045"/>
    <xdr:sp macro="" textlink="">
      <xdr:nvSpPr>
        <xdr:cNvPr id="756" name="テキスト ボックス 755"/>
        <xdr:cNvSpPr txBox="1"/>
      </xdr:nvSpPr>
      <xdr:spPr>
        <a:xfrm>
          <a:off x="20199428" y="63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142507</xdr:rowOff>
    </xdr:from>
    <xdr:to>
      <xdr:col>102</xdr:col>
      <xdr:colOff>165100</xdr:colOff>
      <xdr:row>39</xdr:row>
      <xdr:rowOff>72657</xdr:rowOff>
    </xdr:to>
    <xdr:sp macro="" textlink="">
      <xdr:nvSpPr>
        <xdr:cNvPr id="757" name="楕円 756"/>
        <xdr:cNvSpPr/>
      </xdr:nvSpPr>
      <xdr:spPr>
        <a:xfrm>
          <a:off x="19494500" y="66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63784</xdr:rowOff>
    </xdr:from>
    <xdr:ext cx="469744" cy="259045"/>
    <xdr:sp macro="" textlink="">
      <xdr:nvSpPr>
        <xdr:cNvPr id="758" name="テキスト ボックス 757"/>
        <xdr:cNvSpPr txBox="1"/>
      </xdr:nvSpPr>
      <xdr:spPr>
        <a:xfrm>
          <a:off x="19310428" y="67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127400</xdr:rowOff>
    </xdr:from>
    <xdr:to>
      <xdr:col>98</xdr:col>
      <xdr:colOff>38100</xdr:colOff>
      <xdr:row>39</xdr:row>
      <xdr:rowOff>57550</xdr:rowOff>
    </xdr:to>
    <xdr:sp macro="" textlink="">
      <xdr:nvSpPr>
        <xdr:cNvPr id="759" name="楕円 758"/>
        <xdr:cNvSpPr/>
      </xdr:nvSpPr>
      <xdr:spPr>
        <a:xfrm>
          <a:off x="18605500" y="66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48677</xdr:rowOff>
    </xdr:from>
    <xdr:ext cx="469744" cy="259045"/>
    <xdr:sp macro="" textlink="">
      <xdr:nvSpPr>
        <xdr:cNvPr id="760" name="テキスト ボックス 759"/>
        <xdr:cNvSpPr txBox="1"/>
      </xdr:nvSpPr>
      <xdr:spPr>
        <a:xfrm>
          <a:off x="18421428" y="67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139220</xdr:rowOff>
    </xdr:to>
    <xdr:cxnSp macro="">
      <xdr:nvCxnSpPr>
        <xdr:cNvPr id="787" name="直線コネクタ 786"/>
        <xdr:cNvCxnSpPr/>
      </xdr:nvCxnSpPr>
      <xdr:spPr>
        <a:xfrm>
          <a:off x="21323300" y="10083068"/>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138923</xdr:rowOff>
    </xdr:from>
    <xdr:to>
      <xdr:col>111</xdr:col>
      <xdr:colOff>177800</xdr:colOff>
      <xdr:row>58</xdr:row>
      <xdr:rowOff>138968</xdr:rowOff>
    </xdr:to>
    <xdr:cxnSp macro="">
      <xdr:nvCxnSpPr>
        <xdr:cNvPr id="790" name="直線コネクタ 789"/>
        <xdr:cNvCxnSpPr/>
      </xdr:nvCxnSpPr>
      <xdr:spPr>
        <a:xfrm>
          <a:off x="20434300" y="100830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138763</xdr:rowOff>
    </xdr:from>
    <xdr:to>
      <xdr:col>107</xdr:col>
      <xdr:colOff>50800</xdr:colOff>
      <xdr:row>58</xdr:row>
      <xdr:rowOff>138923</xdr:rowOff>
    </xdr:to>
    <xdr:cxnSp macro="">
      <xdr:nvCxnSpPr>
        <xdr:cNvPr id="793" name="直線コネクタ 792"/>
        <xdr:cNvCxnSpPr/>
      </xdr:nvCxnSpPr>
      <xdr:spPr>
        <a:xfrm>
          <a:off x="19545300" y="10082863"/>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138763</xdr:rowOff>
    </xdr:from>
    <xdr:to>
      <xdr:col>102</xdr:col>
      <xdr:colOff>114300</xdr:colOff>
      <xdr:row>58</xdr:row>
      <xdr:rowOff>138992</xdr:rowOff>
    </xdr:to>
    <xdr:cxnSp macro="">
      <xdr:nvCxnSpPr>
        <xdr:cNvPr id="796" name="直線コネクタ 795"/>
        <xdr:cNvCxnSpPr/>
      </xdr:nvCxnSpPr>
      <xdr:spPr>
        <a:xfrm flipV="1">
          <a:off x="18656300" y="1008286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88420</xdr:rowOff>
    </xdr:from>
    <xdr:to>
      <xdr:col>116</xdr:col>
      <xdr:colOff>114300</xdr:colOff>
      <xdr:row>59</xdr:row>
      <xdr:rowOff>18570</xdr:rowOff>
    </xdr:to>
    <xdr:sp macro="" textlink="">
      <xdr:nvSpPr>
        <xdr:cNvPr id="806" name="楕円 805"/>
        <xdr:cNvSpPr/>
      </xdr:nvSpPr>
      <xdr:spPr>
        <a:xfrm>
          <a:off x="221107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3347</xdr:rowOff>
    </xdr:from>
    <xdr:ext cx="313932" cy="259045"/>
    <xdr:sp macro="" textlink="">
      <xdr:nvSpPr>
        <xdr:cNvPr id="807" name="貸付金該当値テキスト"/>
        <xdr:cNvSpPr txBox="1"/>
      </xdr:nvSpPr>
      <xdr:spPr>
        <a:xfrm>
          <a:off x="22212300" y="9947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08" name="楕円 807"/>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9445</xdr:rowOff>
    </xdr:from>
    <xdr:ext cx="313932" cy="259045"/>
    <xdr:sp macro="" textlink="">
      <xdr:nvSpPr>
        <xdr:cNvPr id="809" name="テキスト ボックス 808"/>
        <xdr:cNvSpPr txBox="1"/>
      </xdr:nvSpPr>
      <xdr:spPr>
        <a:xfrm>
          <a:off x="21166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88123</xdr:rowOff>
    </xdr:from>
    <xdr:to>
      <xdr:col>107</xdr:col>
      <xdr:colOff>101600</xdr:colOff>
      <xdr:row>59</xdr:row>
      <xdr:rowOff>18273</xdr:rowOff>
    </xdr:to>
    <xdr:sp macro="" textlink="">
      <xdr:nvSpPr>
        <xdr:cNvPr id="810" name="楕円 809"/>
        <xdr:cNvSpPr/>
      </xdr:nvSpPr>
      <xdr:spPr>
        <a:xfrm>
          <a:off x="20383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9400</xdr:rowOff>
    </xdr:from>
    <xdr:ext cx="313932" cy="259045"/>
    <xdr:sp macro="" textlink="">
      <xdr:nvSpPr>
        <xdr:cNvPr id="811" name="テキスト ボックス 810"/>
        <xdr:cNvSpPr txBox="1"/>
      </xdr:nvSpPr>
      <xdr:spPr>
        <a:xfrm>
          <a:off x="20277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87963</xdr:rowOff>
    </xdr:from>
    <xdr:to>
      <xdr:col>102</xdr:col>
      <xdr:colOff>165100</xdr:colOff>
      <xdr:row>59</xdr:row>
      <xdr:rowOff>18113</xdr:rowOff>
    </xdr:to>
    <xdr:sp macro="" textlink="">
      <xdr:nvSpPr>
        <xdr:cNvPr id="812" name="楕円 811"/>
        <xdr:cNvSpPr/>
      </xdr:nvSpPr>
      <xdr:spPr>
        <a:xfrm>
          <a:off x="19494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9240</xdr:rowOff>
    </xdr:from>
    <xdr:ext cx="313932" cy="259045"/>
    <xdr:sp macro="" textlink="">
      <xdr:nvSpPr>
        <xdr:cNvPr id="813" name="テキスト ボックス 812"/>
        <xdr:cNvSpPr txBox="1"/>
      </xdr:nvSpPr>
      <xdr:spPr>
        <a:xfrm>
          <a:off x="19388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88192</xdr:rowOff>
    </xdr:from>
    <xdr:to>
      <xdr:col>98</xdr:col>
      <xdr:colOff>38100</xdr:colOff>
      <xdr:row>59</xdr:row>
      <xdr:rowOff>18342</xdr:rowOff>
    </xdr:to>
    <xdr:sp macro="" textlink="">
      <xdr:nvSpPr>
        <xdr:cNvPr id="814" name="楕円 813"/>
        <xdr:cNvSpPr/>
      </xdr:nvSpPr>
      <xdr:spPr>
        <a:xfrm>
          <a:off x="18605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9469</xdr:rowOff>
    </xdr:from>
    <xdr:ext cx="313932" cy="259045"/>
    <xdr:sp macro="" textlink="">
      <xdr:nvSpPr>
        <xdr:cNvPr id="815" name="テキスト ボックス 814"/>
        <xdr:cNvSpPr txBox="1"/>
      </xdr:nvSpPr>
      <xdr:spPr>
        <a:xfrm>
          <a:off x="18499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38024</xdr:rowOff>
    </xdr:from>
    <xdr:to>
      <xdr:col>116</xdr:col>
      <xdr:colOff>63500</xdr:colOff>
      <xdr:row>77</xdr:row>
      <xdr:rowOff>60516</xdr:rowOff>
    </xdr:to>
    <xdr:cxnSp macro="">
      <xdr:nvCxnSpPr>
        <xdr:cNvPr id="845" name="直線コネクタ 844"/>
        <xdr:cNvCxnSpPr/>
      </xdr:nvCxnSpPr>
      <xdr:spPr>
        <a:xfrm flipV="1">
          <a:off x="21323300" y="13239674"/>
          <a:ext cx="8382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60516</xdr:rowOff>
    </xdr:from>
    <xdr:to>
      <xdr:col>111</xdr:col>
      <xdr:colOff>177800</xdr:colOff>
      <xdr:row>77</xdr:row>
      <xdr:rowOff>84683</xdr:rowOff>
    </xdr:to>
    <xdr:cxnSp macro="">
      <xdr:nvCxnSpPr>
        <xdr:cNvPr id="848" name="直線コネクタ 847"/>
        <xdr:cNvCxnSpPr/>
      </xdr:nvCxnSpPr>
      <xdr:spPr>
        <a:xfrm flipV="1">
          <a:off x="20434300" y="1326216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84683</xdr:rowOff>
    </xdr:from>
    <xdr:to>
      <xdr:col>107</xdr:col>
      <xdr:colOff>50800</xdr:colOff>
      <xdr:row>77</xdr:row>
      <xdr:rowOff>105347</xdr:rowOff>
    </xdr:to>
    <xdr:cxnSp macro="">
      <xdr:nvCxnSpPr>
        <xdr:cNvPr id="851" name="直線コネクタ 850"/>
        <xdr:cNvCxnSpPr/>
      </xdr:nvCxnSpPr>
      <xdr:spPr>
        <a:xfrm flipV="1">
          <a:off x="19545300" y="13286333"/>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142596</xdr:rowOff>
    </xdr:from>
    <xdr:to>
      <xdr:col>102</xdr:col>
      <xdr:colOff>114300</xdr:colOff>
      <xdr:row>77</xdr:row>
      <xdr:rowOff>105347</xdr:rowOff>
    </xdr:to>
    <xdr:cxnSp macro="">
      <xdr:nvCxnSpPr>
        <xdr:cNvPr id="854" name="直線コネクタ 853"/>
        <xdr:cNvCxnSpPr/>
      </xdr:nvCxnSpPr>
      <xdr:spPr>
        <a:xfrm>
          <a:off x="18656300" y="13172796"/>
          <a:ext cx="889000" cy="1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158674</xdr:rowOff>
    </xdr:from>
    <xdr:to>
      <xdr:col>116</xdr:col>
      <xdr:colOff>114300</xdr:colOff>
      <xdr:row>77</xdr:row>
      <xdr:rowOff>88824</xdr:rowOff>
    </xdr:to>
    <xdr:sp macro="" textlink="">
      <xdr:nvSpPr>
        <xdr:cNvPr id="864" name="楕円 863"/>
        <xdr:cNvSpPr/>
      </xdr:nvSpPr>
      <xdr:spPr>
        <a:xfrm>
          <a:off x="22110700" y="131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10101</xdr:rowOff>
    </xdr:from>
    <xdr:ext cx="534377" cy="259045"/>
    <xdr:sp macro="" textlink="">
      <xdr:nvSpPr>
        <xdr:cNvPr id="865" name="繰出金該当値テキスト"/>
        <xdr:cNvSpPr txBox="1"/>
      </xdr:nvSpPr>
      <xdr:spPr>
        <a:xfrm>
          <a:off x="22212300" y="130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9716</xdr:rowOff>
    </xdr:from>
    <xdr:to>
      <xdr:col>112</xdr:col>
      <xdr:colOff>38100</xdr:colOff>
      <xdr:row>77</xdr:row>
      <xdr:rowOff>111316</xdr:rowOff>
    </xdr:to>
    <xdr:sp macro="" textlink="">
      <xdr:nvSpPr>
        <xdr:cNvPr id="866" name="楕円 865"/>
        <xdr:cNvSpPr/>
      </xdr:nvSpPr>
      <xdr:spPr>
        <a:xfrm>
          <a:off x="21272500" y="132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67" name="テキスト ボックス 866"/>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33883</xdr:rowOff>
    </xdr:from>
    <xdr:to>
      <xdr:col>107</xdr:col>
      <xdr:colOff>101600</xdr:colOff>
      <xdr:row>77</xdr:row>
      <xdr:rowOff>135483</xdr:rowOff>
    </xdr:to>
    <xdr:sp macro="" textlink="">
      <xdr:nvSpPr>
        <xdr:cNvPr id="868" name="楕円 867"/>
        <xdr:cNvSpPr/>
      </xdr:nvSpPr>
      <xdr:spPr>
        <a:xfrm>
          <a:off x="20383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126610</xdr:rowOff>
    </xdr:from>
    <xdr:ext cx="534377" cy="259045"/>
    <xdr:sp macro="" textlink="">
      <xdr:nvSpPr>
        <xdr:cNvPr id="869" name="テキスト ボックス 868"/>
        <xdr:cNvSpPr txBox="1"/>
      </xdr:nvSpPr>
      <xdr:spPr>
        <a:xfrm>
          <a:off x="20167111" y="133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54547</xdr:rowOff>
    </xdr:from>
    <xdr:to>
      <xdr:col>102</xdr:col>
      <xdr:colOff>165100</xdr:colOff>
      <xdr:row>77</xdr:row>
      <xdr:rowOff>156147</xdr:rowOff>
    </xdr:to>
    <xdr:sp macro="" textlink="">
      <xdr:nvSpPr>
        <xdr:cNvPr id="870" name="楕円 869"/>
        <xdr:cNvSpPr/>
      </xdr:nvSpPr>
      <xdr:spPr>
        <a:xfrm>
          <a:off x="19494500" y="132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147274</xdr:rowOff>
    </xdr:from>
    <xdr:ext cx="534377" cy="259045"/>
    <xdr:sp macro="" textlink="">
      <xdr:nvSpPr>
        <xdr:cNvPr id="871" name="テキスト ボックス 870"/>
        <xdr:cNvSpPr txBox="1"/>
      </xdr:nvSpPr>
      <xdr:spPr>
        <a:xfrm>
          <a:off x="19278111" y="133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91796</xdr:rowOff>
    </xdr:from>
    <xdr:to>
      <xdr:col>98</xdr:col>
      <xdr:colOff>38100</xdr:colOff>
      <xdr:row>77</xdr:row>
      <xdr:rowOff>21946</xdr:rowOff>
    </xdr:to>
    <xdr:sp macro="" textlink="">
      <xdr:nvSpPr>
        <xdr:cNvPr id="872" name="楕円 871"/>
        <xdr:cNvSpPr/>
      </xdr:nvSpPr>
      <xdr:spPr>
        <a:xfrm>
          <a:off x="18605500" y="131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38473</xdr:rowOff>
    </xdr:from>
    <xdr:ext cx="534377" cy="259045"/>
    <xdr:sp macro="" textlink="">
      <xdr:nvSpPr>
        <xdr:cNvPr id="873" name="テキスト ボックス 872"/>
        <xdr:cNvSpPr txBox="1"/>
      </xdr:nvSpPr>
      <xdr:spPr>
        <a:xfrm>
          <a:off x="18389111" y="128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性質別の決算額を各年度の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日の人口（例：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年度決算額を</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日現在人口で割る。）で割って、それぞれの値を算出している。人口は</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ja-JP" sz="1100" b="0" i="0" u="none" strike="noStrike" kern="0" cap="none" spc="0" normalizeH="0" baseline="0" noProof="0">
              <a:ln>
                <a:noFill/>
              </a:ln>
              <a:solidFill>
                <a:prstClr val="black"/>
              </a:solidFill>
              <a:effectLst/>
              <a:uLnTx/>
              <a:uFillTx/>
              <a:latin typeface="+mn-lt"/>
              <a:ea typeface="+mn-ea"/>
              <a:cs typeface="+mn-cs"/>
            </a:rPr>
            <a:t>年から</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年で</a:t>
          </a:r>
          <a:r>
            <a:rPr kumimoji="1" lang="en-US" altLang="ja-JP" sz="1100" b="0" i="0" u="none" strike="noStrike" kern="0" cap="none" spc="0" normalizeH="0" baseline="0" noProof="0">
              <a:ln>
                <a:noFill/>
              </a:ln>
              <a:solidFill>
                <a:prstClr val="black"/>
              </a:solidFill>
              <a:effectLst/>
              <a:uLnTx/>
              <a:uFillTx/>
              <a:latin typeface="+mn-lt"/>
              <a:ea typeface="+mn-ea"/>
              <a:cs typeface="+mn-cs"/>
            </a:rPr>
            <a:t>649</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年から</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年で</a:t>
          </a:r>
          <a:r>
            <a:rPr kumimoji="1" lang="en-US" altLang="ja-JP" sz="1100" b="0" i="0" baseline="0">
              <a:solidFill>
                <a:schemeClr val="dk1"/>
              </a:solidFill>
              <a:effectLst/>
              <a:latin typeface="+mn-lt"/>
              <a:ea typeface="+mn-ea"/>
              <a:cs typeface="+mn-cs"/>
            </a:rPr>
            <a:t>595</a:t>
          </a:r>
          <a:r>
            <a:rPr kumimoji="1" lang="ja-JP" altLang="ja-JP" sz="1100" b="0" i="0" baseline="0">
              <a:solidFill>
                <a:schemeClr val="dk1"/>
              </a:solidFill>
              <a:effectLst/>
              <a:latin typeface="+mn-lt"/>
              <a:ea typeface="+mn-ea"/>
              <a:cs typeface="+mn-cs"/>
            </a:rPr>
            <a:t>人減少した。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全体の歳出決算総額は、前年度と比べて</a:t>
          </a:r>
          <a:r>
            <a:rPr kumimoji="1" lang="en-US" altLang="ja-JP" sz="1100" b="0" i="0" baseline="0">
              <a:solidFill>
                <a:schemeClr val="dk1"/>
              </a:solidFill>
              <a:effectLst/>
              <a:latin typeface="+mn-lt"/>
              <a:ea typeface="+mn-ea"/>
              <a:cs typeface="+mn-cs"/>
            </a:rPr>
            <a:t>1,559,537</a:t>
          </a:r>
          <a:r>
            <a:rPr kumimoji="1" lang="ja-JP" altLang="ja-JP" sz="1100" b="0" i="0" baseline="0">
              <a:solidFill>
                <a:schemeClr val="tx1"/>
              </a:solidFill>
              <a:effectLst/>
              <a:latin typeface="+mn-lt"/>
              <a:ea typeface="+mn-ea"/>
              <a:cs typeface="+mn-cs"/>
            </a:rPr>
            <a:t>千円増加しており、歳出総額における住民一人当たりの値は、</a:t>
          </a:r>
          <a:r>
            <a:rPr kumimoji="1" lang="en-US" altLang="ja-JP" sz="1100" b="0" i="0" baseline="0">
              <a:solidFill>
                <a:schemeClr val="tx1"/>
              </a:solidFill>
              <a:effectLst/>
              <a:latin typeface="+mn-lt"/>
              <a:ea typeface="+mn-ea"/>
              <a:cs typeface="+mn-cs"/>
            </a:rPr>
            <a:t>R1</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618,613</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R2</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758,807</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R3</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675,701</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R4</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697,209</a:t>
          </a:r>
          <a:r>
            <a:rPr kumimoji="1" lang="ja-JP" altLang="ja-JP" sz="1100" b="0" i="0" baseline="0">
              <a:solidFill>
                <a:schemeClr val="tx1"/>
              </a:solidFill>
              <a:effectLst/>
              <a:latin typeface="+mn-lt"/>
              <a:ea typeface="+mn-ea"/>
              <a:cs typeface="+mn-cs"/>
            </a:rPr>
            <a:t>千円</a:t>
          </a:r>
          <a:r>
            <a:rPr kumimoji="1" lang="ja-JP" altLang="en-US"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R5</a:t>
          </a:r>
          <a:r>
            <a:rPr kumimoji="1" lang="ja-JP" altLang="en-US"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769,409</a:t>
          </a:r>
          <a:r>
            <a:rPr kumimoji="1" lang="ja-JP" altLang="en-US" sz="1100" b="0" i="0" baseline="0">
              <a:solidFill>
                <a:schemeClr val="tx1"/>
              </a:solidFill>
              <a:effectLst/>
              <a:latin typeface="+mn-lt"/>
              <a:ea typeface="+mn-ea"/>
              <a:cs typeface="+mn-cs"/>
            </a:rPr>
            <a:t>円</a:t>
          </a:r>
          <a:r>
            <a:rPr kumimoji="1" lang="ja-JP" altLang="ja-JP" sz="1100" b="0" i="0" baseline="0">
              <a:solidFill>
                <a:schemeClr val="tx1"/>
              </a:solidFill>
              <a:effectLst/>
              <a:latin typeface="+mn-lt"/>
              <a:ea typeface="+mn-ea"/>
              <a:cs typeface="+mn-cs"/>
            </a:rPr>
            <a:t>と、特別定額給付金給付事業により歳出額が特に大きかった</a:t>
          </a:r>
          <a:r>
            <a:rPr kumimoji="1" lang="en-US" altLang="ja-JP" sz="1100" b="0" i="0" baseline="0">
              <a:solidFill>
                <a:schemeClr val="tx1"/>
              </a:solidFill>
              <a:effectLst/>
              <a:latin typeface="+mn-lt"/>
              <a:ea typeface="+mn-ea"/>
              <a:cs typeface="+mn-cs"/>
            </a:rPr>
            <a:t>R2</a:t>
          </a:r>
          <a:r>
            <a:rPr kumimoji="1" lang="ja-JP" altLang="ja-JP" sz="1100" b="0" i="0" baseline="0">
              <a:solidFill>
                <a:schemeClr val="tx1"/>
              </a:solidFill>
              <a:effectLst/>
              <a:latin typeface="+mn-lt"/>
              <a:ea typeface="+mn-ea"/>
              <a:cs typeface="+mn-cs"/>
            </a:rPr>
            <a:t>年度を</a:t>
          </a:r>
          <a:r>
            <a:rPr kumimoji="1" lang="ja-JP" altLang="en-US" sz="1100" b="0" i="0" baseline="0">
              <a:solidFill>
                <a:schemeClr val="tx1"/>
              </a:solidFill>
              <a:effectLst/>
              <a:latin typeface="+mn-lt"/>
              <a:ea typeface="+mn-ea"/>
              <a:cs typeface="+mn-cs"/>
            </a:rPr>
            <a:t>超えたが、これは</a:t>
          </a:r>
          <a:r>
            <a:rPr kumimoji="1" lang="ja-JP" altLang="ja-JP" sz="1100" b="0" i="0" baseline="0">
              <a:solidFill>
                <a:schemeClr val="tx1"/>
              </a:solidFill>
              <a:effectLst/>
              <a:latin typeface="+mn-lt"/>
              <a:ea typeface="+mn-ea"/>
              <a:cs typeface="+mn-cs"/>
            </a:rPr>
            <a:t>物価高騰</a:t>
          </a:r>
          <a:r>
            <a:rPr kumimoji="1" lang="ja-JP" altLang="en-US" sz="1100" b="0" i="0" baseline="0">
              <a:solidFill>
                <a:schemeClr val="tx1"/>
              </a:solidFill>
              <a:effectLst/>
              <a:latin typeface="+mn-lt"/>
              <a:ea typeface="+mn-ea"/>
              <a:cs typeface="+mn-cs"/>
            </a:rPr>
            <a:t>による物件費の増加や</a:t>
          </a:r>
          <a:r>
            <a:rPr kumimoji="1" lang="ja-JP" altLang="ja-JP" sz="1100" b="0" i="0" baseline="0">
              <a:solidFill>
                <a:schemeClr val="tx1"/>
              </a:solidFill>
              <a:effectLst/>
              <a:latin typeface="+mn-lt"/>
              <a:ea typeface="+mn-ea"/>
              <a:cs typeface="+mn-cs"/>
            </a:rPr>
            <a:t>普通建設事業の増加等</a:t>
          </a:r>
          <a:r>
            <a:rPr kumimoji="1" lang="ja-JP" altLang="en-US" sz="1100" b="0" i="0" baseline="0">
              <a:solidFill>
                <a:schemeClr val="tx1"/>
              </a:solidFill>
              <a:effectLst/>
              <a:latin typeface="+mn-lt"/>
              <a:ea typeface="+mn-ea"/>
              <a:cs typeface="+mn-cs"/>
            </a:rPr>
            <a:t>が要因である</a:t>
          </a:r>
          <a:r>
            <a:rPr kumimoji="1" lang="ja-JP" altLang="ja-JP" sz="1100" b="0" i="0" baseline="0">
              <a:solidFill>
                <a:schemeClr val="tx1"/>
              </a:solidFill>
              <a:effectLst/>
              <a:latin typeface="+mn-lt"/>
              <a:ea typeface="+mn-ea"/>
              <a:cs typeface="+mn-cs"/>
            </a:rPr>
            <a:t>。住民一人当たりの性質別歳出で類似団体平均より高くなっているものは人件費、物件費、補助費等、</a:t>
          </a:r>
          <a:r>
            <a:rPr kumimoji="1" lang="ja-JP" altLang="en-US" sz="1100" b="0" i="0" baseline="0">
              <a:solidFill>
                <a:schemeClr val="tx1"/>
              </a:solidFill>
              <a:effectLst/>
              <a:latin typeface="+mn-lt"/>
              <a:ea typeface="+mn-ea"/>
              <a:cs typeface="+mn-cs"/>
            </a:rPr>
            <a:t>普通建設事業費、災害復旧費、繰出金、</a:t>
          </a:r>
          <a:r>
            <a:rPr kumimoji="1" lang="ja-JP" altLang="ja-JP" sz="1100" b="0" i="0" baseline="0">
              <a:solidFill>
                <a:schemeClr val="tx1"/>
              </a:solidFill>
              <a:effectLst/>
              <a:latin typeface="+mn-lt"/>
              <a:ea typeface="+mn-ea"/>
              <a:cs typeface="+mn-cs"/>
            </a:rPr>
            <a:t>公債費である。</a:t>
          </a:r>
          <a:r>
            <a:rPr kumimoji="1" lang="en-US" altLang="ja-JP" sz="1100" b="0" i="0" baseline="0">
              <a:solidFill>
                <a:schemeClr val="tx1"/>
              </a:solidFill>
              <a:effectLst/>
              <a:latin typeface="+mn-lt"/>
              <a:ea typeface="+mn-ea"/>
              <a:cs typeface="+mn-cs"/>
            </a:rPr>
            <a:t>R1</a:t>
          </a:r>
          <a:r>
            <a:rPr kumimoji="1" lang="ja-JP" altLang="ja-JP" sz="1100" b="0" i="0" baseline="0">
              <a:solidFill>
                <a:schemeClr val="tx1"/>
              </a:solidFill>
              <a:effectLst/>
              <a:latin typeface="+mn-lt"/>
              <a:ea typeface="+mn-ea"/>
              <a:cs typeface="+mn-cs"/>
            </a:rPr>
            <a:t>年度以降上昇傾向にあった</a:t>
          </a:r>
          <a:r>
            <a:rPr kumimoji="1" lang="ja-JP" altLang="en-US" sz="1100" b="0" i="0" baseline="0">
              <a:solidFill>
                <a:schemeClr val="tx1"/>
              </a:solidFill>
              <a:effectLst/>
              <a:latin typeface="+mn-lt"/>
              <a:ea typeface="+mn-ea"/>
              <a:cs typeface="+mn-cs"/>
            </a:rPr>
            <a:t>人件費は、</a:t>
          </a:r>
          <a:r>
            <a:rPr kumimoji="1" lang="en-US" altLang="ja-JP" sz="1100" b="0" i="0" baseline="0">
              <a:solidFill>
                <a:schemeClr val="tx1"/>
              </a:solidFill>
              <a:effectLst/>
              <a:latin typeface="+mn-lt"/>
              <a:ea typeface="+mn-ea"/>
              <a:cs typeface="+mn-cs"/>
            </a:rPr>
            <a:t>R4</a:t>
          </a:r>
          <a:r>
            <a:rPr kumimoji="1" lang="ja-JP" altLang="ja-JP" sz="1100" b="0" i="0" baseline="0">
              <a:solidFill>
                <a:schemeClr val="tx1"/>
              </a:solidFill>
              <a:effectLst/>
              <a:latin typeface="+mn-lt"/>
              <a:ea typeface="+mn-ea"/>
              <a:cs typeface="+mn-cs"/>
            </a:rPr>
            <a:t>年度減少に転じた</a:t>
          </a:r>
          <a:r>
            <a:rPr kumimoji="1" lang="ja-JP" altLang="en-US" sz="1100" b="0" i="0" baseline="0">
              <a:solidFill>
                <a:schemeClr val="tx1"/>
              </a:solidFill>
              <a:effectLst/>
              <a:latin typeface="+mn-lt"/>
              <a:ea typeface="+mn-ea"/>
              <a:cs typeface="+mn-cs"/>
            </a:rPr>
            <a:t>が、</a:t>
          </a:r>
          <a:r>
            <a:rPr kumimoji="1" lang="en-US" altLang="ja-JP" sz="1100" b="0" i="0" baseline="0">
              <a:solidFill>
                <a:schemeClr val="tx1"/>
              </a:solidFill>
              <a:effectLst/>
              <a:latin typeface="+mn-lt"/>
              <a:ea typeface="+mn-ea"/>
              <a:cs typeface="+mn-cs"/>
            </a:rPr>
            <a:t>R5</a:t>
          </a:r>
          <a:r>
            <a:rPr kumimoji="1" lang="ja-JP" altLang="en-US" sz="1100" b="0" i="0" baseline="0">
              <a:solidFill>
                <a:schemeClr val="tx1"/>
              </a:solidFill>
              <a:effectLst/>
              <a:latin typeface="+mn-lt"/>
              <a:ea typeface="+mn-ea"/>
              <a:cs typeface="+mn-cs"/>
            </a:rPr>
            <a:t>年度は給与改定や会計年度任用職員の期末手当支給開始により再び増加となった</a:t>
          </a:r>
          <a:r>
            <a:rPr kumimoji="1" lang="ja-JP" altLang="ja-JP" sz="1100" b="0" i="0" baseline="0">
              <a:solidFill>
                <a:schemeClr val="tx1"/>
              </a:solidFill>
              <a:effectLst/>
              <a:latin typeface="+mn-lt"/>
              <a:ea typeface="+mn-ea"/>
              <a:cs typeface="+mn-cs"/>
            </a:rPr>
            <a:t>。物件費は</a:t>
          </a:r>
          <a:r>
            <a:rPr kumimoji="1" lang="ja-JP" altLang="en-US" sz="1100" b="0" i="0" baseline="0">
              <a:solidFill>
                <a:schemeClr val="tx1"/>
              </a:solidFill>
              <a:effectLst/>
              <a:latin typeface="+mn-lt"/>
              <a:ea typeface="+mn-ea"/>
              <a:cs typeface="+mn-cs"/>
            </a:rPr>
            <a:t>、物価高騰による</a:t>
          </a:r>
          <a:r>
            <a:rPr kumimoji="1" lang="ja-JP" altLang="ja-JP" sz="1100" b="0" i="0" baseline="0">
              <a:solidFill>
                <a:schemeClr val="tx1"/>
              </a:solidFill>
              <a:effectLst/>
              <a:latin typeface="+mn-lt"/>
              <a:ea typeface="+mn-ea"/>
              <a:cs typeface="+mn-cs"/>
            </a:rPr>
            <a:t>燃料費及び委託料の増等により増加し、類似団体平均を上回った。補助費等は病院事業特別会計への繰出金の増等により増加した。</a:t>
          </a:r>
          <a:r>
            <a:rPr kumimoji="1" lang="ja-JP" altLang="en-US" sz="1100" b="0" i="0" baseline="0">
              <a:solidFill>
                <a:schemeClr val="tx1"/>
              </a:solidFill>
              <a:effectLst/>
              <a:latin typeface="+mn-lt"/>
              <a:ea typeface="+mn-ea"/>
              <a:cs typeface="+mn-cs"/>
            </a:rPr>
            <a:t>災害復旧費は、令和</a:t>
          </a:r>
          <a:r>
            <a:rPr kumimoji="1" lang="en-US" altLang="ja-JP" sz="1100" b="0" i="0" baseline="0">
              <a:solidFill>
                <a:schemeClr val="tx1"/>
              </a:solidFill>
              <a:effectLst/>
              <a:latin typeface="+mn-lt"/>
              <a:ea typeface="+mn-ea"/>
              <a:cs typeface="+mn-cs"/>
            </a:rPr>
            <a:t>5</a:t>
          </a:r>
          <a:r>
            <a:rPr kumimoji="1" lang="ja-JP" altLang="en-US"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6</a:t>
          </a:r>
          <a:r>
            <a:rPr kumimoji="1" lang="ja-JP" altLang="en-US" sz="1100" b="0" i="0" baseline="0">
              <a:solidFill>
                <a:schemeClr val="tx1"/>
              </a:solidFill>
              <a:effectLst/>
              <a:latin typeface="+mn-lt"/>
              <a:ea typeface="+mn-ea"/>
              <a:cs typeface="+mn-cs"/>
            </a:rPr>
            <a:t>月豪雨による被害が大きかったことにより増加となった。</a:t>
          </a:r>
          <a:r>
            <a:rPr kumimoji="1" lang="ja-JP" altLang="ja-JP" sz="1100" b="0" i="0" baseline="0">
              <a:solidFill>
                <a:schemeClr val="dk1"/>
              </a:solidFill>
              <a:effectLst/>
              <a:latin typeface="+mn-lt"/>
              <a:ea typeface="+mn-ea"/>
              <a:cs typeface="+mn-cs"/>
            </a:rPr>
            <a:t>普通建設事業費については、新学校給食センター建設事業やジビエ利活用施設建設事業により前年度と比較して増加した。</a:t>
          </a:r>
          <a:r>
            <a:rPr kumimoji="1" lang="ja-JP" altLang="ja-JP" sz="1100" b="0" i="0" baseline="0">
              <a:solidFill>
                <a:schemeClr val="tx1"/>
              </a:solidFill>
              <a:effectLst/>
              <a:latin typeface="+mn-lt"/>
              <a:ea typeface="+mn-ea"/>
              <a:cs typeface="+mn-cs"/>
            </a:rPr>
            <a:t>公債費は依然として類似団体平均を上回っており、新学校給食センター建設事業等の公債費負担が控えていることから今後</a:t>
          </a:r>
          <a:r>
            <a:rPr kumimoji="1" lang="ja-JP" altLang="en-US" sz="1100" b="0" i="0" baseline="0">
              <a:solidFill>
                <a:schemeClr val="tx1"/>
              </a:solidFill>
              <a:effectLst/>
              <a:latin typeface="+mn-lt"/>
              <a:ea typeface="+mn-ea"/>
              <a:cs typeface="+mn-cs"/>
            </a:rPr>
            <a:t>さらに</a:t>
          </a:r>
          <a:r>
            <a:rPr kumimoji="1" lang="ja-JP" altLang="ja-JP" sz="1100" b="0" i="0" baseline="0">
              <a:solidFill>
                <a:schemeClr val="tx1"/>
              </a:solidFill>
              <a:effectLst/>
              <a:latin typeface="+mn-lt"/>
              <a:ea typeface="+mn-ea"/>
              <a:cs typeface="+mn-cs"/>
            </a:rPr>
            <a:t>増加していく見込みである。新規発行抑制などの取り組みを続け、財政健全化に努める。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86551</xdr:rowOff>
    </xdr:from>
    <xdr:to>
      <xdr:col>24</xdr:col>
      <xdr:colOff>63500</xdr:colOff>
      <xdr:row>35</xdr:row>
      <xdr:rowOff>146939</xdr:rowOff>
    </xdr:to>
    <xdr:cxnSp macro="">
      <xdr:nvCxnSpPr>
        <xdr:cNvPr id="61" name="直線コネクタ 60"/>
        <xdr:cNvCxnSpPr/>
      </xdr:nvCxnSpPr>
      <xdr:spPr>
        <a:xfrm flipV="1">
          <a:off x="3797300" y="6087301"/>
          <a:ext cx="8382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128841</xdr:rowOff>
    </xdr:from>
    <xdr:to>
      <xdr:col>19</xdr:col>
      <xdr:colOff>177800</xdr:colOff>
      <xdr:row>35</xdr:row>
      <xdr:rowOff>146939</xdr:rowOff>
    </xdr:to>
    <xdr:cxnSp macro="">
      <xdr:nvCxnSpPr>
        <xdr:cNvPr id="64" name="直線コネクタ 63"/>
        <xdr:cNvCxnSpPr/>
      </xdr:nvCxnSpPr>
      <xdr:spPr>
        <a:xfrm>
          <a:off x="2908300" y="612959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128841</xdr:rowOff>
    </xdr:from>
    <xdr:to>
      <xdr:col>15</xdr:col>
      <xdr:colOff>50800</xdr:colOff>
      <xdr:row>36</xdr:row>
      <xdr:rowOff>67120</xdr:rowOff>
    </xdr:to>
    <xdr:cxnSp macro="">
      <xdr:nvCxnSpPr>
        <xdr:cNvPr id="67" name="直線コネクタ 66"/>
        <xdr:cNvCxnSpPr/>
      </xdr:nvCxnSpPr>
      <xdr:spPr>
        <a:xfrm flipV="1">
          <a:off x="2019300" y="6129591"/>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159322</xdr:rowOff>
    </xdr:from>
    <xdr:to>
      <xdr:col>10</xdr:col>
      <xdr:colOff>114300</xdr:colOff>
      <xdr:row>36</xdr:row>
      <xdr:rowOff>67120</xdr:rowOff>
    </xdr:to>
    <xdr:cxnSp macro="">
      <xdr:nvCxnSpPr>
        <xdr:cNvPr id="70" name="直線コネクタ 69"/>
        <xdr:cNvCxnSpPr/>
      </xdr:nvCxnSpPr>
      <xdr:spPr>
        <a:xfrm>
          <a:off x="1130300" y="616007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35751</xdr:rowOff>
    </xdr:from>
    <xdr:to>
      <xdr:col>24</xdr:col>
      <xdr:colOff>114300</xdr:colOff>
      <xdr:row>35</xdr:row>
      <xdr:rowOff>137351</xdr:rowOff>
    </xdr:to>
    <xdr:sp macro="" textlink="">
      <xdr:nvSpPr>
        <xdr:cNvPr id="80" name="楕円 79"/>
        <xdr:cNvSpPr/>
      </xdr:nvSpPr>
      <xdr:spPr>
        <a:xfrm>
          <a:off x="45847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58628</xdr:rowOff>
    </xdr:from>
    <xdr:ext cx="469744" cy="259045"/>
    <xdr:sp macro="" textlink="">
      <xdr:nvSpPr>
        <xdr:cNvPr id="81" name="議会費該当値テキスト"/>
        <xdr:cNvSpPr txBox="1"/>
      </xdr:nvSpPr>
      <xdr:spPr>
        <a:xfrm>
          <a:off x="4686300" y="588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96139</xdr:rowOff>
    </xdr:from>
    <xdr:to>
      <xdr:col>20</xdr:col>
      <xdr:colOff>38100</xdr:colOff>
      <xdr:row>36</xdr:row>
      <xdr:rowOff>26289</xdr:rowOff>
    </xdr:to>
    <xdr:sp macro="" textlink="">
      <xdr:nvSpPr>
        <xdr:cNvPr id="82" name="楕円 81"/>
        <xdr:cNvSpPr/>
      </xdr:nvSpPr>
      <xdr:spPr>
        <a:xfrm>
          <a:off x="3746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17416</xdr:rowOff>
    </xdr:from>
    <xdr:ext cx="469744" cy="259045"/>
    <xdr:sp macro="" textlink="">
      <xdr:nvSpPr>
        <xdr:cNvPr id="83" name="テキスト ボックス 82"/>
        <xdr:cNvSpPr txBox="1"/>
      </xdr:nvSpPr>
      <xdr:spPr>
        <a:xfrm>
          <a:off x="3562428" y="61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16320</xdr:rowOff>
    </xdr:from>
    <xdr:to>
      <xdr:col>10</xdr:col>
      <xdr:colOff>165100</xdr:colOff>
      <xdr:row>36</xdr:row>
      <xdr:rowOff>117920</xdr:rowOff>
    </xdr:to>
    <xdr:sp macro="" textlink="">
      <xdr:nvSpPr>
        <xdr:cNvPr id="86" name="楕円 85"/>
        <xdr:cNvSpPr/>
      </xdr:nvSpPr>
      <xdr:spPr>
        <a:xfrm>
          <a:off x="1968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109047</xdr:rowOff>
    </xdr:from>
    <xdr:ext cx="469744" cy="259045"/>
    <xdr:sp macro="" textlink="">
      <xdr:nvSpPr>
        <xdr:cNvPr id="87" name="テキスト ボックス 86"/>
        <xdr:cNvSpPr txBox="1"/>
      </xdr:nvSpPr>
      <xdr:spPr>
        <a:xfrm>
          <a:off x="1784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108522</xdr:rowOff>
    </xdr:from>
    <xdr:to>
      <xdr:col>6</xdr:col>
      <xdr:colOff>38100</xdr:colOff>
      <xdr:row>36</xdr:row>
      <xdr:rowOff>38672</xdr:rowOff>
    </xdr:to>
    <xdr:sp macro="" textlink="">
      <xdr:nvSpPr>
        <xdr:cNvPr id="88" name="楕円 87"/>
        <xdr:cNvSpPr/>
      </xdr:nvSpPr>
      <xdr:spPr>
        <a:xfrm>
          <a:off x="10795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29799</xdr:rowOff>
    </xdr:from>
    <xdr:ext cx="469744" cy="259045"/>
    <xdr:sp macro="" textlink="">
      <xdr:nvSpPr>
        <xdr:cNvPr id="89" name="テキスト ボックス 88"/>
        <xdr:cNvSpPr txBox="1"/>
      </xdr:nvSpPr>
      <xdr:spPr>
        <a:xfrm>
          <a:off x="895428"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70066</xdr:rowOff>
    </xdr:from>
    <xdr:to>
      <xdr:col>24</xdr:col>
      <xdr:colOff>63500</xdr:colOff>
      <xdr:row>58</xdr:row>
      <xdr:rowOff>83377</xdr:rowOff>
    </xdr:to>
    <xdr:cxnSp macro="">
      <xdr:nvCxnSpPr>
        <xdr:cNvPr id="118" name="直線コネクタ 117"/>
        <xdr:cNvCxnSpPr/>
      </xdr:nvCxnSpPr>
      <xdr:spPr>
        <a:xfrm flipV="1">
          <a:off x="3797300" y="10014166"/>
          <a:ext cx="838200" cy="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83377</xdr:rowOff>
    </xdr:from>
    <xdr:to>
      <xdr:col>19</xdr:col>
      <xdr:colOff>177800</xdr:colOff>
      <xdr:row>58</xdr:row>
      <xdr:rowOff>86501</xdr:rowOff>
    </xdr:to>
    <xdr:cxnSp macro="">
      <xdr:nvCxnSpPr>
        <xdr:cNvPr id="121" name="直線コネクタ 120"/>
        <xdr:cNvCxnSpPr/>
      </xdr:nvCxnSpPr>
      <xdr:spPr>
        <a:xfrm flipV="1">
          <a:off x="2908300" y="1002747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138147</xdr:rowOff>
    </xdr:from>
    <xdr:to>
      <xdr:col>15</xdr:col>
      <xdr:colOff>50800</xdr:colOff>
      <xdr:row>58</xdr:row>
      <xdr:rowOff>86501</xdr:rowOff>
    </xdr:to>
    <xdr:cxnSp macro="">
      <xdr:nvCxnSpPr>
        <xdr:cNvPr id="124" name="直線コネクタ 123"/>
        <xdr:cNvCxnSpPr/>
      </xdr:nvCxnSpPr>
      <xdr:spPr>
        <a:xfrm>
          <a:off x="2019300" y="9910797"/>
          <a:ext cx="889000" cy="1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138147</xdr:rowOff>
    </xdr:from>
    <xdr:to>
      <xdr:col>10</xdr:col>
      <xdr:colOff>114300</xdr:colOff>
      <xdr:row>58</xdr:row>
      <xdr:rowOff>109583</xdr:rowOff>
    </xdr:to>
    <xdr:cxnSp macro="">
      <xdr:nvCxnSpPr>
        <xdr:cNvPr id="127" name="直線コネクタ 126"/>
        <xdr:cNvCxnSpPr/>
      </xdr:nvCxnSpPr>
      <xdr:spPr>
        <a:xfrm flipV="1">
          <a:off x="1130300" y="9910797"/>
          <a:ext cx="889000" cy="1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19266</xdr:rowOff>
    </xdr:from>
    <xdr:to>
      <xdr:col>24</xdr:col>
      <xdr:colOff>114300</xdr:colOff>
      <xdr:row>58</xdr:row>
      <xdr:rowOff>120866</xdr:rowOff>
    </xdr:to>
    <xdr:sp macro="" textlink="">
      <xdr:nvSpPr>
        <xdr:cNvPr id="137" name="楕円 136"/>
        <xdr:cNvSpPr/>
      </xdr:nvSpPr>
      <xdr:spPr>
        <a:xfrm>
          <a:off x="4584700" y="99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32577</xdr:rowOff>
    </xdr:from>
    <xdr:to>
      <xdr:col>20</xdr:col>
      <xdr:colOff>38100</xdr:colOff>
      <xdr:row>58</xdr:row>
      <xdr:rowOff>134177</xdr:rowOff>
    </xdr:to>
    <xdr:sp macro="" textlink="">
      <xdr:nvSpPr>
        <xdr:cNvPr id="139" name="楕円 138"/>
        <xdr:cNvSpPr/>
      </xdr:nvSpPr>
      <xdr:spPr>
        <a:xfrm>
          <a:off x="3746500" y="99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125304</xdr:rowOff>
    </xdr:from>
    <xdr:ext cx="599010" cy="259045"/>
    <xdr:sp macro="" textlink="">
      <xdr:nvSpPr>
        <xdr:cNvPr id="140" name="テキスト ボックス 139"/>
        <xdr:cNvSpPr txBox="1"/>
      </xdr:nvSpPr>
      <xdr:spPr>
        <a:xfrm>
          <a:off x="3497795" y="1006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35701</xdr:rowOff>
    </xdr:from>
    <xdr:to>
      <xdr:col>15</xdr:col>
      <xdr:colOff>101600</xdr:colOff>
      <xdr:row>58</xdr:row>
      <xdr:rowOff>137301</xdr:rowOff>
    </xdr:to>
    <xdr:sp macro="" textlink="">
      <xdr:nvSpPr>
        <xdr:cNvPr id="141" name="楕円 140"/>
        <xdr:cNvSpPr/>
      </xdr:nvSpPr>
      <xdr:spPr>
        <a:xfrm>
          <a:off x="2857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128428</xdr:rowOff>
    </xdr:from>
    <xdr:ext cx="599010" cy="259045"/>
    <xdr:sp macro="" textlink="">
      <xdr:nvSpPr>
        <xdr:cNvPr id="142" name="テキスト ボックス 141"/>
        <xdr:cNvSpPr txBox="1"/>
      </xdr:nvSpPr>
      <xdr:spPr>
        <a:xfrm>
          <a:off x="2608795" y="100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87347</xdr:rowOff>
    </xdr:from>
    <xdr:to>
      <xdr:col>10</xdr:col>
      <xdr:colOff>165100</xdr:colOff>
      <xdr:row>58</xdr:row>
      <xdr:rowOff>17497</xdr:rowOff>
    </xdr:to>
    <xdr:sp macro="" textlink="">
      <xdr:nvSpPr>
        <xdr:cNvPr id="143" name="楕円 142"/>
        <xdr:cNvSpPr/>
      </xdr:nvSpPr>
      <xdr:spPr>
        <a:xfrm>
          <a:off x="1968500" y="98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8624</xdr:rowOff>
    </xdr:from>
    <xdr:ext cx="599010" cy="259045"/>
    <xdr:sp macro="" textlink="">
      <xdr:nvSpPr>
        <xdr:cNvPr id="144" name="テキスト ボックス 143"/>
        <xdr:cNvSpPr txBox="1"/>
      </xdr:nvSpPr>
      <xdr:spPr>
        <a:xfrm>
          <a:off x="1719795" y="995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58783</xdr:rowOff>
    </xdr:from>
    <xdr:to>
      <xdr:col>6</xdr:col>
      <xdr:colOff>38100</xdr:colOff>
      <xdr:row>58</xdr:row>
      <xdr:rowOff>160383</xdr:rowOff>
    </xdr:to>
    <xdr:sp macro="" textlink="">
      <xdr:nvSpPr>
        <xdr:cNvPr id="145" name="楕円 144"/>
        <xdr:cNvSpPr/>
      </xdr:nvSpPr>
      <xdr:spPr>
        <a:xfrm>
          <a:off x="1079500" y="100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151510</xdr:rowOff>
    </xdr:from>
    <xdr:ext cx="534377" cy="259045"/>
    <xdr:sp macro="" textlink="">
      <xdr:nvSpPr>
        <xdr:cNvPr id="146" name="テキスト ボックス 145"/>
        <xdr:cNvSpPr txBox="1"/>
      </xdr:nvSpPr>
      <xdr:spPr>
        <a:xfrm>
          <a:off x="863111" y="100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154834</xdr:rowOff>
    </xdr:from>
    <xdr:to>
      <xdr:col>24</xdr:col>
      <xdr:colOff>63500</xdr:colOff>
      <xdr:row>76</xdr:row>
      <xdr:rowOff>34782</xdr:rowOff>
    </xdr:to>
    <xdr:cxnSp macro="">
      <xdr:nvCxnSpPr>
        <xdr:cNvPr id="174" name="直線コネクタ 173"/>
        <xdr:cNvCxnSpPr/>
      </xdr:nvCxnSpPr>
      <xdr:spPr>
        <a:xfrm flipV="1">
          <a:off x="3797300" y="13013584"/>
          <a:ext cx="838200" cy="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22099</xdr:rowOff>
    </xdr:from>
    <xdr:to>
      <xdr:col>19</xdr:col>
      <xdr:colOff>177800</xdr:colOff>
      <xdr:row>76</xdr:row>
      <xdr:rowOff>34782</xdr:rowOff>
    </xdr:to>
    <xdr:cxnSp macro="">
      <xdr:nvCxnSpPr>
        <xdr:cNvPr id="177" name="直線コネクタ 176"/>
        <xdr:cNvCxnSpPr/>
      </xdr:nvCxnSpPr>
      <xdr:spPr>
        <a:xfrm>
          <a:off x="2908300" y="1305229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22099</xdr:rowOff>
    </xdr:from>
    <xdr:to>
      <xdr:col>15</xdr:col>
      <xdr:colOff>50800</xdr:colOff>
      <xdr:row>76</xdr:row>
      <xdr:rowOff>29862</xdr:rowOff>
    </xdr:to>
    <xdr:cxnSp macro="">
      <xdr:nvCxnSpPr>
        <xdr:cNvPr id="180" name="直線コネクタ 179"/>
        <xdr:cNvCxnSpPr/>
      </xdr:nvCxnSpPr>
      <xdr:spPr>
        <a:xfrm flipV="1">
          <a:off x="2019300" y="13052299"/>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29862</xdr:rowOff>
    </xdr:from>
    <xdr:to>
      <xdr:col>10</xdr:col>
      <xdr:colOff>114300</xdr:colOff>
      <xdr:row>76</xdr:row>
      <xdr:rowOff>157581</xdr:rowOff>
    </xdr:to>
    <xdr:cxnSp macro="">
      <xdr:nvCxnSpPr>
        <xdr:cNvPr id="183" name="直線コネクタ 182"/>
        <xdr:cNvCxnSpPr/>
      </xdr:nvCxnSpPr>
      <xdr:spPr>
        <a:xfrm flipV="1">
          <a:off x="1130300" y="13060062"/>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104033</xdr:rowOff>
    </xdr:from>
    <xdr:to>
      <xdr:col>24</xdr:col>
      <xdr:colOff>114300</xdr:colOff>
      <xdr:row>76</xdr:row>
      <xdr:rowOff>34184</xdr:rowOff>
    </xdr:to>
    <xdr:sp macro="" textlink="">
      <xdr:nvSpPr>
        <xdr:cNvPr id="193" name="楕円 192"/>
        <xdr:cNvSpPr/>
      </xdr:nvSpPr>
      <xdr:spPr>
        <a:xfrm>
          <a:off x="4584700" y="129627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82460</xdr:rowOff>
    </xdr:from>
    <xdr:ext cx="599010" cy="259045"/>
    <xdr:sp macro="" textlink="">
      <xdr:nvSpPr>
        <xdr:cNvPr id="194" name="民生費該当値テキスト"/>
        <xdr:cNvSpPr txBox="1"/>
      </xdr:nvSpPr>
      <xdr:spPr>
        <a:xfrm>
          <a:off x="4686300" y="1294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155432</xdr:rowOff>
    </xdr:from>
    <xdr:to>
      <xdr:col>20</xdr:col>
      <xdr:colOff>38100</xdr:colOff>
      <xdr:row>76</xdr:row>
      <xdr:rowOff>85582</xdr:rowOff>
    </xdr:to>
    <xdr:sp macro="" textlink="">
      <xdr:nvSpPr>
        <xdr:cNvPr id="195" name="楕円 194"/>
        <xdr:cNvSpPr/>
      </xdr:nvSpPr>
      <xdr:spPr>
        <a:xfrm>
          <a:off x="3746500" y="13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76709</xdr:rowOff>
    </xdr:from>
    <xdr:ext cx="599010" cy="259045"/>
    <xdr:sp macro="" textlink="">
      <xdr:nvSpPr>
        <xdr:cNvPr id="196" name="テキスト ボックス 195"/>
        <xdr:cNvSpPr txBox="1"/>
      </xdr:nvSpPr>
      <xdr:spPr>
        <a:xfrm>
          <a:off x="3497795" y="1310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142749</xdr:rowOff>
    </xdr:from>
    <xdr:to>
      <xdr:col>15</xdr:col>
      <xdr:colOff>101600</xdr:colOff>
      <xdr:row>76</xdr:row>
      <xdr:rowOff>72898</xdr:rowOff>
    </xdr:to>
    <xdr:sp macro="" textlink="">
      <xdr:nvSpPr>
        <xdr:cNvPr id="197" name="楕円 196"/>
        <xdr:cNvSpPr/>
      </xdr:nvSpPr>
      <xdr:spPr>
        <a:xfrm>
          <a:off x="28575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64026</xdr:rowOff>
    </xdr:from>
    <xdr:ext cx="599010" cy="259045"/>
    <xdr:sp macro="" textlink="">
      <xdr:nvSpPr>
        <xdr:cNvPr id="198" name="テキスト ボックス 197"/>
        <xdr:cNvSpPr txBox="1"/>
      </xdr:nvSpPr>
      <xdr:spPr>
        <a:xfrm>
          <a:off x="2608795" y="1309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150512</xdr:rowOff>
    </xdr:from>
    <xdr:to>
      <xdr:col>10</xdr:col>
      <xdr:colOff>165100</xdr:colOff>
      <xdr:row>76</xdr:row>
      <xdr:rowOff>80662</xdr:rowOff>
    </xdr:to>
    <xdr:sp macro="" textlink="">
      <xdr:nvSpPr>
        <xdr:cNvPr id="199" name="楕円 198"/>
        <xdr:cNvSpPr/>
      </xdr:nvSpPr>
      <xdr:spPr>
        <a:xfrm>
          <a:off x="1968500" y="130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97190</xdr:rowOff>
    </xdr:from>
    <xdr:ext cx="599010" cy="259045"/>
    <xdr:sp macro="" textlink="">
      <xdr:nvSpPr>
        <xdr:cNvPr id="200" name="テキスト ボックス 199"/>
        <xdr:cNvSpPr txBox="1"/>
      </xdr:nvSpPr>
      <xdr:spPr>
        <a:xfrm>
          <a:off x="1719795" y="127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106781</xdr:rowOff>
    </xdr:from>
    <xdr:to>
      <xdr:col>6</xdr:col>
      <xdr:colOff>38100</xdr:colOff>
      <xdr:row>77</xdr:row>
      <xdr:rowOff>36931</xdr:rowOff>
    </xdr:to>
    <xdr:sp macro="" textlink="">
      <xdr:nvSpPr>
        <xdr:cNvPr id="201" name="楕円 200"/>
        <xdr:cNvSpPr/>
      </xdr:nvSpPr>
      <xdr:spPr>
        <a:xfrm>
          <a:off x="10795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28058</xdr:rowOff>
    </xdr:from>
    <xdr:ext cx="599010" cy="259045"/>
    <xdr:sp macro="" textlink="">
      <xdr:nvSpPr>
        <xdr:cNvPr id="202" name="テキスト ボックス 201"/>
        <xdr:cNvSpPr txBox="1"/>
      </xdr:nvSpPr>
      <xdr:spPr>
        <a:xfrm>
          <a:off x="830795" y="132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60334</xdr:rowOff>
    </xdr:from>
    <xdr:to>
      <xdr:col>24</xdr:col>
      <xdr:colOff>63500</xdr:colOff>
      <xdr:row>96</xdr:row>
      <xdr:rowOff>74275</xdr:rowOff>
    </xdr:to>
    <xdr:cxnSp macro="">
      <xdr:nvCxnSpPr>
        <xdr:cNvPr id="229" name="直線コネクタ 228"/>
        <xdr:cNvCxnSpPr/>
      </xdr:nvCxnSpPr>
      <xdr:spPr>
        <a:xfrm>
          <a:off x="3797300" y="16519534"/>
          <a:ext cx="8382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60334</xdr:rowOff>
    </xdr:from>
    <xdr:to>
      <xdr:col>19</xdr:col>
      <xdr:colOff>177800</xdr:colOff>
      <xdr:row>96</xdr:row>
      <xdr:rowOff>122774</xdr:rowOff>
    </xdr:to>
    <xdr:cxnSp macro="">
      <xdr:nvCxnSpPr>
        <xdr:cNvPr id="232" name="直線コネクタ 231"/>
        <xdr:cNvCxnSpPr/>
      </xdr:nvCxnSpPr>
      <xdr:spPr>
        <a:xfrm flipV="1">
          <a:off x="2908300" y="16519534"/>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122774</xdr:rowOff>
    </xdr:from>
    <xdr:to>
      <xdr:col>15</xdr:col>
      <xdr:colOff>50800</xdr:colOff>
      <xdr:row>97</xdr:row>
      <xdr:rowOff>33117</xdr:rowOff>
    </xdr:to>
    <xdr:cxnSp macro="">
      <xdr:nvCxnSpPr>
        <xdr:cNvPr id="235" name="直線コネクタ 234"/>
        <xdr:cNvCxnSpPr/>
      </xdr:nvCxnSpPr>
      <xdr:spPr>
        <a:xfrm flipV="1">
          <a:off x="2019300" y="16581974"/>
          <a:ext cx="8890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33117</xdr:rowOff>
    </xdr:from>
    <xdr:to>
      <xdr:col>10</xdr:col>
      <xdr:colOff>114300</xdr:colOff>
      <xdr:row>97</xdr:row>
      <xdr:rowOff>60234</xdr:rowOff>
    </xdr:to>
    <xdr:cxnSp macro="">
      <xdr:nvCxnSpPr>
        <xdr:cNvPr id="238" name="直線コネクタ 237"/>
        <xdr:cNvCxnSpPr/>
      </xdr:nvCxnSpPr>
      <xdr:spPr>
        <a:xfrm flipV="1">
          <a:off x="1130300" y="16663767"/>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23475</xdr:rowOff>
    </xdr:from>
    <xdr:to>
      <xdr:col>24</xdr:col>
      <xdr:colOff>114300</xdr:colOff>
      <xdr:row>96</xdr:row>
      <xdr:rowOff>125075</xdr:rowOff>
    </xdr:to>
    <xdr:sp macro="" textlink="">
      <xdr:nvSpPr>
        <xdr:cNvPr id="248" name="楕円 247"/>
        <xdr:cNvSpPr/>
      </xdr:nvSpPr>
      <xdr:spPr>
        <a:xfrm>
          <a:off x="4584700" y="164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46352</xdr:rowOff>
    </xdr:from>
    <xdr:ext cx="534377" cy="259045"/>
    <xdr:sp macro="" textlink="">
      <xdr:nvSpPr>
        <xdr:cNvPr id="249" name="衛生費該当値テキスト"/>
        <xdr:cNvSpPr txBox="1"/>
      </xdr:nvSpPr>
      <xdr:spPr>
        <a:xfrm>
          <a:off x="4686300" y="163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9534</xdr:rowOff>
    </xdr:from>
    <xdr:to>
      <xdr:col>20</xdr:col>
      <xdr:colOff>38100</xdr:colOff>
      <xdr:row>96</xdr:row>
      <xdr:rowOff>111134</xdr:rowOff>
    </xdr:to>
    <xdr:sp macro="" textlink="">
      <xdr:nvSpPr>
        <xdr:cNvPr id="250" name="楕円 249"/>
        <xdr:cNvSpPr/>
      </xdr:nvSpPr>
      <xdr:spPr>
        <a:xfrm>
          <a:off x="3746500" y="164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127661</xdr:rowOff>
    </xdr:from>
    <xdr:ext cx="534377" cy="259045"/>
    <xdr:sp macro="" textlink="">
      <xdr:nvSpPr>
        <xdr:cNvPr id="251" name="テキスト ボックス 250"/>
        <xdr:cNvSpPr txBox="1"/>
      </xdr:nvSpPr>
      <xdr:spPr>
        <a:xfrm>
          <a:off x="3530111" y="162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71974</xdr:rowOff>
    </xdr:from>
    <xdr:to>
      <xdr:col>15</xdr:col>
      <xdr:colOff>101600</xdr:colOff>
      <xdr:row>97</xdr:row>
      <xdr:rowOff>2124</xdr:rowOff>
    </xdr:to>
    <xdr:sp macro="" textlink="">
      <xdr:nvSpPr>
        <xdr:cNvPr id="252" name="楕円 251"/>
        <xdr:cNvSpPr/>
      </xdr:nvSpPr>
      <xdr:spPr>
        <a:xfrm>
          <a:off x="2857500" y="1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18651</xdr:rowOff>
    </xdr:from>
    <xdr:ext cx="534377" cy="259045"/>
    <xdr:sp macro="" textlink="">
      <xdr:nvSpPr>
        <xdr:cNvPr id="253" name="テキスト ボックス 252"/>
        <xdr:cNvSpPr txBox="1"/>
      </xdr:nvSpPr>
      <xdr:spPr>
        <a:xfrm>
          <a:off x="2641111" y="163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153767</xdr:rowOff>
    </xdr:from>
    <xdr:to>
      <xdr:col>10</xdr:col>
      <xdr:colOff>165100</xdr:colOff>
      <xdr:row>97</xdr:row>
      <xdr:rowOff>83917</xdr:rowOff>
    </xdr:to>
    <xdr:sp macro="" textlink="">
      <xdr:nvSpPr>
        <xdr:cNvPr id="254" name="楕円 253"/>
        <xdr:cNvSpPr/>
      </xdr:nvSpPr>
      <xdr:spPr>
        <a:xfrm>
          <a:off x="1968500" y="16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100444</xdr:rowOff>
    </xdr:from>
    <xdr:ext cx="534377" cy="259045"/>
    <xdr:sp macro="" textlink="">
      <xdr:nvSpPr>
        <xdr:cNvPr id="255" name="テキスト ボックス 254"/>
        <xdr:cNvSpPr txBox="1"/>
      </xdr:nvSpPr>
      <xdr:spPr>
        <a:xfrm>
          <a:off x="1752111" y="163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9434</xdr:rowOff>
    </xdr:from>
    <xdr:to>
      <xdr:col>6</xdr:col>
      <xdr:colOff>38100</xdr:colOff>
      <xdr:row>97</xdr:row>
      <xdr:rowOff>111034</xdr:rowOff>
    </xdr:to>
    <xdr:sp macro="" textlink="">
      <xdr:nvSpPr>
        <xdr:cNvPr id="256" name="楕円 255"/>
        <xdr:cNvSpPr/>
      </xdr:nvSpPr>
      <xdr:spPr>
        <a:xfrm>
          <a:off x="1079500" y="166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102161</xdr:rowOff>
    </xdr:from>
    <xdr:ext cx="534377" cy="259045"/>
    <xdr:sp macro="" textlink="">
      <xdr:nvSpPr>
        <xdr:cNvPr id="257" name="テキスト ボックス 256"/>
        <xdr:cNvSpPr txBox="1"/>
      </xdr:nvSpPr>
      <xdr:spPr>
        <a:xfrm>
          <a:off x="863111" y="167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7765</xdr:rowOff>
    </xdr:from>
    <xdr:to>
      <xdr:col>41</xdr:col>
      <xdr:colOff>50800</xdr:colOff>
      <xdr:row>39</xdr:row>
      <xdr:rowOff>98878</xdr:rowOff>
    </xdr:to>
    <xdr:cxnSp macro="">
      <xdr:nvCxnSpPr>
        <xdr:cNvPr id="297" name="直線コネクタ 296"/>
        <xdr:cNvCxnSpPr/>
      </xdr:nvCxnSpPr>
      <xdr:spPr>
        <a:xfrm>
          <a:off x="6972300" y="6694315"/>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128415</xdr:rowOff>
    </xdr:from>
    <xdr:to>
      <xdr:col>36</xdr:col>
      <xdr:colOff>165100</xdr:colOff>
      <xdr:row>39</xdr:row>
      <xdr:rowOff>58565</xdr:rowOff>
    </xdr:to>
    <xdr:sp macro="" textlink="">
      <xdr:nvSpPr>
        <xdr:cNvPr id="315" name="楕円 314"/>
        <xdr:cNvSpPr/>
      </xdr:nvSpPr>
      <xdr:spPr>
        <a:xfrm>
          <a:off x="6921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49692</xdr:rowOff>
    </xdr:from>
    <xdr:ext cx="378565" cy="259045"/>
    <xdr:sp macro="" textlink="">
      <xdr:nvSpPr>
        <xdr:cNvPr id="316" name="テキスト ボックス 315"/>
        <xdr:cNvSpPr txBox="1"/>
      </xdr:nvSpPr>
      <xdr:spPr>
        <a:xfrm>
          <a:off x="6783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130358</xdr:rowOff>
    </xdr:from>
    <xdr:to>
      <xdr:col>55</xdr:col>
      <xdr:colOff>0</xdr:colOff>
      <xdr:row>58</xdr:row>
      <xdr:rowOff>40115</xdr:rowOff>
    </xdr:to>
    <xdr:cxnSp macro="">
      <xdr:nvCxnSpPr>
        <xdr:cNvPr id="345" name="直線コネクタ 344"/>
        <xdr:cNvCxnSpPr/>
      </xdr:nvCxnSpPr>
      <xdr:spPr>
        <a:xfrm flipV="1">
          <a:off x="9639300" y="9903008"/>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40115</xdr:rowOff>
    </xdr:from>
    <xdr:to>
      <xdr:col>50</xdr:col>
      <xdr:colOff>114300</xdr:colOff>
      <xdr:row>58</xdr:row>
      <xdr:rowOff>69215</xdr:rowOff>
    </xdr:to>
    <xdr:cxnSp macro="">
      <xdr:nvCxnSpPr>
        <xdr:cNvPr id="348" name="直線コネクタ 347"/>
        <xdr:cNvCxnSpPr/>
      </xdr:nvCxnSpPr>
      <xdr:spPr>
        <a:xfrm flipV="1">
          <a:off x="8750300" y="9984215"/>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28456</xdr:rowOff>
    </xdr:from>
    <xdr:to>
      <xdr:col>45</xdr:col>
      <xdr:colOff>177800</xdr:colOff>
      <xdr:row>58</xdr:row>
      <xdr:rowOff>69215</xdr:rowOff>
    </xdr:to>
    <xdr:cxnSp macro="">
      <xdr:nvCxnSpPr>
        <xdr:cNvPr id="351" name="直線コネクタ 350"/>
        <xdr:cNvCxnSpPr/>
      </xdr:nvCxnSpPr>
      <xdr:spPr>
        <a:xfrm>
          <a:off x="7861300" y="9972556"/>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28456</xdr:rowOff>
    </xdr:from>
    <xdr:to>
      <xdr:col>41</xdr:col>
      <xdr:colOff>50800</xdr:colOff>
      <xdr:row>58</xdr:row>
      <xdr:rowOff>81628</xdr:rowOff>
    </xdr:to>
    <xdr:cxnSp macro="">
      <xdr:nvCxnSpPr>
        <xdr:cNvPr id="354" name="直線コネクタ 353"/>
        <xdr:cNvCxnSpPr/>
      </xdr:nvCxnSpPr>
      <xdr:spPr>
        <a:xfrm flipV="1">
          <a:off x="6972300" y="9972556"/>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79558</xdr:rowOff>
    </xdr:from>
    <xdr:to>
      <xdr:col>55</xdr:col>
      <xdr:colOff>50800</xdr:colOff>
      <xdr:row>58</xdr:row>
      <xdr:rowOff>9708</xdr:rowOff>
    </xdr:to>
    <xdr:sp macro="" textlink="">
      <xdr:nvSpPr>
        <xdr:cNvPr id="364" name="楕円 363"/>
        <xdr:cNvSpPr/>
      </xdr:nvSpPr>
      <xdr:spPr>
        <a:xfrm>
          <a:off x="10426700" y="98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57985</xdr:rowOff>
    </xdr:from>
    <xdr:ext cx="534377" cy="259045"/>
    <xdr:sp macro="" textlink="">
      <xdr:nvSpPr>
        <xdr:cNvPr id="365" name="農林水産業費該当値テキスト"/>
        <xdr:cNvSpPr txBox="1"/>
      </xdr:nvSpPr>
      <xdr:spPr>
        <a:xfrm>
          <a:off x="10528300" y="983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160765</xdr:rowOff>
    </xdr:from>
    <xdr:to>
      <xdr:col>50</xdr:col>
      <xdr:colOff>165100</xdr:colOff>
      <xdr:row>58</xdr:row>
      <xdr:rowOff>90915</xdr:rowOff>
    </xdr:to>
    <xdr:sp macro="" textlink="">
      <xdr:nvSpPr>
        <xdr:cNvPr id="366" name="楕円 365"/>
        <xdr:cNvSpPr/>
      </xdr:nvSpPr>
      <xdr:spPr>
        <a:xfrm>
          <a:off x="9588500" y="99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82042</xdr:rowOff>
    </xdr:from>
    <xdr:ext cx="534377" cy="259045"/>
    <xdr:sp macro="" textlink="">
      <xdr:nvSpPr>
        <xdr:cNvPr id="367" name="テキスト ボックス 366"/>
        <xdr:cNvSpPr txBox="1"/>
      </xdr:nvSpPr>
      <xdr:spPr>
        <a:xfrm>
          <a:off x="9372111" y="100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18415</xdr:rowOff>
    </xdr:from>
    <xdr:to>
      <xdr:col>46</xdr:col>
      <xdr:colOff>38100</xdr:colOff>
      <xdr:row>58</xdr:row>
      <xdr:rowOff>120015</xdr:rowOff>
    </xdr:to>
    <xdr:sp macro="" textlink="">
      <xdr:nvSpPr>
        <xdr:cNvPr id="368" name="楕円 367"/>
        <xdr:cNvSpPr/>
      </xdr:nvSpPr>
      <xdr:spPr>
        <a:xfrm>
          <a:off x="8699500" y="99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111142</xdr:rowOff>
    </xdr:from>
    <xdr:ext cx="534377" cy="259045"/>
    <xdr:sp macro="" textlink="">
      <xdr:nvSpPr>
        <xdr:cNvPr id="369" name="テキスト ボックス 368"/>
        <xdr:cNvSpPr txBox="1"/>
      </xdr:nvSpPr>
      <xdr:spPr>
        <a:xfrm>
          <a:off x="8483111" y="100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149106</xdr:rowOff>
    </xdr:from>
    <xdr:to>
      <xdr:col>41</xdr:col>
      <xdr:colOff>101600</xdr:colOff>
      <xdr:row>58</xdr:row>
      <xdr:rowOff>79256</xdr:rowOff>
    </xdr:to>
    <xdr:sp macro="" textlink="">
      <xdr:nvSpPr>
        <xdr:cNvPr id="370" name="楕円 369"/>
        <xdr:cNvSpPr/>
      </xdr:nvSpPr>
      <xdr:spPr>
        <a:xfrm>
          <a:off x="7810500" y="99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70383</xdr:rowOff>
    </xdr:from>
    <xdr:ext cx="534377" cy="259045"/>
    <xdr:sp macro="" textlink="">
      <xdr:nvSpPr>
        <xdr:cNvPr id="371" name="テキスト ボックス 370"/>
        <xdr:cNvSpPr txBox="1"/>
      </xdr:nvSpPr>
      <xdr:spPr>
        <a:xfrm>
          <a:off x="7594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30828</xdr:rowOff>
    </xdr:from>
    <xdr:to>
      <xdr:col>36</xdr:col>
      <xdr:colOff>165100</xdr:colOff>
      <xdr:row>58</xdr:row>
      <xdr:rowOff>132428</xdr:rowOff>
    </xdr:to>
    <xdr:sp macro="" textlink="">
      <xdr:nvSpPr>
        <xdr:cNvPr id="372" name="楕円 371"/>
        <xdr:cNvSpPr/>
      </xdr:nvSpPr>
      <xdr:spPr>
        <a:xfrm>
          <a:off x="6921500" y="99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123555</xdr:rowOff>
    </xdr:from>
    <xdr:ext cx="534377" cy="259045"/>
    <xdr:sp macro="" textlink="">
      <xdr:nvSpPr>
        <xdr:cNvPr id="373" name="テキスト ボックス 372"/>
        <xdr:cNvSpPr txBox="1"/>
      </xdr:nvSpPr>
      <xdr:spPr>
        <a:xfrm>
          <a:off x="6705111" y="100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161669</xdr:rowOff>
    </xdr:from>
    <xdr:to>
      <xdr:col>55</xdr:col>
      <xdr:colOff>0</xdr:colOff>
      <xdr:row>78</xdr:row>
      <xdr:rowOff>583</xdr:rowOff>
    </xdr:to>
    <xdr:cxnSp macro="">
      <xdr:nvCxnSpPr>
        <xdr:cNvPr id="400" name="直線コネクタ 399"/>
        <xdr:cNvCxnSpPr/>
      </xdr:nvCxnSpPr>
      <xdr:spPr>
        <a:xfrm>
          <a:off x="9639300" y="13363319"/>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161669</xdr:rowOff>
    </xdr:from>
    <xdr:to>
      <xdr:col>50</xdr:col>
      <xdr:colOff>114300</xdr:colOff>
      <xdr:row>78</xdr:row>
      <xdr:rowOff>29387</xdr:rowOff>
    </xdr:to>
    <xdr:cxnSp macro="">
      <xdr:nvCxnSpPr>
        <xdr:cNvPr id="403" name="直線コネクタ 402"/>
        <xdr:cNvCxnSpPr/>
      </xdr:nvCxnSpPr>
      <xdr:spPr>
        <a:xfrm flipV="1">
          <a:off x="8750300" y="13363319"/>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15154</xdr:rowOff>
    </xdr:from>
    <xdr:to>
      <xdr:col>45</xdr:col>
      <xdr:colOff>177800</xdr:colOff>
      <xdr:row>78</xdr:row>
      <xdr:rowOff>29387</xdr:rowOff>
    </xdr:to>
    <xdr:cxnSp macro="">
      <xdr:nvCxnSpPr>
        <xdr:cNvPr id="406" name="直線コネクタ 405"/>
        <xdr:cNvCxnSpPr/>
      </xdr:nvCxnSpPr>
      <xdr:spPr>
        <a:xfrm>
          <a:off x="7861300" y="13388254"/>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15154</xdr:rowOff>
    </xdr:from>
    <xdr:to>
      <xdr:col>41</xdr:col>
      <xdr:colOff>50800</xdr:colOff>
      <xdr:row>78</xdr:row>
      <xdr:rowOff>49436</xdr:rowOff>
    </xdr:to>
    <xdr:cxnSp macro="">
      <xdr:nvCxnSpPr>
        <xdr:cNvPr id="409" name="直線コネクタ 408"/>
        <xdr:cNvCxnSpPr/>
      </xdr:nvCxnSpPr>
      <xdr:spPr>
        <a:xfrm flipV="1">
          <a:off x="6972300" y="13388254"/>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121233</xdr:rowOff>
    </xdr:from>
    <xdr:to>
      <xdr:col>55</xdr:col>
      <xdr:colOff>50800</xdr:colOff>
      <xdr:row>78</xdr:row>
      <xdr:rowOff>51383</xdr:rowOff>
    </xdr:to>
    <xdr:sp macro="" textlink="">
      <xdr:nvSpPr>
        <xdr:cNvPr id="419" name="楕円 418"/>
        <xdr:cNvSpPr/>
      </xdr:nvSpPr>
      <xdr:spPr>
        <a:xfrm>
          <a:off x="10426700" y="133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80610</xdr:rowOff>
    </xdr:from>
    <xdr:ext cx="534377" cy="259045"/>
    <xdr:sp macro="" textlink="">
      <xdr:nvSpPr>
        <xdr:cNvPr id="420" name="商工費該当値テキスト"/>
        <xdr:cNvSpPr txBox="1"/>
      </xdr:nvSpPr>
      <xdr:spPr>
        <a:xfrm>
          <a:off x="10528300" y="131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110869</xdr:rowOff>
    </xdr:from>
    <xdr:to>
      <xdr:col>50</xdr:col>
      <xdr:colOff>165100</xdr:colOff>
      <xdr:row>78</xdr:row>
      <xdr:rowOff>41019</xdr:rowOff>
    </xdr:to>
    <xdr:sp macro="" textlink="">
      <xdr:nvSpPr>
        <xdr:cNvPr id="421" name="楕円 420"/>
        <xdr:cNvSpPr/>
      </xdr:nvSpPr>
      <xdr:spPr>
        <a:xfrm>
          <a:off x="9588500" y="13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57546</xdr:rowOff>
    </xdr:from>
    <xdr:ext cx="534377" cy="259045"/>
    <xdr:sp macro="" textlink="">
      <xdr:nvSpPr>
        <xdr:cNvPr id="422" name="テキスト ボックス 421"/>
        <xdr:cNvSpPr txBox="1"/>
      </xdr:nvSpPr>
      <xdr:spPr>
        <a:xfrm>
          <a:off x="9372111" y="130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150037</xdr:rowOff>
    </xdr:from>
    <xdr:to>
      <xdr:col>46</xdr:col>
      <xdr:colOff>38100</xdr:colOff>
      <xdr:row>78</xdr:row>
      <xdr:rowOff>80187</xdr:rowOff>
    </xdr:to>
    <xdr:sp macro="" textlink="">
      <xdr:nvSpPr>
        <xdr:cNvPr id="423" name="楕円 422"/>
        <xdr:cNvSpPr/>
      </xdr:nvSpPr>
      <xdr:spPr>
        <a:xfrm>
          <a:off x="8699500" y="13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71314</xdr:rowOff>
    </xdr:from>
    <xdr:ext cx="534377" cy="259045"/>
    <xdr:sp macro="" textlink="">
      <xdr:nvSpPr>
        <xdr:cNvPr id="424" name="テキスト ボックス 423"/>
        <xdr:cNvSpPr txBox="1"/>
      </xdr:nvSpPr>
      <xdr:spPr>
        <a:xfrm>
          <a:off x="8483111" y="13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135804</xdr:rowOff>
    </xdr:from>
    <xdr:to>
      <xdr:col>41</xdr:col>
      <xdr:colOff>101600</xdr:colOff>
      <xdr:row>78</xdr:row>
      <xdr:rowOff>65954</xdr:rowOff>
    </xdr:to>
    <xdr:sp macro="" textlink="">
      <xdr:nvSpPr>
        <xdr:cNvPr id="425" name="楕円 424"/>
        <xdr:cNvSpPr/>
      </xdr:nvSpPr>
      <xdr:spPr>
        <a:xfrm>
          <a:off x="78105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57081</xdr:rowOff>
    </xdr:from>
    <xdr:ext cx="534377" cy="259045"/>
    <xdr:sp macro="" textlink="">
      <xdr:nvSpPr>
        <xdr:cNvPr id="426" name="テキスト ボックス 425"/>
        <xdr:cNvSpPr txBox="1"/>
      </xdr:nvSpPr>
      <xdr:spPr>
        <a:xfrm>
          <a:off x="7594111" y="13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170086</xdr:rowOff>
    </xdr:from>
    <xdr:to>
      <xdr:col>36</xdr:col>
      <xdr:colOff>165100</xdr:colOff>
      <xdr:row>78</xdr:row>
      <xdr:rowOff>100236</xdr:rowOff>
    </xdr:to>
    <xdr:sp macro="" textlink="">
      <xdr:nvSpPr>
        <xdr:cNvPr id="427" name="楕円 426"/>
        <xdr:cNvSpPr/>
      </xdr:nvSpPr>
      <xdr:spPr>
        <a:xfrm>
          <a:off x="6921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91363</xdr:rowOff>
    </xdr:from>
    <xdr:ext cx="534377" cy="259045"/>
    <xdr:sp macro="" textlink="">
      <xdr:nvSpPr>
        <xdr:cNvPr id="428" name="テキスト ボックス 427"/>
        <xdr:cNvSpPr txBox="1"/>
      </xdr:nvSpPr>
      <xdr:spPr>
        <a:xfrm>
          <a:off x="6705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83762</xdr:rowOff>
    </xdr:from>
    <xdr:to>
      <xdr:col>55</xdr:col>
      <xdr:colOff>0</xdr:colOff>
      <xdr:row>97</xdr:row>
      <xdr:rowOff>35116</xdr:rowOff>
    </xdr:to>
    <xdr:cxnSp macro="">
      <xdr:nvCxnSpPr>
        <xdr:cNvPr id="457" name="直線コネクタ 456"/>
        <xdr:cNvCxnSpPr/>
      </xdr:nvCxnSpPr>
      <xdr:spPr>
        <a:xfrm flipV="1">
          <a:off x="9639300" y="16542962"/>
          <a:ext cx="8382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9444</xdr:rowOff>
    </xdr:from>
    <xdr:to>
      <xdr:col>50</xdr:col>
      <xdr:colOff>114300</xdr:colOff>
      <xdr:row>97</xdr:row>
      <xdr:rowOff>35116</xdr:rowOff>
    </xdr:to>
    <xdr:cxnSp macro="">
      <xdr:nvCxnSpPr>
        <xdr:cNvPr id="460" name="直線コネクタ 459"/>
        <xdr:cNvCxnSpPr/>
      </xdr:nvCxnSpPr>
      <xdr:spPr>
        <a:xfrm>
          <a:off x="8750300" y="16640094"/>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9444</xdr:rowOff>
    </xdr:from>
    <xdr:to>
      <xdr:col>45</xdr:col>
      <xdr:colOff>177800</xdr:colOff>
      <xdr:row>97</xdr:row>
      <xdr:rowOff>20645</xdr:rowOff>
    </xdr:to>
    <xdr:cxnSp macro="">
      <xdr:nvCxnSpPr>
        <xdr:cNvPr id="463" name="直線コネクタ 462"/>
        <xdr:cNvCxnSpPr/>
      </xdr:nvCxnSpPr>
      <xdr:spPr>
        <a:xfrm flipV="1">
          <a:off x="7861300" y="1664009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156693</xdr:rowOff>
    </xdr:from>
    <xdr:to>
      <xdr:col>41</xdr:col>
      <xdr:colOff>50800</xdr:colOff>
      <xdr:row>97</xdr:row>
      <xdr:rowOff>20645</xdr:rowOff>
    </xdr:to>
    <xdr:cxnSp macro="">
      <xdr:nvCxnSpPr>
        <xdr:cNvPr id="466" name="直線コネクタ 465"/>
        <xdr:cNvCxnSpPr/>
      </xdr:nvCxnSpPr>
      <xdr:spPr>
        <a:xfrm>
          <a:off x="6972300" y="16615893"/>
          <a:ext cx="889000" cy="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32962</xdr:rowOff>
    </xdr:from>
    <xdr:to>
      <xdr:col>55</xdr:col>
      <xdr:colOff>50800</xdr:colOff>
      <xdr:row>96</xdr:row>
      <xdr:rowOff>134562</xdr:rowOff>
    </xdr:to>
    <xdr:sp macro="" textlink="">
      <xdr:nvSpPr>
        <xdr:cNvPr id="476" name="楕円 475"/>
        <xdr:cNvSpPr/>
      </xdr:nvSpPr>
      <xdr:spPr>
        <a:xfrm>
          <a:off x="10426700" y="164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11389</xdr:rowOff>
    </xdr:from>
    <xdr:ext cx="534377" cy="259045"/>
    <xdr:sp macro="" textlink="">
      <xdr:nvSpPr>
        <xdr:cNvPr id="477" name="土木費該当値テキスト"/>
        <xdr:cNvSpPr txBox="1"/>
      </xdr:nvSpPr>
      <xdr:spPr>
        <a:xfrm>
          <a:off x="10528300" y="164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155766</xdr:rowOff>
    </xdr:from>
    <xdr:to>
      <xdr:col>50</xdr:col>
      <xdr:colOff>165100</xdr:colOff>
      <xdr:row>97</xdr:row>
      <xdr:rowOff>85916</xdr:rowOff>
    </xdr:to>
    <xdr:sp macro="" textlink="">
      <xdr:nvSpPr>
        <xdr:cNvPr id="478" name="楕円 477"/>
        <xdr:cNvSpPr/>
      </xdr:nvSpPr>
      <xdr:spPr>
        <a:xfrm>
          <a:off x="9588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77043</xdr:rowOff>
    </xdr:from>
    <xdr:ext cx="534377" cy="259045"/>
    <xdr:sp macro="" textlink="">
      <xdr:nvSpPr>
        <xdr:cNvPr id="479" name="テキスト ボックス 478"/>
        <xdr:cNvSpPr txBox="1"/>
      </xdr:nvSpPr>
      <xdr:spPr>
        <a:xfrm>
          <a:off x="9372111" y="167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130094</xdr:rowOff>
    </xdr:from>
    <xdr:to>
      <xdr:col>46</xdr:col>
      <xdr:colOff>38100</xdr:colOff>
      <xdr:row>97</xdr:row>
      <xdr:rowOff>60244</xdr:rowOff>
    </xdr:to>
    <xdr:sp macro="" textlink="">
      <xdr:nvSpPr>
        <xdr:cNvPr id="480" name="楕円 479"/>
        <xdr:cNvSpPr/>
      </xdr:nvSpPr>
      <xdr:spPr>
        <a:xfrm>
          <a:off x="86995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51371</xdr:rowOff>
    </xdr:from>
    <xdr:ext cx="534377" cy="259045"/>
    <xdr:sp macro="" textlink="">
      <xdr:nvSpPr>
        <xdr:cNvPr id="481" name="テキスト ボックス 480"/>
        <xdr:cNvSpPr txBox="1"/>
      </xdr:nvSpPr>
      <xdr:spPr>
        <a:xfrm>
          <a:off x="8483111" y="16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141295</xdr:rowOff>
    </xdr:from>
    <xdr:to>
      <xdr:col>41</xdr:col>
      <xdr:colOff>101600</xdr:colOff>
      <xdr:row>97</xdr:row>
      <xdr:rowOff>71445</xdr:rowOff>
    </xdr:to>
    <xdr:sp macro="" textlink="">
      <xdr:nvSpPr>
        <xdr:cNvPr id="482" name="楕円 481"/>
        <xdr:cNvSpPr/>
      </xdr:nvSpPr>
      <xdr:spPr>
        <a:xfrm>
          <a:off x="7810500" y="1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62572</xdr:rowOff>
    </xdr:from>
    <xdr:ext cx="534377" cy="259045"/>
    <xdr:sp macro="" textlink="">
      <xdr:nvSpPr>
        <xdr:cNvPr id="483" name="テキスト ボックス 482"/>
        <xdr:cNvSpPr txBox="1"/>
      </xdr:nvSpPr>
      <xdr:spPr>
        <a:xfrm>
          <a:off x="7594111" y="166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105893</xdr:rowOff>
    </xdr:from>
    <xdr:to>
      <xdr:col>36</xdr:col>
      <xdr:colOff>165100</xdr:colOff>
      <xdr:row>97</xdr:row>
      <xdr:rowOff>36043</xdr:rowOff>
    </xdr:to>
    <xdr:sp macro="" textlink="">
      <xdr:nvSpPr>
        <xdr:cNvPr id="484" name="楕円 483"/>
        <xdr:cNvSpPr/>
      </xdr:nvSpPr>
      <xdr:spPr>
        <a:xfrm>
          <a:off x="6921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27170</xdr:rowOff>
    </xdr:from>
    <xdr:ext cx="534377" cy="259045"/>
    <xdr:sp macro="" textlink="">
      <xdr:nvSpPr>
        <xdr:cNvPr id="485" name="テキスト ボックス 484"/>
        <xdr:cNvSpPr txBox="1"/>
      </xdr:nvSpPr>
      <xdr:spPr>
        <a:xfrm>
          <a:off x="6705111" y="166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19639</xdr:rowOff>
    </xdr:from>
    <xdr:to>
      <xdr:col>85</xdr:col>
      <xdr:colOff>127000</xdr:colOff>
      <xdr:row>33</xdr:row>
      <xdr:rowOff>41722</xdr:rowOff>
    </xdr:to>
    <xdr:cxnSp macro="">
      <xdr:nvCxnSpPr>
        <xdr:cNvPr id="512" name="直線コネクタ 511"/>
        <xdr:cNvCxnSpPr/>
      </xdr:nvCxnSpPr>
      <xdr:spPr>
        <a:xfrm flipV="1">
          <a:off x="15481300" y="5506039"/>
          <a:ext cx="838200" cy="19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36327</xdr:rowOff>
    </xdr:from>
    <xdr:to>
      <xdr:col>81</xdr:col>
      <xdr:colOff>50800</xdr:colOff>
      <xdr:row>33</xdr:row>
      <xdr:rowOff>41722</xdr:rowOff>
    </xdr:to>
    <xdr:cxnSp macro="">
      <xdr:nvCxnSpPr>
        <xdr:cNvPr id="515" name="直線コネクタ 514"/>
        <xdr:cNvCxnSpPr/>
      </xdr:nvCxnSpPr>
      <xdr:spPr>
        <a:xfrm>
          <a:off x="14592300" y="569417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36327</xdr:rowOff>
    </xdr:from>
    <xdr:to>
      <xdr:col>76</xdr:col>
      <xdr:colOff>114300</xdr:colOff>
      <xdr:row>33</xdr:row>
      <xdr:rowOff>42248</xdr:rowOff>
    </xdr:to>
    <xdr:cxnSp macro="">
      <xdr:nvCxnSpPr>
        <xdr:cNvPr id="518" name="直線コネクタ 517"/>
        <xdr:cNvCxnSpPr/>
      </xdr:nvCxnSpPr>
      <xdr:spPr>
        <a:xfrm flipV="1">
          <a:off x="13703300" y="5694177"/>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42248</xdr:rowOff>
    </xdr:from>
    <xdr:to>
      <xdr:col>71</xdr:col>
      <xdr:colOff>177800</xdr:colOff>
      <xdr:row>33</xdr:row>
      <xdr:rowOff>90620</xdr:rowOff>
    </xdr:to>
    <xdr:cxnSp macro="">
      <xdr:nvCxnSpPr>
        <xdr:cNvPr id="521" name="直線コネクタ 520"/>
        <xdr:cNvCxnSpPr/>
      </xdr:nvCxnSpPr>
      <xdr:spPr>
        <a:xfrm flipV="1">
          <a:off x="12814300" y="5700098"/>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140289</xdr:rowOff>
    </xdr:from>
    <xdr:to>
      <xdr:col>85</xdr:col>
      <xdr:colOff>177800</xdr:colOff>
      <xdr:row>32</xdr:row>
      <xdr:rowOff>70439</xdr:rowOff>
    </xdr:to>
    <xdr:sp macro="" textlink="">
      <xdr:nvSpPr>
        <xdr:cNvPr id="531" name="楕円 530"/>
        <xdr:cNvSpPr/>
      </xdr:nvSpPr>
      <xdr:spPr>
        <a:xfrm>
          <a:off x="16268700" y="5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163166</xdr:rowOff>
    </xdr:from>
    <xdr:ext cx="534377" cy="259045"/>
    <xdr:sp macro="" textlink="">
      <xdr:nvSpPr>
        <xdr:cNvPr id="532" name="消防費該当値テキスト"/>
        <xdr:cNvSpPr txBox="1"/>
      </xdr:nvSpPr>
      <xdr:spPr>
        <a:xfrm>
          <a:off x="16370300" y="53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162372</xdr:rowOff>
    </xdr:from>
    <xdr:to>
      <xdr:col>81</xdr:col>
      <xdr:colOff>101600</xdr:colOff>
      <xdr:row>33</xdr:row>
      <xdr:rowOff>92522</xdr:rowOff>
    </xdr:to>
    <xdr:sp macro="" textlink="">
      <xdr:nvSpPr>
        <xdr:cNvPr id="533" name="楕円 532"/>
        <xdr:cNvSpPr/>
      </xdr:nvSpPr>
      <xdr:spPr>
        <a:xfrm>
          <a:off x="15430500" y="56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109049</xdr:rowOff>
    </xdr:from>
    <xdr:ext cx="534377" cy="259045"/>
    <xdr:sp macro="" textlink="">
      <xdr:nvSpPr>
        <xdr:cNvPr id="534" name="テキスト ボックス 533"/>
        <xdr:cNvSpPr txBox="1"/>
      </xdr:nvSpPr>
      <xdr:spPr>
        <a:xfrm>
          <a:off x="15214111" y="54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156977</xdr:rowOff>
    </xdr:from>
    <xdr:to>
      <xdr:col>76</xdr:col>
      <xdr:colOff>165100</xdr:colOff>
      <xdr:row>33</xdr:row>
      <xdr:rowOff>87127</xdr:rowOff>
    </xdr:to>
    <xdr:sp macro="" textlink="">
      <xdr:nvSpPr>
        <xdr:cNvPr id="535" name="楕円 534"/>
        <xdr:cNvSpPr/>
      </xdr:nvSpPr>
      <xdr:spPr>
        <a:xfrm>
          <a:off x="14541500" y="564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103654</xdr:rowOff>
    </xdr:from>
    <xdr:ext cx="534377" cy="259045"/>
    <xdr:sp macro="" textlink="">
      <xdr:nvSpPr>
        <xdr:cNvPr id="536" name="テキスト ボックス 535"/>
        <xdr:cNvSpPr txBox="1"/>
      </xdr:nvSpPr>
      <xdr:spPr>
        <a:xfrm>
          <a:off x="14325111" y="541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162898</xdr:rowOff>
    </xdr:from>
    <xdr:to>
      <xdr:col>72</xdr:col>
      <xdr:colOff>38100</xdr:colOff>
      <xdr:row>33</xdr:row>
      <xdr:rowOff>93048</xdr:rowOff>
    </xdr:to>
    <xdr:sp macro="" textlink="">
      <xdr:nvSpPr>
        <xdr:cNvPr id="537" name="楕円 536"/>
        <xdr:cNvSpPr/>
      </xdr:nvSpPr>
      <xdr:spPr>
        <a:xfrm>
          <a:off x="13652500" y="56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109575</xdr:rowOff>
    </xdr:from>
    <xdr:ext cx="534377" cy="259045"/>
    <xdr:sp macro="" textlink="">
      <xdr:nvSpPr>
        <xdr:cNvPr id="538" name="テキスト ボックス 537"/>
        <xdr:cNvSpPr txBox="1"/>
      </xdr:nvSpPr>
      <xdr:spPr>
        <a:xfrm>
          <a:off x="13436111" y="54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39820</xdr:rowOff>
    </xdr:from>
    <xdr:to>
      <xdr:col>67</xdr:col>
      <xdr:colOff>101600</xdr:colOff>
      <xdr:row>33</xdr:row>
      <xdr:rowOff>141420</xdr:rowOff>
    </xdr:to>
    <xdr:sp macro="" textlink="">
      <xdr:nvSpPr>
        <xdr:cNvPr id="539" name="楕円 538"/>
        <xdr:cNvSpPr/>
      </xdr:nvSpPr>
      <xdr:spPr>
        <a:xfrm>
          <a:off x="12763500" y="56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157947</xdr:rowOff>
    </xdr:from>
    <xdr:ext cx="534377" cy="259045"/>
    <xdr:sp macro="" textlink="">
      <xdr:nvSpPr>
        <xdr:cNvPr id="540" name="テキスト ボックス 539"/>
        <xdr:cNvSpPr txBox="1"/>
      </xdr:nvSpPr>
      <xdr:spPr>
        <a:xfrm>
          <a:off x="12547111" y="54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136280</xdr:rowOff>
    </xdr:from>
    <xdr:to>
      <xdr:col>85</xdr:col>
      <xdr:colOff>127000</xdr:colOff>
      <xdr:row>57</xdr:row>
      <xdr:rowOff>25766</xdr:rowOff>
    </xdr:to>
    <xdr:cxnSp macro="">
      <xdr:nvCxnSpPr>
        <xdr:cNvPr id="567" name="直線コネクタ 566"/>
        <xdr:cNvCxnSpPr/>
      </xdr:nvCxnSpPr>
      <xdr:spPr>
        <a:xfrm flipV="1">
          <a:off x="15481300" y="9737480"/>
          <a:ext cx="838200" cy="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25766</xdr:rowOff>
    </xdr:from>
    <xdr:to>
      <xdr:col>81</xdr:col>
      <xdr:colOff>50800</xdr:colOff>
      <xdr:row>57</xdr:row>
      <xdr:rowOff>43071</xdr:rowOff>
    </xdr:to>
    <xdr:cxnSp macro="">
      <xdr:nvCxnSpPr>
        <xdr:cNvPr id="570" name="直線コネクタ 569"/>
        <xdr:cNvCxnSpPr/>
      </xdr:nvCxnSpPr>
      <xdr:spPr>
        <a:xfrm flipV="1">
          <a:off x="14592300" y="9798416"/>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6641</xdr:rowOff>
    </xdr:from>
    <xdr:to>
      <xdr:col>76</xdr:col>
      <xdr:colOff>114300</xdr:colOff>
      <xdr:row>57</xdr:row>
      <xdr:rowOff>43071</xdr:rowOff>
    </xdr:to>
    <xdr:cxnSp macro="">
      <xdr:nvCxnSpPr>
        <xdr:cNvPr id="573" name="直線コネクタ 572"/>
        <xdr:cNvCxnSpPr/>
      </xdr:nvCxnSpPr>
      <xdr:spPr>
        <a:xfrm>
          <a:off x="13703300" y="9779291"/>
          <a:ext cx="889000" cy="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6641</xdr:rowOff>
    </xdr:from>
    <xdr:to>
      <xdr:col>71</xdr:col>
      <xdr:colOff>177800</xdr:colOff>
      <xdr:row>57</xdr:row>
      <xdr:rowOff>10349</xdr:rowOff>
    </xdr:to>
    <xdr:cxnSp macro="">
      <xdr:nvCxnSpPr>
        <xdr:cNvPr id="576" name="直線コネクタ 575"/>
        <xdr:cNvCxnSpPr/>
      </xdr:nvCxnSpPr>
      <xdr:spPr>
        <a:xfrm flipV="1">
          <a:off x="12814300" y="9779291"/>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85480</xdr:rowOff>
    </xdr:from>
    <xdr:to>
      <xdr:col>85</xdr:col>
      <xdr:colOff>177800</xdr:colOff>
      <xdr:row>57</xdr:row>
      <xdr:rowOff>15630</xdr:rowOff>
    </xdr:to>
    <xdr:sp macro="" textlink="">
      <xdr:nvSpPr>
        <xdr:cNvPr id="586" name="楕円 585"/>
        <xdr:cNvSpPr/>
      </xdr:nvSpPr>
      <xdr:spPr>
        <a:xfrm>
          <a:off x="16268700" y="96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108357</xdr:rowOff>
    </xdr:from>
    <xdr:ext cx="534377" cy="259045"/>
    <xdr:sp macro="" textlink="">
      <xdr:nvSpPr>
        <xdr:cNvPr id="587" name="教育費該当値テキスト"/>
        <xdr:cNvSpPr txBox="1"/>
      </xdr:nvSpPr>
      <xdr:spPr>
        <a:xfrm>
          <a:off x="16370300" y="953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146416</xdr:rowOff>
    </xdr:from>
    <xdr:to>
      <xdr:col>81</xdr:col>
      <xdr:colOff>101600</xdr:colOff>
      <xdr:row>57</xdr:row>
      <xdr:rowOff>76566</xdr:rowOff>
    </xdr:to>
    <xdr:sp macro="" textlink="">
      <xdr:nvSpPr>
        <xdr:cNvPr id="588" name="楕円 587"/>
        <xdr:cNvSpPr/>
      </xdr:nvSpPr>
      <xdr:spPr>
        <a:xfrm>
          <a:off x="15430500" y="974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67693</xdr:rowOff>
    </xdr:from>
    <xdr:ext cx="534377" cy="259045"/>
    <xdr:sp macro="" textlink="">
      <xdr:nvSpPr>
        <xdr:cNvPr id="589" name="テキスト ボックス 588"/>
        <xdr:cNvSpPr txBox="1"/>
      </xdr:nvSpPr>
      <xdr:spPr>
        <a:xfrm>
          <a:off x="15214111" y="984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163721</xdr:rowOff>
    </xdr:from>
    <xdr:to>
      <xdr:col>76</xdr:col>
      <xdr:colOff>165100</xdr:colOff>
      <xdr:row>57</xdr:row>
      <xdr:rowOff>93871</xdr:rowOff>
    </xdr:to>
    <xdr:sp macro="" textlink="">
      <xdr:nvSpPr>
        <xdr:cNvPr id="590" name="楕円 589"/>
        <xdr:cNvSpPr/>
      </xdr:nvSpPr>
      <xdr:spPr>
        <a:xfrm>
          <a:off x="14541500" y="97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84998</xdr:rowOff>
    </xdr:from>
    <xdr:ext cx="534377" cy="259045"/>
    <xdr:sp macro="" textlink="">
      <xdr:nvSpPr>
        <xdr:cNvPr id="591" name="テキスト ボックス 590"/>
        <xdr:cNvSpPr txBox="1"/>
      </xdr:nvSpPr>
      <xdr:spPr>
        <a:xfrm>
          <a:off x="14325111" y="98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127291</xdr:rowOff>
    </xdr:from>
    <xdr:to>
      <xdr:col>72</xdr:col>
      <xdr:colOff>38100</xdr:colOff>
      <xdr:row>57</xdr:row>
      <xdr:rowOff>57441</xdr:rowOff>
    </xdr:to>
    <xdr:sp macro="" textlink="">
      <xdr:nvSpPr>
        <xdr:cNvPr id="592" name="楕円 591"/>
        <xdr:cNvSpPr/>
      </xdr:nvSpPr>
      <xdr:spPr>
        <a:xfrm>
          <a:off x="13652500" y="97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48568</xdr:rowOff>
    </xdr:from>
    <xdr:ext cx="534377" cy="259045"/>
    <xdr:sp macro="" textlink="">
      <xdr:nvSpPr>
        <xdr:cNvPr id="593" name="テキスト ボックス 592"/>
        <xdr:cNvSpPr txBox="1"/>
      </xdr:nvSpPr>
      <xdr:spPr>
        <a:xfrm>
          <a:off x="13436111" y="98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130999</xdr:rowOff>
    </xdr:from>
    <xdr:to>
      <xdr:col>67</xdr:col>
      <xdr:colOff>101600</xdr:colOff>
      <xdr:row>57</xdr:row>
      <xdr:rowOff>61149</xdr:rowOff>
    </xdr:to>
    <xdr:sp macro="" textlink="">
      <xdr:nvSpPr>
        <xdr:cNvPr id="594" name="楕円 593"/>
        <xdr:cNvSpPr/>
      </xdr:nvSpPr>
      <xdr:spPr>
        <a:xfrm>
          <a:off x="12763500" y="97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52276</xdr:rowOff>
    </xdr:from>
    <xdr:ext cx="534377" cy="259045"/>
    <xdr:sp macro="" textlink="">
      <xdr:nvSpPr>
        <xdr:cNvPr id="595" name="テキスト ボックス 594"/>
        <xdr:cNvSpPr txBox="1"/>
      </xdr:nvSpPr>
      <xdr:spPr>
        <a:xfrm>
          <a:off x="12547111" y="98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105969</xdr:rowOff>
    </xdr:from>
    <xdr:to>
      <xdr:col>85</xdr:col>
      <xdr:colOff>127000</xdr:colOff>
      <xdr:row>79</xdr:row>
      <xdr:rowOff>18872</xdr:rowOff>
    </xdr:to>
    <xdr:cxnSp macro="">
      <xdr:nvCxnSpPr>
        <xdr:cNvPr id="624" name="直線コネクタ 623"/>
        <xdr:cNvCxnSpPr/>
      </xdr:nvCxnSpPr>
      <xdr:spPr>
        <a:xfrm flipV="1">
          <a:off x="15481300" y="13479069"/>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5931</xdr:rowOff>
    </xdr:from>
    <xdr:to>
      <xdr:col>81</xdr:col>
      <xdr:colOff>50800</xdr:colOff>
      <xdr:row>79</xdr:row>
      <xdr:rowOff>18872</xdr:rowOff>
    </xdr:to>
    <xdr:cxnSp macro="">
      <xdr:nvCxnSpPr>
        <xdr:cNvPr id="627" name="直線コネクタ 626"/>
        <xdr:cNvCxnSpPr/>
      </xdr:nvCxnSpPr>
      <xdr:spPr>
        <a:xfrm>
          <a:off x="14592300" y="13550481"/>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158420</xdr:rowOff>
    </xdr:from>
    <xdr:to>
      <xdr:col>76</xdr:col>
      <xdr:colOff>114300</xdr:colOff>
      <xdr:row>79</xdr:row>
      <xdr:rowOff>5931</xdr:rowOff>
    </xdr:to>
    <xdr:cxnSp macro="">
      <xdr:nvCxnSpPr>
        <xdr:cNvPr id="630" name="直線コネクタ 629"/>
        <xdr:cNvCxnSpPr/>
      </xdr:nvCxnSpPr>
      <xdr:spPr>
        <a:xfrm>
          <a:off x="13703300" y="1353152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70714</xdr:rowOff>
    </xdr:from>
    <xdr:to>
      <xdr:col>71</xdr:col>
      <xdr:colOff>177800</xdr:colOff>
      <xdr:row>78</xdr:row>
      <xdr:rowOff>158420</xdr:rowOff>
    </xdr:to>
    <xdr:cxnSp macro="">
      <xdr:nvCxnSpPr>
        <xdr:cNvPr id="633" name="直線コネクタ 632"/>
        <xdr:cNvCxnSpPr/>
      </xdr:nvCxnSpPr>
      <xdr:spPr>
        <a:xfrm>
          <a:off x="12814300" y="13443814"/>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55169</xdr:rowOff>
    </xdr:from>
    <xdr:to>
      <xdr:col>85</xdr:col>
      <xdr:colOff>177800</xdr:colOff>
      <xdr:row>78</xdr:row>
      <xdr:rowOff>156769</xdr:rowOff>
    </xdr:to>
    <xdr:sp macro="" textlink="">
      <xdr:nvSpPr>
        <xdr:cNvPr id="643" name="楕円 642"/>
        <xdr:cNvSpPr/>
      </xdr:nvSpPr>
      <xdr:spPr>
        <a:xfrm>
          <a:off x="16268700" y="134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14546</xdr:rowOff>
    </xdr:from>
    <xdr:ext cx="469744" cy="259045"/>
    <xdr:sp macro="" textlink="">
      <xdr:nvSpPr>
        <xdr:cNvPr id="644" name="災害復旧費該当値テキスト"/>
        <xdr:cNvSpPr txBox="1"/>
      </xdr:nvSpPr>
      <xdr:spPr>
        <a:xfrm>
          <a:off x="16370300" y="132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139522</xdr:rowOff>
    </xdr:from>
    <xdr:to>
      <xdr:col>81</xdr:col>
      <xdr:colOff>101600</xdr:colOff>
      <xdr:row>79</xdr:row>
      <xdr:rowOff>69672</xdr:rowOff>
    </xdr:to>
    <xdr:sp macro="" textlink="">
      <xdr:nvSpPr>
        <xdr:cNvPr id="645" name="楕円 644"/>
        <xdr:cNvSpPr/>
      </xdr:nvSpPr>
      <xdr:spPr>
        <a:xfrm>
          <a:off x="15430500" y="135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60799</xdr:rowOff>
    </xdr:from>
    <xdr:ext cx="469744" cy="259045"/>
    <xdr:sp macro="" textlink="">
      <xdr:nvSpPr>
        <xdr:cNvPr id="646" name="テキスト ボックス 645"/>
        <xdr:cNvSpPr txBox="1"/>
      </xdr:nvSpPr>
      <xdr:spPr>
        <a:xfrm>
          <a:off x="15246428" y="1360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126581</xdr:rowOff>
    </xdr:from>
    <xdr:to>
      <xdr:col>76</xdr:col>
      <xdr:colOff>165100</xdr:colOff>
      <xdr:row>79</xdr:row>
      <xdr:rowOff>56731</xdr:rowOff>
    </xdr:to>
    <xdr:sp macro="" textlink="">
      <xdr:nvSpPr>
        <xdr:cNvPr id="647" name="楕円 646"/>
        <xdr:cNvSpPr/>
      </xdr:nvSpPr>
      <xdr:spPr>
        <a:xfrm>
          <a:off x="14541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47858</xdr:rowOff>
    </xdr:from>
    <xdr:ext cx="469744" cy="259045"/>
    <xdr:sp macro="" textlink="">
      <xdr:nvSpPr>
        <xdr:cNvPr id="648" name="テキスト ボックス 647"/>
        <xdr:cNvSpPr txBox="1"/>
      </xdr:nvSpPr>
      <xdr:spPr>
        <a:xfrm>
          <a:off x="14357428"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107620</xdr:rowOff>
    </xdr:from>
    <xdr:to>
      <xdr:col>72</xdr:col>
      <xdr:colOff>38100</xdr:colOff>
      <xdr:row>79</xdr:row>
      <xdr:rowOff>37770</xdr:rowOff>
    </xdr:to>
    <xdr:sp macro="" textlink="">
      <xdr:nvSpPr>
        <xdr:cNvPr id="649" name="楕円 648"/>
        <xdr:cNvSpPr/>
      </xdr:nvSpPr>
      <xdr:spPr>
        <a:xfrm>
          <a:off x="13652500" y="13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28897</xdr:rowOff>
    </xdr:from>
    <xdr:ext cx="469744" cy="259045"/>
    <xdr:sp macro="" textlink="">
      <xdr:nvSpPr>
        <xdr:cNvPr id="650" name="テキスト ボックス 649"/>
        <xdr:cNvSpPr txBox="1"/>
      </xdr:nvSpPr>
      <xdr:spPr>
        <a:xfrm>
          <a:off x="13468428" y="135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19914</xdr:rowOff>
    </xdr:from>
    <xdr:to>
      <xdr:col>67</xdr:col>
      <xdr:colOff>101600</xdr:colOff>
      <xdr:row>78</xdr:row>
      <xdr:rowOff>121514</xdr:rowOff>
    </xdr:to>
    <xdr:sp macro="" textlink="">
      <xdr:nvSpPr>
        <xdr:cNvPr id="651" name="楕円 650"/>
        <xdr:cNvSpPr/>
      </xdr:nvSpPr>
      <xdr:spPr>
        <a:xfrm>
          <a:off x="12763500" y="133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138041</xdr:rowOff>
    </xdr:from>
    <xdr:ext cx="534377" cy="259045"/>
    <xdr:sp macro="" textlink="">
      <xdr:nvSpPr>
        <xdr:cNvPr id="652" name="テキスト ボックス 651"/>
        <xdr:cNvSpPr txBox="1"/>
      </xdr:nvSpPr>
      <xdr:spPr>
        <a:xfrm>
          <a:off x="12547111" y="131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106443</xdr:rowOff>
    </xdr:from>
    <xdr:to>
      <xdr:col>85</xdr:col>
      <xdr:colOff>127000</xdr:colOff>
      <xdr:row>97</xdr:row>
      <xdr:rowOff>107054</xdr:rowOff>
    </xdr:to>
    <xdr:cxnSp macro="">
      <xdr:nvCxnSpPr>
        <xdr:cNvPr id="679" name="直線コネクタ 678"/>
        <xdr:cNvCxnSpPr/>
      </xdr:nvCxnSpPr>
      <xdr:spPr>
        <a:xfrm flipV="1">
          <a:off x="15481300" y="16737093"/>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99537</xdr:rowOff>
    </xdr:from>
    <xdr:to>
      <xdr:col>81</xdr:col>
      <xdr:colOff>50800</xdr:colOff>
      <xdr:row>97</xdr:row>
      <xdr:rowOff>107054</xdr:rowOff>
    </xdr:to>
    <xdr:cxnSp macro="">
      <xdr:nvCxnSpPr>
        <xdr:cNvPr id="682" name="直線コネクタ 681"/>
        <xdr:cNvCxnSpPr/>
      </xdr:nvCxnSpPr>
      <xdr:spPr>
        <a:xfrm>
          <a:off x="14592300" y="16730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99537</xdr:rowOff>
    </xdr:from>
    <xdr:to>
      <xdr:col>76</xdr:col>
      <xdr:colOff>114300</xdr:colOff>
      <xdr:row>97</xdr:row>
      <xdr:rowOff>116129</xdr:rowOff>
    </xdr:to>
    <xdr:cxnSp macro="">
      <xdr:nvCxnSpPr>
        <xdr:cNvPr id="685" name="直線コネクタ 684"/>
        <xdr:cNvCxnSpPr/>
      </xdr:nvCxnSpPr>
      <xdr:spPr>
        <a:xfrm flipV="1">
          <a:off x="13703300" y="16730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90213</xdr:rowOff>
    </xdr:from>
    <xdr:to>
      <xdr:col>71</xdr:col>
      <xdr:colOff>177800</xdr:colOff>
      <xdr:row>97</xdr:row>
      <xdr:rowOff>116129</xdr:rowOff>
    </xdr:to>
    <xdr:cxnSp macro="">
      <xdr:nvCxnSpPr>
        <xdr:cNvPr id="688" name="直線コネクタ 687"/>
        <xdr:cNvCxnSpPr/>
      </xdr:nvCxnSpPr>
      <xdr:spPr>
        <a:xfrm>
          <a:off x="12814300" y="16720863"/>
          <a:ext cx="8890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55643</xdr:rowOff>
    </xdr:from>
    <xdr:to>
      <xdr:col>85</xdr:col>
      <xdr:colOff>177800</xdr:colOff>
      <xdr:row>97</xdr:row>
      <xdr:rowOff>157243</xdr:rowOff>
    </xdr:to>
    <xdr:sp macro="" textlink="">
      <xdr:nvSpPr>
        <xdr:cNvPr id="698" name="楕円 697"/>
        <xdr:cNvSpPr/>
      </xdr:nvSpPr>
      <xdr:spPr>
        <a:xfrm>
          <a:off x="16268700" y="166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78520</xdr:rowOff>
    </xdr:from>
    <xdr:ext cx="534377" cy="259045"/>
    <xdr:sp macro="" textlink="">
      <xdr:nvSpPr>
        <xdr:cNvPr id="699" name="公債費該当値テキスト"/>
        <xdr:cNvSpPr txBox="1"/>
      </xdr:nvSpPr>
      <xdr:spPr>
        <a:xfrm>
          <a:off x="16370300" y="165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56254</xdr:rowOff>
    </xdr:from>
    <xdr:to>
      <xdr:col>81</xdr:col>
      <xdr:colOff>101600</xdr:colOff>
      <xdr:row>97</xdr:row>
      <xdr:rowOff>157854</xdr:rowOff>
    </xdr:to>
    <xdr:sp macro="" textlink="">
      <xdr:nvSpPr>
        <xdr:cNvPr id="700" name="楕円 699"/>
        <xdr:cNvSpPr/>
      </xdr:nvSpPr>
      <xdr:spPr>
        <a:xfrm>
          <a:off x="15430500" y="166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2931</xdr:rowOff>
    </xdr:from>
    <xdr:ext cx="534377" cy="259045"/>
    <xdr:sp macro="" textlink="">
      <xdr:nvSpPr>
        <xdr:cNvPr id="701" name="テキスト ボックス 700"/>
        <xdr:cNvSpPr txBox="1"/>
      </xdr:nvSpPr>
      <xdr:spPr>
        <a:xfrm>
          <a:off x="15214111"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48737</xdr:rowOff>
    </xdr:from>
    <xdr:to>
      <xdr:col>76</xdr:col>
      <xdr:colOff>165100</xdr:colOff>
      <xdr:row>97</xdr:row>
      <xdr:rowOff>150337</xdr:rowOff>
    </xdr:to>
    <xdr:sp macro="" textlink="">
      <xdr:nvSpPr>
        <xdr:cNvPr id="702" name="楕円 701"/>
        <xdr:cNvSpPr/>
      </xdr:nvSpPr>
      <xdr:spPr>
        <a:xfrm>
          <a:off x="14541500" y="166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166864</xdr:rowOff>
    </xdr:from>
    <xdr:ext cx="534377" cy="259045"/>
    <xdr:sp macro="" textlink="">
      <xdr:nvSpPr>
        <xdr:cNvPr id="703" name="テキスト ボックス 702"/>
        <xdr:cNvSpPr txBox="1"/>
      </xdr:nvSpPr>
      <xdr:spPr>
        <a:xfrm>
          <a:off x="14325111" y="164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65329</xdr:rowOff>
    </xdr:from>
    <xdr:to>
      <xdr:col>72</xdr:col>
      <xdr:colOff>38100</xdr:colOff>
      <xdr:row>97</xdr:row>
      <xdr:rowOff>166929</xdr:rowOff>
    </xdr:to>
    <xdr:sp macro="" textlink="">
      <xdr:nvSpPr>
        <xdr:cNvPr id="704" name="楕円 703"/>
        <xdr:cNvSpPr/>
      </xdr:nvSpPr>
      <xdr:spPr>
        <a:xfrm>
          <a:off x="13652500" y="166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12006</xdr:rowOff>
    </xdr:from>
    <xdr:ext cx="534377" cy="259045"/>
    <xdr:sp macro="" textlink="">
      <xdr:nvSpPr>
        <xdr:cNvPr id="705" name="テキスト ボックス 704"/>
        <xdr:cNvSpPr txBox="1"/>
      </xdr:nvSpPr>
      <xdr:spPr>
        <a:xfrm>
          <a:off x="13436111" y="164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39413</xdr:rowOff>
    </xdr:from>
    <xdr:to>
      <xdr:col>67</xdr:col>
      <xdr:colOff>101600</xdr:colOff>
      <xdr:row>97</xdr:row>
      <xdr:rowOff>141013</xdr:rowOff>
    </xdr:to>
    <xdr:sp macro="" textlink="">
      <xdr:nvSpPr>
        <xdr:cNvPr id="706" name="楕円 705"/>
        <xdr:cNvSpPr/>
      </xdr:nvSpPr>
      <xdr:spPr>
        <a:xfrm>
          <a:off x="12763500" y="166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157540</xdr:rowOff>
    </xdr:from>
    <xdr:ext cx="534377" cy="259045"/>
    <xdr:sp macro="" textlink="">
      <xdr:nvSpPr>
        <xdr:cNvPr id="707" name="テキスト ボックス 706"/>
        <xdr:cNvSpPr txBox="1"/>
      </xdr:nvSpPr>
      <xdr:spPr>
        <a:xfrm>
          <a:off x="12547111" y="164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mn-lt"/>
              <a:ea typeface="+mn-ea"/>
              <a:cs typeface="+mn-cs"/>
            </a:rPr>
            <a:t>　目的別の決算額を各年度の</a:t>
          </a:r>
          <a:r>
            <a:rPr kumimoji="1" lang="en-US" altLang="ja-JP" sz="1000" b="0" i="0" baseline="0">
              <a:solidFill>
                <a:schemeClr val="tx1"/>
              </a:solidFill>
              <a:effectLst/>
              <a:latin typeface="+mn-lt"/>
              <a:ea typeface="+mn-ea"/>
              <a:cs typeface="+mn-cs"/>
            </a:rPr>
            <a:t>1</a:t>
          </a:r>
          <a:r>
            <a:rPr kumimoji="1" lang="ja-JP" altLang="ja-JP" sz="1000" b="0" i="0" baseline="0">
              <a:solidFill>
                <a:schemeClr val="tx1"/>
              </a:solidFill>
              <a:effectLst/>
              <a:latin typeface="+mn-lt"/>
              <a:ea typeface="+mn-ea"/>
              <a:cs typeface="+mn-cs"/>
            </a:rPr>
            <a:t>月</a:t>
          </a:r>
          <a:r>
            <a:rPr kumimoji="1" lang="en-US" altLang="ja-JP" sz="1000" b="0" i="0" baseline="0">
              <a:solidFill>
                <a:schemeClr val="tx1"/>
              </a:solidFill>
              <a:effectLst/>
              <a:latin typeface="+mn-lt"/>
              <a:ea typeface="+mn-ea"/>
              <a:cs typeface="+mn-cs"/>
            </a:rPr>
            <a:t>1</a:t>
          </a:r>
          <a:r>
            <a:rPr kumimoji="1" lang="ja-JP" altLang="ja-JP" sz="1000" b="0" i="0" baseline="0">
              <a:solidFill>
                <a:schemeClr val="tx1"/>
              </a:solidFill>
              <a:effectLst/>
              <a:latin typeface="+mn-lt"/>
              <a:ea typeface="+mn-ea"/>
              <a:cs typeface="+mn-cs"/>
            </a:rPr>
            <a:t>日の人口（例：</a:t>
          </a:r>
          <a:r>
            <a:rPr kumimoji="1" lang="en-US" altLang="ja-JP" sz="1000" b="0" i="0" baseline="0">
              <a:solidFill>
                <a:schemeClr val="tx1"/>
              </a:solidFill>
              <a:effectLst/>
              <a:latin typeface="+mn-lt"/>
              <a:ea typeface="+mn-ea"/>
              <a:cs typeface="+mn-cs"/>
            </a:rPr>
            <a:t>R5</a:t>
          </a:r>
          <a:r>
            <a:rPr kumimoji="1" lang="ja-JP" altLang="ja-JP" sz="1000" b="0" i="0" baseline="0">
              <a:solidFill>
                <a:schemeClr val="tx1"/>
              </a:solidFill>
              <a:effectLst/>
              <a:latin typeface="+mn-lt"/>
              <a:ea typeface="+mn-ea"/>
              <a:cs typeface="+mn-cs"/>
            </a:rPr>
            <a:t>年度決算額を</a:t>
          </a:r>
          <a:r>
            <a:rPr kumimoji="1" lang="en-US" altLang="ja-JP" sz="1000" b="0" i="0" baseline="0">
              <a:solidFill>
                <a:schemeClr val="tx1"/>
              </a:solidFill>
              <a:effectLst/>
              <a:latin typeface="+mn-lt"/>
              <a:ea typeface="+mn-ea"/>
              <a:cs typeface="+mn-cs"/>
            </a:rPr>
            <a:t>R6</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1</a:t>
          </a:r>
          <a:r>
            <a:rPr kumimoji="1" lang="ja-JP" altLang="ja-JP" sz="1000" b="0" i="0" baseline="0">
              <a:solidFill>
                <a:schemeClr val="tx1"/>
              </a:solidFill>
              <a:effectLst/>
              <a:latin typeface="+mn-lt"/>
              <a:ea typeface="+mn-ea"/>
              <a:cs typeface="+mn-cs"/>
            </a:rPr>
            <a:t>月</a:t>
          </a:r>
          <a:r>
            <a:rPr kumimoji="1" lang="en-US" altLang="ja-JP" sz="1000" b="0" i="0" baseline="0">
              <a:solidFill>
                <a:schemeClr val="tx1"/>
              </a:solidFill>
              <a:effectLst/>
              <a:latin typeface="+mn-lt"/>
              <a:ea typeface="+mn-ea"/>
              <a:cs typeface="+mn-cs"/>
            </a:rPr>
            <a:t>1</a:t>
          </a:r>
          <a:r>
            <a:rPr kumimoji="1" lang="ja-JP" altLang="ja-JP" sz="1000" b="0" i="0" baseline="0">
              <a:solidFill>
                <a:schemeClr val="tx1"/>
              </a:solidFill>
              <a:effectLst/>
              <a:latin typeface="+mn-lt"/>
              <a:ea typeface="+mn-ea"/>
              <a:cs typeface="+mn-cs"/>
            </a:rPr>
            <a:t>日現在人口で割る。）で割って、それぞれの値を算出している。人口は</a:t>
          </a:r>
          <a:r>
            <a:rPr kumimoji="1" lang="en-US" altLang="ja-JP" sz="1000" b="0" i="0" baseline="0">
              <a:solidFill>
                <a:schemeClr val="tx1"/>
              </a:solidFill>
              <a:effectLst/>
              <a:latin typeface="+mn-lt"/>
              <a:ea typeface="+mn-ea"/>
              <a:cs typeface="+mn-cs"/>
            </a:rPr>
            <a:t>R3</a:t>
          </a:r>
          <a:r>
            <a:rPr kumimoji="1" lang="ja-JP" altLang="ja-JP" sz="1000" b="0" i="0" baseline="0">
              <a:solidFill>
                <a:schemeClr val="tx1"/>
              </a:solidFill>
              <a:effectLst/>
              <a:latin typeface="+mn-lt"/>
              <a:ea typeface="+mn-ea"/>
              <a:cs typeface="+mn-cs"/>
            </a:rPr>
            <a:t>年から</a:t>
          </a:r>
          <a:r>
            <a:rPr kumimoji="1" lang="en-US" altLang="ja-JP" sz="1000" b="0" i="0" baseline="0">
              <a:solidFill>
                <a:schemeClr val="tx1"/>
              </a:solidFill>
              <a:effectLst/>
              <a:latin typeface="+mn-lt"/>
              <a:ea typeface="+mn-ea"/>
              <a:cs typeface="+mn-cs"/>
            </a:rPr>
            <a:t>R4</a:t>
          </a:r>
          <a:r>
            <a:rPr kumimoji="1" lang="ja-JP" altLang="ja-JP" sz="1000" b="0" i="0" baseline="0">
              <a:solidFill>
                <a:schemeClr val="tx1"/>
              </a:solidFill>
              <a:effectLst/>
              <a:latin typeface="+mn-lt"/>
              <a:ea typeface="+mn-ea"/>
              <a:cs typeface="+mn-cs"/>
            </a:rPr>
            <a:t>年で</a:t>
          </a:r>
          <a:r>
            <a:rPr kumimoji="1" lang="en-US" altLang="ja-JP" sz="1000" b="0" i="0" baseline="0">
              <a:solidFill>
                <a:schemeClr val="tx1"/>
              </a:solidFill>
              <a:effectLst/>
              <a:latin typeface="+mn-lt"/>
              <a:ea typeface="+mn-ea"/>
              <a:cs typeface="+mn-cs"/>
            </a:rPr>
            <a:t>649</a:t>
          </a:r>
          <a:r>
            <a:rPr kumimoji="1" lang="ja-JP" altLang="ja-JP" sz="1000" b="0" i="0" baseline="0">
              <a:solidFill>
                <a:schemeClr val="tx1"/>
              </a:solidFill>
              <a:effectLst/>
              <a:latin typeface="+mn-lt"/>
              <a:ea typeface="+mn-ea"/>
              <a:cs typeface="+mn-cs"/>
            </a:rPr>
            <a:t>人減少し、</a:t>
          </a:r>
          <a:r>
            <a:rPr kumimoji="1" lang="en-US" altLang="ja-JP" sz="1000" b="0" i="0" baseline="0">
              <a:solidFill>
                <a:schemeClr val="tx1"/>
              </a:solidFill>
              <a:effectLst/>
              <a:latin typeface="+mn-lt"/>
              <a:ea typeface="+mn-ea"/>
              <a:cs typeface="+mn-cs"/>
            </a:rPr>
            <a:t>R4</a:t>
          </a:r>
          <a:r>
            <a:rPr kumimoji="1" lang="ja-JP" altLang="ja-JP" sz="1000" b="0" i="0" baseline="0">
              <a:solidFill>
                <a:schemeClr val="tx1"/>
              </a:solidFill>
              <a:effectLst/>
              <a:latin typeface="+mn-lt"/>
              <a:ea typeface="+mn-ea"/>
              <a:cs typeface="+mn-cs"/>
            </a:rPr>
            <a:t>年から</a:t>
          </a:r>
          <a:r>
            <a:rPr kumimoji="1" lang="en-US" altLang="ja-JP" sz="1000" b="0" i="0" baseline="0">
              <a:solidFill>
                <a:schemeClr val="tx1"/>
              </a:solidFill>
              <a:effectLst/>
              <a:latin typeface="+mn-lt"/>
              <a:ea typeface="+mn-ea"/>
              <a:cs typeface="+mn-cs"/>
            </a:rPr>
            <a:t>R5</a:t>
          </a:r>
          <a:r>
            <a:rPr kumimoji="1" lang="ja-JP" altLang="ja-JP" sz="1000" b="0" i="0" baseline="0">
              <a:solidFill>
                <a:schemeClr val="tx1"/>
              </a:solidFill>
              <a:effectLst/>
              <a:latin typeface="+mn-lt"/>
              <a:ea typeface="+mn-ea"/>
              <a:cs typeface="+mn-cs"/>
            </a:rPr>
            <a:t>年で</a:t>
          </a:r>
          <a:r>
            <a:rPr kumimoji="1" lang="en-US" altLang="ja-JP" sz="1000" b="0" i="0" baseline="0">
              <a:solidFill>
                <a:schemeClr val="tx1"/>
              </a:solidFill>
              <a:effectLst/>
              <a:latin typeface="+mn-lt"/>
              <a:ea typeface="+mn-ea"/>
              <a:cs typeface="+mn-cs"/>
            </a:rPr>
            <a:t>595</a:t>
          </a:r>
          <a:r>
            <a:rPr kumimoji="1" lang="ja-JP" altLang="ja-JP" sz="1000" b="0" i="0" baseline="0">
              <a:solidFill>
                <a:schemeClr val="tx1"/>
              </a:solidFill>
              <a:effectLst/>
              <a:latin typeface="+mn-lt"/>
              <a:ea typeface="+mn-ea"/>
              <a:cs typeface="+mn-cs"/>
            </a:rPr>
            <a:t>人減少した。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全体の歳出決算総額は、前年度と比べて</a:t>
          </a:r>
          <a:r>
            <a:rPr kumimoji="1" lang="en-US" altLang="ja-JP" sz="1000" b="0" i="0" baseline="0">
              <a:solidFill>
                <a:schemeClr val="tx1"/>
              </a:solidFill>
              <a:effectLst/>
              <a:latin typeface="+mn-lt"/>
              <a:ea typeface="+mn-ea"/>
              <a:cs typeface="+mn-cs"/>
            </a:rPr>
            <a:t>1,559,537</a:t>
          </a:r>
          <a:r>
            <a:rPr kumimoji="1" lang="ja-JP" altLang="ja-JP" sz="1000" b="0" i="0" baseline="0">
              <a:solidFill>
                <a:schemeClr val="tx1"/>
              </a:solidFill>
              <a:effectLst/>
              <a:latin typeface="+mn-lt"/>
              <a:ea typeface="+mn-ea"/>
              <a:cs typeface="+mn-cs"/>
            </a:rPr>
            <a:t>千円増加しており、歳出総額における住民一人当たりの値は、</a:t>
          </a:r>
          <a:r>
            <a:rPr kumimoji="1" lang="en-US" altLang="ja-JP" sz="1000" b="0" i="0" baseline="0">
              <a:solidFill>
                <a:schemeClr val="tx1"/>
              </a:solidFill>
              <a:effectLst/>
              <a:latin typeface="+mn-lt"/>
              <a:ea typeface="+mn-ea"/>
              <a:cs typeface="+mn-cs"/>
            </a:rPr>
            <a:t>R1</a:t>
          </a:r>
          <a:r>
            <a:rPr kumimoji="1" lang="ja-JP" altLang="ja-JP" sz="1000" b="0" i="0" baseline="0">
              <a:solidFill>
                <a:schemeClr val="tx1"/>
              </a:solidFill>
              <a:effectLst/>
              <a:latin typeface="+mn-lt"/>
              <a:ea typeface="+mn-ea"/>
              <a:cs typeface="+mn-cs"/>
            </a:rPr>
            <a:t>年度で</a:t>
          </a:r>
          <a:r>
            <a:rPr kumimoji="1" lang="en-US" altLang="ja-JP" sz="1000" b="0" i="0" baseline="0">
              <a:solidFill>
                <a:schemeClr val="tx1"/>
              </a:solidFill>
              <a:effectLst/>
              <a:latin typeface="+mn-lt"/>
              <a:ea typeface="+mn-ea"/>
              <a:cs typeface="+mn-cs"/>
            </a:rPr>
            <a:t>618,613</a:t>
          </a:r>
          <a:r>
            <a:rPr kumimoji="1" lang="ja-JP" altLang="ja-JP" sz="1000" b="0" i="0" baseline="0">
              <a:solidFill>
                <a:schemeClr val="tx1"/>
              </a:solidFill>
              <a:effectLst/>
              <a:latin typeface="+mn-lt"/>
              <a:ea typeface="+mn-ea"/>
              <a:cs typeface="+mn-cs"/>
            </a:rPr>
            <a:t>円、</a:t>
          </a:r>
          <a:r>
            <a:rPr kumimoji="1" lang="en-US" altLang="ja-JP" sz="1000" b="0" i="0" baseline="0">
              <a:solidFill>
                <a:schemeClr val="tx1"/>
              </a:solidFill>
              <a:effectLst/>
              <a:latin typeface="+mn-lt"/>
              <a:ea typeface="+mn-ea"/>
              <a:cs typeface="+mn-cs"/>
            </a:rPr>
            <a:t>R2</a:t>
          </a:r>
          <a:r>
            <a:rPr kumimoji="1" lang="ja-JP" altLang="ja-JP" sz="1000" b="0" i="0" baseline="0">
              <a:solidFill>
                <a:schemeClr val="tx1"/>
              </a:solidFill>
              <a:effectLst/>
              <a:latin typeface="+mn-lt"/>
              <a:ea typeface="+mn-ea"/>
              <a:cs typeface="+mn-cs"/>
            </a:rPr>
            <a:t>年度で</a:t>
          </a:r>
          <a:r>
            <a:rPr kumimoji="1" lang="en-US" altLang="ja-JP" sz="1000" b="0" i="0" baseline="0">
              <a:solidFill>
                <a:schemeClr val="tx1"/>
              </a:solidFill>
              <a:effectLst/>
              <a:latin typeface="+mn-lt"/>
              <a:ea typeface="+mn-ea"/>
              <a:cs typeface="+mn-cs"/>
            </a:rPr>
            <a:t>758,807</a:t>
          </a:r>
          <a:r>
            <a:rPr kumimoji="1" lang="ja-JP" altLang="ja-JP" sz="1000" b="0" i="0" baseline="0">
              <a:solidFill>
                <a:schemeClr val="tx1"/>
              </a:solidFill>
              <a:effectLst/>
              <a:latin typeface="+mn-lt"/>
              <a:ea typeface="+mn-ea"/>
              <a:cs typeface="+mn-cs"/>
            </a:rPr>
            <a:t>円、</a:t>
          </a:r>
          <a:r>
            <a:rPr kumimoji="1" lang="en-US" altLang="ja-JP" sz="1000" b="0" i="0" baseline="0">
              <a:solidFill>
                <a:schemeClr val="tx1"/>
              </a:solidFill>
              <a:effectLst/>
              <a:latin typeface="+mn-lt"/>
              <a:ea typeface="+mn-ea"/>
              <a:cs typeface="+mn-cs"/>
            </a:rPr>
            <a:t>R3</a:t>
          </a:r>
          <a:r>
            <a:rPr kumimoji="1" lang="ja-JP" altLang="ja-JP" sz="1000" b="0" i="0" baseline="0">
              <a:solidFill>
                <a:schemeClr val="tx1"/>
              </a:solidFill>
              <a:effectLst/>
              <a:latin typeface="+mn-lt"/>
              <a:ea typeface="+mn-ea"/>
              <a:cs typeface="+mn-cs"/>
            </a:rPr>
            <a:t>年度で</a:t>
          </a:r>
          <a:r>
            <a:rPr kumimoji="1" lang="en-US" altLang="ja-JP" sz="1000" b="0" i="0" baseline="0">
              <a:solidFill>
                <a:schemeClr val="tx1"/>
              </a:solidFill>
              <a:effectLst/>
              <a:latin typeface="+mn-lt"/>
              <a:ea typeface="+mn-ea"/>
              <a:cs typeface="+mn-cs"/>
            </a:rPr>
            <a:t>675,701</a:t>
          </a:r>
          <a:r>
            <a:rPr kumimoji="1" lang="ja-JP" altLang="ja-JP" sz="1000" b="0" i="0" baseline="0">
              <a:solidFill>
                <a:schemeClr val="tx1"/>
              </a:solidFill>
              <a:effectLst/>
              <a:latin typeface="+mn-lt"/>
              <a:ea typeface="+mn-ea"/>
              <a:cs typeface="+mn-cs"/>
            </a:rPr>
            <a:t>円、</a:t>
          </a:r>
          <a:r>
            <a:rPr kumimoji="1" lang="en-US" altLang="ja-JP" sz="1000" b="0" i="0" baseline="0">
              <a:solidFill>
                <a:schemeClr val="tx1"/>
              </a:solidFill>
              <a:effectLst/>
              <a:latin typeface="+mn-lt"/>
              <a:ea typeface="+mn-ea"/>
              <a:cs typeface="+mn-cs"/>
            </a:rPr>
            <a:t>R4</a:t>
          </a:r>
          <a:r>
            <a:rPr kumimoji="1" lang="ja-JP" altLang="ja-JP" sz="1000" b="0" i="0" baseline="0">
              <a:solidFill>
                <a:schemeClr val="tx1"/>
              </a:solidFill>
              <a:effectLst/>
              <a:latin typeface="+mn-lt"/>
              <a:ea typeface="+mn-ea"/>
              <a:cs typeface="+mn-cs"/>
            </a:rPr>
            <a:t>年度で</a:t>
          </a:r>
          <a:r>
            <a:rPr kumimoji="1" lang="en-US" altLang="ja-JP" sz="1000" b="0" i="0" baseline="0">
              <a:solidFill>
                <a:schemeClr val="tx1"/>
              </a:solidFill>
              <a:effectLst/>
              <a:latin typeface="+mn-lt"/>
              <a:ea typeface="+mn-ea"/>
              <a:cs typeface="+mn-cs"/>
            </a:rPr>
            <a:t>697,209</a:t>
          </a:r>
          <a:r>
            <a:rPr kumimoji="1" lang="ja-JP" altLang="ja-JP" sz="1000" b="0" i="0" baseline="0">
              <a:solidFill>
                <a:schemeClr val="tx1"/>
              </a:solidFill>
              <a:effectLst/>
              <a:latin typeface="+mn-lt"/>
              <a:ea typeface="+mn-ea"/>
              <a:cs typeface="+mn-cs"/>
            </a:rPr>
            <a:t>千円、</a:t>
          </a:r>
          <a:r>
            <a:rPr kumimoji="1" lang="en-US" altLang="ja-JP" sz="1000" b="0" i="0" baseline="0">
              <a:solidFill>
                <a:schemeClr val="tx1"/>
              </a:solidFill>
              <a:effectLst/>
              <a:latin typeface="+mn-lt"/>
              <a:ea typeface="+mn-ea"/>
              <a:cs typeface="+mn-cs"/>
            </a:rPr>
            <a:t>R5</a:t>
          </a:r>
          <a:r>
            <a:rPr kumimoji="1" lang="ja-JP" altLang="ja-JP" sz="1000" b="0" i="0" baseline="0">
              <a:solidFill>
                <a:schemeClr val="tx1"/>
              </a:solidFill>
              <a:effectLst/>
              <a:latin typeface="+mn-lt"/>
              <a:ea typeface="+mn-ea"/>
              <a:cs typeface="+mn-cs"/>
            </a:rPr>
            <a:t>年度で</a:t>
          </a:r>
          <a:r>
            <a:rPr kumimoji="1" lang="en-US" altLang="ja-JP" sz="1000" b="0" i="0" baseline="0">
              <a:solidFill>
                <a:schemeClr val="tx1"/>
              </a:solidFill>
              <a:effectLst/>
              <a:latin typeface="+mn-lt"/>
              <a:ea typeface="+mn-ea"/>
              <a:cs typeface="+mn-cs"/>
            </a:rPr>
            <a:t>769,409</a:t>
          </a:r>
          <a:r>
            <a:rPr kumimoji="1" lang="ja-JP" altLang="ja-JP" sz="1000" b="0" i="0" baseline="0">
              <a:solidFill>
                <a:schemeClr val="tx1"/>
              </a:solidFill>
              <a:effectLst/>
              <a:latin typeface="+mn-lt"/>
              <a:ea typeface="+mn-ea"/>
              <a:cs typeface="+mn-cs"/>
            </a:rPr>
            <a:t>千円と、特別定額給付金給付事業により歳出額が特に大きかった</a:t>
          </a:r>
          <a:r>
            <a:rPr kumimoji="1" lang="en-US" altLang="ja-JP" sz="1000" b="0" i="0" baseline="0">
              <a:solidFill>
                <a:schemeClr val="tx1"/>
              </a:solidFill>
              <a:effectLst/>
              <a:latin typeface="+mn-lt"/>
              <a:ea typeface="+mn-ea"/>
              <a:cs typeface="+mn-cs"/>
            </a:rPr>
            <a:t>R2</a:t>
          </a:r>
          <a:r>
            <a:rPr kumimoji="1" lang="ja-JP" altLang="ja-JP" sz="1000" b="0" i="0" baseline="0">
              <a:solidFill>
                <a:schemeClr val="tx1"/>
              </a:solidFill>
              <a:effectLst/>
              <a:latin typeface="+mn-lt"/>
              <a:ea typeface="+mn-ea"/>
              <a:cs typeface="+mn-cs"/>
            </a:rPr>
            <a:t>年度を超えたが、これは物価高騰による物件費の増加や普通建設事業の増加等が要因である。住民一人当たりの目的別歳出で類似団体平均より高くなっているものは</a:t>
          </a:r>
          <a:r>
            <a:rPr kumimoji="1" lang="ja-JP" altLang="en-US" sz="1000" b="0" i="0" baseline="0">
              <a:solidFill>
                <a:schemeClr val="tx1"/>
              </a:solidFill>
              <a:effectLst/>
              <a:latin typeface="+mn-lt"/>
              <a:ea typeface="+mn-ea"/>
              <a:cs typeface="+mn-cs"/>
            </a:rPr>
            <a:t>議会費、</a:t>
          </a:r>
          <a:r>
            <a:rPr kumimoji="1" lang="ja-JP" altLang="ja-JP" sz="1000" b="0" i="0" baseline="0">
              <a:solidFill>
                <a:schemeClr val="tx1"/>
              </a:solidFill>
              <a:effectLst/>
              <a:latin typeface="+mn-lt"/>
              <a:ea typeface="+mn-ea"/>
              <a:cs typeface="+mn-cs"/>
            </a:rPr>
            <a:t>衛生費、商工費、</a:t>
          </a:r>
          <a:r>
            <a:rPr lang="ja-JP" altLang="ja-JP" sz="1000" b="0" i="0" baseline="0">
              <a:solidFill>
                <a:schemeClr val="tx1"/>
              </a:solidFill>
              <a:effectLst/>
              <a:latin typeface="+mn-lt"/>
              <a:ea typeface="+mn-ea"/>
              <a:cs typeface="+mn-cs"/>
            </a:rPr>
            <a:t>消防費、</a:t>
          </a:r>
          <a:r>
            <a:rPr lang="ja-JP" altLang="en-US" sz="1000" b="0" i="0" baseline="0">
              <a:solidFill>
                <a:schemeClr val="tx1"/>
              </a:solidFill>
              <a:effectLst/>
              <a:latin typeface="+mn-lt"/>
              <a:ea typeface="+mn-ea"/>
              <a:cs typeface="+mn-cs"/>
            </a:rPr>
            <a:t>教育費、災害復旧費、</a:t>
          </a:r>
          <a:r>
            <a:rPr lang="ja-JP" altLang="ja-JP" sz="1000" b="0" i="0" baseline="0">
              <a:solidFill>
                <a:schemeClr val="tx1"/>
              </a:solidFill>
              <a:effectLst/>
              <a:latin typeface="+mn-lt"/>
              <a:ea typeface="+mn-ea"/>
              <a:cs typeface="+mn-cs"/>
            </a:rPr>
            <a:t>公債費である。衛生費は宇陀衛生一部事務組合負担金や病院事業特別会計繰出金の増等により増加した。商工費は奈良サテライトオフィスうだ整備事業等により増加し、類似団体平均を上回った。消防費は、広域消防組合への負担金が大きく、類似団体平均を大きく上回る状態が続いている。</a:t>
          </a:r>
          <a:r>
            <a:rPr kumimoji="1" lang="ja-JP" altLang="ja-JP" sz="1000" b="0" i="0" baseline="0">
              <a:solidFill>
                <a:schemeClr val="tx1"/>
              </a:solidFill>
              <a:effectLst/>
              <a:latin typeface="+mn-lt"/>
              <a:ea typeface="+mn-ea"/>
              <a:cs typeface="+mn-cs"/>
            </a:rPr>
            <a:t>教育費については、新学校給食センター建設事業の増等により類似団体平均を上回った。災害復旧費は、令和</a:t>
          </a:r>
          <a:r>
            <a:rPr kumimoji="1" lang="en-US" altLang="ja-JP" sz="1000" b="0" i="0" baseline="0">
              <a:solidFill>
                <a:schemeClr val="tx1"/>
              </a:solidFill>
              <a:effectLst/>
              <a:latin typeface="+mn-lt"/>
              <a:ea typeface="+mn-ea"/>
              <a:cs typeface="+mn-cs"/>
            </a:rPr>
            <a:t>5</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6</a:t>
          </a:r>
          <a:r>
            <a:rPr kumimoji="1" lang="ja-JP" altLang="ja-JP" sz="1000" b="0" i="0" baseline="0">
              <a:solidFill>
                <a:schemeClr val="tx1"/>
              </a:solidFill>
              <a:effectLst/>
              <a:latin typeface="+mn-lt"/>
              <a:ea typeface="+mn-ea"/>
              <a:cs typeface="+mn-cs"/>
            </a:rPr>
            <a:t>月豪雨による被害が大きかったことにより増加となった。公債費は</a:t>
          </a:r>
          <a:r>
            <a:rPr kumimoji="1" lang="ja-JP" altLang="en-US" sz="1000" b="0" i="0" baseline="0">
              <a:solidFill>
                <a:schemeClr val="tx1"/>
              </a:solidFill>
              <a:effectLst/>
              <a:latin typeface="+mn-lt"/>
              <a:ea typeface="+mn-ea"/>
              <a:cs typeface="+mn-cs"/>
            </a:rPr>
            <a:t>直近</a:t>
          </a:r>
          <a:r>
            <a:rPr kumimoji="1" lang="en-US" altLang="ja-JP" sz="1000" b="0" i="0" baseline="0">
              <a:solidFill>
                <a:schemeClr val="tx1"/>
              </a:solidFill>
              <a:effectLst/>
              <a:latin typeface="+mn-lt"/>
              <a:ea typeface="+mn-ea"/>
              <a:cs typeface="+mn-cs"/>
            </a:rPr>
            <a:t>5</a:t>
          </a:r>
          <a:r>
            <a:rPr kumimoji="1" lang="ja-JP" altLang="en-US" sz="1000" b="0" i="0" baseline="0">
              <a:solidFill>
                <a:schemeClr val="tx1"/>
              </a:solidFill>
              <a:effectLst/>
              <a:latin typeface="+mn-lt"/>
              <a:ea typeface="+mn-ea"/>
              <a:cs typeface="+mn-cs"/>
            </a:rPr>
            <a:t>年で増減はあるものの、すべての年で</a:t>
          </a:r>
          <a:r>
            <a:rPr kumimoji="1" lang="ja-JP" altLang="ja-JP" sz="1000" b="0" i="0" baseline="0">
              <a:solidFill>
                <a:schemeClr val="tx1"/>
              </a:solidFill>
              <a:effectLst/>
              <a:latin typeface="+mn-lt"/>
              <a:ea typeface="+mn-ea"/>
              <a:cs typeface="+mn-cs"/>
            </a:rPr>
            <a:t>類似団体平均を上回っている。</a:t>
          </a:r>
          <a:r>
            <a:rPr kumimoji="1" lang="ja-JP" altLang="en-US" sz="1000" b="0" i="0" baseline="0">
              <a:solidFill>
                <a:schemeClr val="tx1"/>
              </a:solidFill>
              <a:effectLst/>
              <a:latin typeface="+mn-lt"/>
              <a:ea typeface="+mn-ea"/>
              <a:cs typeface="+mn-cs"/>
            </a:rPr>
            <a:t>また、前年度より増加したのは農林水産業費、消防費、土木費で、それぞれジビエ利活用施設、防災拠点施設、公園施設の施設整備事業が要因となっている。</a:t>
          </a:r>
          <a:r>
            <a:rPr lang="ja-JP" altLang="ja-JP" sz="1000" b="0" i="0" baseline="0">
              <a:solidFill>
                <a:schemeClr val="tx1"/>
              </a:solidFill>
              <a:effectLst/>
              <a:latin typeface="+mn-lt"/>
              <a:ea typeface="+mn-ea"/>
              <a:cs typeface="+mn-cs"/>
            </a:rPr>
            <a:t>今後、老朽化した各施設改修や維持管理費等の増が見込まれることから、行政改革を含め事業の取捨選択を行い、各目的への経費配分を適正に行っていく。</a:t>
          </a:r>
          <a:endParaRPr lang="ja-JP" altLang="ja-JP" sz="10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実質収支額は継続して黒字を確保して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、赤字と</a:t>
          </a:r>
          <a:r>
            <a:rPr kumimoji="1" lang="ja-JP" altLang="ja-JP" sz="1100">
              <a:solidFill>
                <a:schemeClr val="dk1"/>
              </a:solidFill>
              <a:effectLst/>
              <a:latin typeface="+mn-lt"/>
              <a:ea typeface="+mn-ea"/>
              <a:cs typeface="+mn-cs"/>
            </a:rPr>
            <a:t>なっている。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年度は積立て（</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百万円）を行いつつもほぼ同額の取崩し（</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百万円）を行ったが、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前年度に引き続き積立て（</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百万円）を行い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ほぼ同額の取崩し（</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百万円）を行ったことなどから実質単年度収支額が減少し、標準財政規模比は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ポイント減少した。今後は各施設改修等により歳出額の増が見込まれることから、第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次宇陀市行政改革大綱に基づいて行財政改革に取り組み、持続可能な財政運営の確立に努める。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赤字となっている事業会計は、住宅新築資金等貸付事業特別会計</a:t>
          </a:r>
          <a:r>
            <a:rPr kumimoji="1" lang="ja-JP" altLang="en-US" sz="1100">
              <a:solidFill>
                <a:schemeClr val="tx1"/>
              </a:solidFill>
              <a:effectLst/>
              <a:latin typeface="+mn-lt"/>
              <a:ea typeface="+mn-ea"/>
              <a:cs typeface="+mn-cs"/>
            </a:rPr>
            <a:t>及び介護老人保健施設特別会計</a:t>
          </a:r>
          <a:r>
            <a:rPr kumimoji="1" lang="ja-JP" altLang="ja-JP" sz="1100">
              <a:solidFill>
                <a:schemeClr val="tx1"/>
              </a:solidFill>
              <a:effectLst/>
              <a:latin typeface="+mn-lt"/>
              <a:ea typeface="+mn-ea"/>
              <a:cs typeface="+mn-cs"/>
            </a:rPr>
            <a:t>である。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a:t>
          </a:r>
          <a:r>
            <a:rPr kumimoji="1" lang="ja-JP" altLang="en-US" sz="1100">
              <a:solidFill>
                <a:schemeClr val="tx1"/>
              </a:solidFill>
              <a:effectLst/>
              <a:latin typeface="+mn-lt"/>
              <a:ea typeface="+mn-ea"/>
              <a:cs typeface="+mn-cs"/>
            </a:rPr>
            <a:t>組合解散後は市で</a:t>
          </a:r>
          <a:r>
            <a:rPr kumimoji="1" lang="ja-JP" altLang="ja-JP" sz="1100">
              <a:solidFill>
                <a:schemeClr val="tx1"/>
              </a:solidFill>
              <a:effectLst/>
              <a:latin typeface="+mn-lt"/>
              <a:ea typeface="+mn-ea"/>
              <a:cs typeface="+mn-cs"/>
            </a:rPr>
            <a:t>回収業務が滞りなく進められるよう努力していく。</a:t>
          </a:r>
          <a:r>
            <a:rPr kumimoji="1" lang="ja-JP" altLang="en-US" sz="1100">
              <a:solidFill>
                <a:schemeClr val="tx1"/>
              </a:solidFill>
              <a:effectLst/>
              <a:latin typeface="+mn-lt"/>
              <a:ea typeface="+mn-ea"/>
              <a:cs typeface="+mn-cs"/>
            </a:rPr>
            <a:t>介護老人保健施設特別会計は、コロナ禍により利用率が低下したが、コロナ禍以降も利用率が低調なままであることが要因であるため、利用率の上昇に努める。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また、左表においてその他会計に含まれる保養センター事業特別会計については、市直営で実施している観光事業で</a:t>
          </a:r>
          <a:r>
            <a:rPr kumimoji="1" lang="en-US" altLang="ja-JP" sz="1100">
              <a:solidFill>
                <a:schemeClr val="tx1"/>
              </a:solidFill>
              <a:effectLst/>
              <a:latin typeface="+mn-lt"/>
              <a:ea typeface="+mn-ea"/>
              <a:cs typeface="+mn-cs"/>
            </a:rPr>
            <a:t>S56</a:t>
          </a:r>
          <a:r>
            <a:rPr kumimoji="1" lang="ja-JP" altLang="ja-JP" sz="1100">
              <a:solidFill>
                <a:schemeClr val="tx1"/>
              </a:solidFill>
              <a:effectLst/>
              <a:latin typeface="+mn-lt"/>
              <a:ea typeface="+mn-ea"/>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100">
              <a:solidFill>
                <a:schemeClr val="tx1"/>
              </a:solidFill>
              <a:effectLst/>
              <a:latin typeface="+mn-lt"/>
              <a:ea typeface="+mn-ea"/>
              <a:cs typeface="+mn-cs"/>
            </a:rPr>
            <a:t>H22</a:t>
          </a:r>
          <a:r>
            <a:rPr kumimoji="1" lang="ja-JP" altLang="ja-JP" sz="1100">
              <a:solidFill>
                <a:schemeClr val="tx1"/>
              </a:solidFill>
              <a:effectLst/>
              <a:latin typeface="+mn-lt"/>
              <a:ea typeface="+mn-ea"/>
              <a:cs typeface="+mn-cs"/>
            </a:rPr>
            <a:t>年度から運営全般を指定管理者に委託して事業を実施するとともに、それまで勤務していた職員を普通会計に引き上げて事業を行い、</a:t>
          </a:r>
          <a:r>
            <a:rPr kumimoji="1" lang="en-US" altLang="ja-JP" sz="1100">
              <a:solidFill>
                <a:schemeClr val="tx1"/>
              </a:solidFill>
              <a:effectLst/>
              <a:latin typeface="+mn-lt"/>
              <a:ea typeface="+mn-ea"/>
              <a:cs typeface="+mn-cs"/>
            </a:rPr>
            <a:t>R2</a:t>
          </a:r>
          <a:r>
            <a:rPr kumimoji="1" lang="ja-JP" altLang="ja-JP" sz="1100">
              <a:solidFill>
                <a:schemeClr val="tx1"/>
              </a:solidFill>
              <a:effectLst/>
              <a:latin typeface="+mn-lt"/>
              <a:ea typeface="+mn-ea"/>
              <a:cs typeface="+mn-cs"/>
            </a:rPr>
            <a:t>年度までに赤字を解消する</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保養センター事業特別会計経営健全化計画</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を策定した。計画に沿って赤字解消を進めてきた結果、計画では</a:t>
          </a:r>
          <a:r>
            <a:rPr kumimoji="1" lang="en-US" altLang="ja-JP" sz="1100">
              <a:solidFill>
                <a:schemeClr val="tx1"/>
              </a:solidFill>
              <a:effectLst/>
              <a:latin typeface="+mn-lt"/>
              <a:ea typeface="+mn-ea"/>
              <a:cs typeface="+mn-cs"/>
            </a:rPr>
            <a:t>R2</a:t>
          </a:r>
          <a:r>
            <a:rPr kumimoji="1" lang="ja-JP" altLang="ja-JP" sz="1100">
              <a:solidFill>
                <a:schemeClr val="tx1"/>
              </a:solidFill>
              <a:effectLst/>
              <a:latin typeface="+mn-lt"/>
              <a:ea typeface="+mn-ea"/>
              <a:cs typeface="+mn-cs"/>
            </a:rPr>
            <a:t>年度での赤字解消を目指していたが、</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年前倒しで</a:t>
          </a:r>
          <a:r>
            <a:rPr kumimoji="1" lang="en-US" altLang="ja-JP" sz="1100">
              <a:solidFill>
                <a:schemeClr val="tx1"/>
              </a:solidFill>
              <a:effectLst/>
              <a:latin typeface="+mn-lt"/>
              <a:ea typeface="+mn-ea"/>
              <a:cs typeface="+mn-cs"/>
            </a:rPr>
            <a:t>R1</a:t>
          </a:r>
          <a:r>
            <a:rPr kumimoji="1" lang="ja-JP" altLang="ja-JP" sz="1100">
              <a:solidFill>
                <a:schemeClr val="tx1"/>
              </a:solidFill>
              <a:effectLst/>
              <a:latin typeface="+mn-lt"/>
              <a:ea typeface="+mn-ea"/>
              <a:cs typeface="+mn-cs"/>
            </a:rPr>
            <a:t>年度に目標を達成した。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市全体として特別会計の安定運営に向けて推進するよう努める。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21471810</v>
      </c>
      <c r="BO4" s="407"/>
      <c r="BP4" s="407"/>
      <c r="BQ4" s="407"/>
      <c r="BR4" s="407"/>
      <c r="BS4" s="407"/>
      <c r="BT4" s="407"/>
      <c r="BU4" s="408"/>
      <c r="BV4" s="406">
        <v>20009006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3.6</v>
      </c>
      <c r="CU4" s="413"/>
      <c r="CV4" s="413"/>
      <c r="CW4" s="413"/>
      <c r="CX4" s="413"/>
      <c r="CY4" s="413"/>
      <c r="CZ4" s="413"/>
      <c r="DA4" s="414"/>
      <c r="DB4" s="412">
        <v>4.2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21040259</v>
      </c>
      <c r="BO5" s="444"/>
      <c r="BP5" s="444"/>
      <c r="BQ5" s="444"/>
      <c r="BR5" s="444"/>
      <c r="BS5" s="444"/>
      <c r="BT5" s="444"/>
      <c r="BU5" s="445"/>
      <c r="BV5" s="443">
        <v>19480722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95.4</v>
      </c>
      <c r="CU5" s="441"/>
      <c r="CV5" s="441"/>
      <c r="CW5" s="441"/>
      <c r="CX5" s="441"/>
      <c r="CY5" s="441"/>
      <c r="CZ5" s="441"/>
      <c r="DA5" s="442"/>
      <c r="DB5" s="440">
        <v>94.6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431551</v>
      </c>
      <c r="BO6" s="444"/>
      <c r="BP6" s="444"/>
      <c r="BQ6" s="444"/>
      <c r="BR6" s="444"/>
      <c r="BS6" s="444"/>
      <c r="BT6" s="444"/>
      <c r="BU6" s="445"/>
      <c r="BV6" s="443">
        <v>528284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95.9</v>
      </c>
      <c r="CU6" s="481"/>
      <c r="CV6" s="481"/>
      <c r="CW6" s="481"/>
      <c r="CX6" s="481"/>
      <c r="CY6" s="481"/>
      <c r="CZ6" s="481"/>
      <c r="DA6" s="482"/>
      <c r="DB6" s="480">
        <v>95.6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31633</v>
      </c>
      <c r="BO7" s="444"/>
      <c r="BP7" s="444"/>
      <c r="BQ7" s="444"/>
      <c r="BR7" s="444"/>
      <c r="BS7" s="444"/>
      <c r="BT7" s="444"/>
      <c r="BU7" s="445"/>
      <c r="BV7" s="443">
        <v>62680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11116563</v>
      </c>
      <c r="CU7" s="444"/>
      <c r="CV7" s="444"/>
      <c r="CW7" s="444"/>
      <c r="CX7" s="444"/>
      <c r="CY7" s="444"/>
      <c r="CZ7" s="444"/>
      <c r="DA7" s="445"/>
      <c r="DB7" s="443">
        <v>11085459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399918</v>
      </c>
      <c r="BO8" s="444"/>
      <c r="BP8" s="444"/>
      <c r="BQ8" s="444"/>
      <c r="BR8" s="444"/>
      <c r="BS8" s="444"/>
      <c r="BT8" s="444"/>
      <c r="BU8" s="445"/>
      <c r="BV8" s="443">
        <v>465604</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28121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-65686</v>
      </c>
      <c r="BO9" s="444"/>
      <c r="BP9" s="444"/>
      <c r="BQ9" s="444"/>
      <c r="BR9" s="444"/>
      <c r="BS9" s="444"/>
      <c r="BT9" s="444"/>
      <c r="BU9" s="445"/>
      <c r="BV9" s="443">
        <v>71965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17.3</v>
      </c>
      <c r="CU9" s="441"/>
      <c r="CV9" s="441"/>
      <c r="CW9" s="441"/>
      <c r="CX9" s="441"/>
      <c r="CY9" s="441"/>
      <c r="CZ9" s="441"/>
      <c r="DA9" s="442"/>
      <c r="DB9" s="440">
        <v>17.8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31105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361303</v>
      </c>
      <c r="BO10" s="444"/>
      <c r="BP10" s="444"/>
      <c r="BQ10" s="444"/>
      <c r="BR10" s="444"/>
      <c r="BS10" s="444"/>
      <c r="BT10" s="444"/>
      <c r="BU10" s="445"/>
      <c r="BV10" s="443">
        <v>335139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27346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350000</v>
      </c>
      <c r="BO12" s="444"/>
      <c r="BP12" s="444"/>
      <c r="BQ12" s="444"/>
      <c r="BR12" s="444"/>
      <c r="BS12" s="444"/>
      <c r="BT12" s="444"/>
      <c r="BU12" s="445"/>
      <c r="BV12" s="443">
        <v>330000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26992</v>
      </c>
      <c r="S13" s="528"/>
      <c r="T13" s="528"/>
      <c r="U13" s="528"/>
      <c r="V13" s="529"/>
      <c r="W13" s="459" t="s">
        <v>131</v>
      </c>
      <c r="X13" s="460"/>
      <c r="Y13" s="460"/>
      <c r="Z13" s="460"/>
      <c r="AA13" s="460"/>
      <c r="AB13" s="450"/>
      <c r="AC13" s="494">
        <v>917</v>
      </c>
      <c r="AD13" s="495"/>
      <c r="AE13" s="495"/>
      <c r="AF13" s="495"/>
      <c r="AG13" s="537"/>
      <c r="AH13" s="494">
        <v>1204</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-54383</v>
      </c>
      <c r="BO13" s="444"/>
      <c r="BP13" s="444"/>
      <c r="BQ13" s="444"/>
      <c r="BR13" s="444"/>
      <c r="BS13" s="444"/>
      <c r="BT13" s="444"/>
      <c r="BU13" s="445"/>
      <c r="BV13" s="443">
        <v>77104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v>
      </c>
      <c r="CU13" s="441"/>
      <c r="CV13" s="441"/>
      <c r="CW13" s="441"/>
      <c r="CX13" s="441"/>
      <c r="CY13" s="441"/>
      <c r="CZ13" s="441"/>
      <c r="DA13" s="442"/>
      <c r="DB13" s="440">
        <v>11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27941</v>
      </c>
      <c r="S14" s="528"/>
      <c r="T14" s="528"/>
      <c r="U14" s="528"/>
      <c r="V14" s="529"/>
      <c r="W14" s="433"/>
      <c r="X14" s="434"/>
      <c r="Y14" s="434"/>
      <c r="Z14" s="434"/>
      <c r="AA14" s="434"/>
      <c r="AB14" s="423"/>
      <c r="AC14" s="530">
        <v>7.6</v>
      </c>
      <c r="AD14" s="531"/>
      <c r="AE14" s="531"/>
      <c r="AF14" s="531"/>
      <c r="AG14" s="532"/>
      <c r="AH14" s="530">
        <v>8.9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79.900000000000006</v>
      </c>
      <c r="CU14" s="542"/>
      <c r="CV14" s="542"/>
      <c r="CW14" s="542"/>
      <c r="CX14" s="542"/>
      <c r="CY14" s="542"/>
      <c r="CZ14" s="542"/>
      <c r="DA14" s="543"/>
      <c r="DB14" s="541">
        <v>84.2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27644</v>
      </c>
      <c r="S15" s="528"/>
      <c r="T15" s="528"/>
      <c r="U15" s="528"/>
      <c r="V15" s="529"/>
      <c r="W15" s="459" t="s">
        <v>137</v>
      </c>
      <c r="X15" s="460"/>
      <c r="Y15" s="460"/>
      <c r="Z15" s="460"/>
      <c r="AA15" s="460"/>
      <c r="AB15" s="450"/>
      <c r="AC15" s="494">
        <v>2679</v>
      </c>
      <c r="AD15" s="495"/>
      <c r="AE15" s="495"/>
      <c r="AF15" s="495"/>
      <c r="AG15" s="537"/>
      <c r="AH15" s="494">
        <v>3057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2872744</v>
      </c>
      <c r="BO15" s="407"/>
      <c r="BP15" s="407"/>
      <c r="BQ15" s="407"/>
      <c r="BR15" s="407"/>
      <c r="BS15" s="407"/>
      <c r="BT15" s="407"/>
      <c r="BU15" s="408"/>
      <c r="BV15" s="406">
        <v>2830091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22.1</v>
      </c>
      <c r="AD16" s="531"/>
      <c r="AE16" s="531"/>
      <c r="AF16" s="531"/>
      <c r="AG16" s="532"/>
      <c r="AH16" s="530">
        <v>22.7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10376708</v>
      </c>
      <c r="BO16" s="444"/>
      <c r="BP16" s="444"/>
      <c r="BQ16" s="444"/>
      <c r="BR16" s="444"/>
      <c r="BS16" s="444"/>
      <c r="BT16" s="444"/>
      <c r="BU16" s="445"/>
      <c r="BV16" s="443">
        <v>10290114</v>
      </c>
      <c r="BW16" s="444"/>
      <c r="BX16" s="444"/>
      <c r="BY16" s="444"/>
      <c r="BZ16" s="444"/>
      <c r="CA16" s="444"/>
      <c r="CB16" s="444"/>
      <c r="CC16" s="445"/>
      <c r="CD16" s="194"/>
      <c r="CE16" s="557" t="s">
        <v>143</v>
      </c>
      <c r="CF16" s="557"/>
      <c r="CG16" s="557"/>
      <c r="CH16" s="557"/>
      <c r="CI16" s="557"/>
      <c r="CJ16" s="557"/>
      <c r="CK16" s="557"/>
      <c r="CL16" s="557"/>
      <c r="CM16" s="557"/>
      <c r="CN16" s="557"/>
      <c r="CO16" s="557"/>
      <c r="CP16" s="557"/>
      <c r="CQ16" s="557"/>
      <c r="CR16" s="557"/>
      <c r="CS16" s="558"/>
      <c r="CT16" s="440">
        <v>15.8</v>
      </c>
      <c r="CU16" s="441"/>
      <c r="CV16" s="441"/>
      <c r="CW16" s="441"/>
      <c r="CX16" s="441"/>
      <c r="CY16" s="441"/>
      <c r="CZ16" s="441"/>
      <c r="DA16" s="442"/>
      <c r="DB16" s="440" t="s">
        <v>122</v>
      </c>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144</v>
      </c>
      <c r="N17" s="555"/>
      <c r="O17" s="555"/>
      <c r="P17" s="555"/>
      <c r="Q17" s="556"/>
      <c r="R17" s="549" t="s">
        <v>145</v>
      </c>
      <c r="S17" s="550"/>
      <c r="T17" s="550"/>
      <c r="U17" s="550"/>
      <c r="V17" s="551"/>
      <c r="W17" s="459" t="s">
        <v>146</v>
      </c>
      <c r="X17" s="460"/>
      <c r="Y17" s="460"/>
      <c r="Z17" s="460"/>
      <c r="AA17" s="460"/>
      <c r="AB17" s="450"/>
      <c r="AC17" s="494">
        <v>8504</v>
      </c>
      <c r="AD17" s="495"/>
      <c r="AE17" s="495"/>
      <c r="AF17" s="495"/>
      <c r="AG17" s="537"/>
      <c r="AH17" s="494">
        <v>9230</v>
      </c>
      <c r="AI17" s="495"/>
      <c r="AJ17" s="495"/>
      <c r="AK17" s="495"/>
      <c r="AL17" s="496"/>
      <c r="AM17" s="472"/>
      <c r="AN17" s="473"/>
      <c r="AO17" s="473"/>
      <c r="AP17" s="473"/>
      <c r="AQ17" s="473"/>
      <c r="AR17" s="473"/>
      <c r="AS17" s="473"/>
      <c r="AT17" s="474"/>
      <c r="AU17" s="475"/>
      <c r="AV17" s="476"/>
      <c r="AW17" s="476"/>
      <c r="AX17" s="476"/>
      <c r="AY17" s="477" t="s">
        <v>147</v>
      </c>
      <c r="AZ17" s="478"/>
      <c r="BA17" s="478"/>
      <c r="BB17" s="478"/>
      <c r="BC17" s="478"/>
      <c r="BD17" s="478"/>
      <c r="BE17" s="478"/>
      <c r="BF17" s="478"/>
      <c r="BG17" s="478"/>
      <c r="BH17" s="478"/>
      <c r="BI17" s="478"/>
      <c r="BJ17" s="478"/>
      <c r="BK17" s="478"/>
      <c r="BL17" s="478"/>
      <c r="BM17" s="479"/>
      <c r="BN17" s="443">
        <v>3562481</v>
      </c>
      <c r="BO17" s="444"/>
      <c r="BP17" s="444"/>
      <c r="BQ17" s="444"/>
      <c r="BR17" s="444"/>
      <c r="BS17" s="444"/>
      <c r="BT17" s="444"/>
      <c r="BU17" s="445"/>
      <c r="BV17" s="443">
        <v>3508123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148</v>
      </c>
      <c r="C18" s="486"/>
      <c r="D18" s="486"/>
      <c r="E18" s="566"/>
      <c r="F18" s="566"/>
      <c r="G18" s="566"/>
      <c r="H18" s="566"/>
      <c r="I18" s="566"/>
      <c r="J18" s="566"/>
      <c r="K18" s="566"/>
      <c r="L18" s="567">
        <v>247.5</v>
      </c>
      <c r="M18" s="567"/>
      <c r="N18" s="567"/>
      <c r="O18" s="567"/>
      <c r="P18" s="567"/>
      <c r="Q18" s="567"/>
      <c r="R18" s="568"/>
      <c r="S18" s="568"/>
      <c r="T18" s="568"/>
      <c r="U18" s="568"/>
      <c r="V18" s="569"/>
      <c r="W18" s="461"/>
      <c r="X18" s="462"/>
      <c r="Y18" s="462"/>
      <c r="Z18" s="462"/>
      <c r="AA18" s="462"/>
      <c r="AB18" s="453"/>
      <c r="AC18" s="570">
        <v>70.3</v>
      </c>
      <c r="AD18" s="571"/>
      <c r="AE18" s="571"/>
      <c r="AF18" s="571"/>
      <c r="AG18" s="572"/>
      <c r="AH18" s="570">
        <v>68.400000000000006</v>
      </c>
      <c r="AI18" s="571"/>
      <c r="AJ18" s="571"/>
      <c r="AK18" s="571"/>
      <c r="AL18" s="573"/>
      <c r="AM18" s="472"/>
      <c r="AN18" s="473"/>
      <c r="AO18" s="473"/>
      <c r="AP18" s="473"/>
      <c r="AQ18" s="473"/>
      <c r="AR18" s="473"/>
      <c r="AS18" s="473"/>
      <c r="AT18" s="474"/>
      <c r="AU18" s="475"/>
      <c r="AV18" s="476"/>
      <c r="AW18" s="476"/>
      <c r="AX18" s="476"/>
      <c r="AY18" s="477" t="s">
        <v>149</v>
      </c>
      <c r="AZ18" s="478"/>
      <c r="BA18" s="478"/>
      <c r="BB18" s="478"/>
      <c r="BC18" s="478"/>
      <c r="BD18" s="478"/>
      <c r="BE18" s="478"/>
      <c r="BF18" s="478"/>
      <c r="BG18" s="478"/>
      <c r="BH18" s="478"/>
      <c r="BI18" s="478"/>
      <c r="BJ18" s="478"/>
      <c r="BK18" s="478"/>
      <c r="BL18" s="478"/>
      <c r="BM18" s="479"/>
      <c r="BN18" s="443">
        <v>10629878</v>
      </c>
      <c r="BO18" s="444"/>
      <c r="BP18" s="444"/>
      <c r="BQ18" s="444"/>
      <c r="BR18" s="444"/>
      <c r="BS18" s="444"/>
      <c r="BT18" s="444"/>
      <c r="BU18" s="445"/>
      <c r="BV18" s="443">
        <v>10587168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150</v>
      </c>
      <c r="C19" s="486"/>
      <c r="D19" s="486"/>
      <c r="E19" s="566"/>
      <c r="F19" s="566"/>
      <c r="G19" s="566"/>
      <c r="H19" s="566"/>
      <c r="I19" s="566"/>
      <c r="J19" s="566"/>
      <c r="K19" s="566"/>
      <c r="L19" s="574">
        <v>114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151</v>
      </c>
      <c r="AZ19" s="478"/>
      <c r="BA19" s="478"/>
      <c r="BB19" s="478"/>
      <c r="BC19" s="478"/>
      <c r="BD19" s="478"/>
      <c r="BE19" s="478"/>
      <c r="BF19" s="478"/>
      <c r="BG19" s="478"/>
      <c r="BH19" s="478"/>
      <c r="BI19" s="478"/>
      <c r="BJ19" s="478"/>
      <c r="BK19" s="478"/>
      <c r="BL19" s="478"/>
      <c r="BM19" s="479"/>
      <c r="BN19" s="443">
        <v>14025416</v>
      </c>
      <c r="BO19" s="444"/>
      <c r="BP19" s="444"/>
      <c r="BQ19" s="444"/>
      <c r="BR19" s="444"/>
      <c r="BS19" s="444"/>
      <c r="BT19" s="444"/>
      <c r="BU19" s="445"/>
      <c r="BV19" s="443">
        <v>13826251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152</v>
      </c>
      <c r="C20" s="486"/>
      <c r="D20" s="486"/>
      <c r="E20" s="566"/>
      <c r="F20" s="566"/>
      <c r="G20" s="566"/>
      <c r="H20" s="566"/>
      <c r="I20" s="566"/>
      <c r="J20" s="566"/>
      <c r="K20" s="566"/>
      <c r="L20" s="574">
        <v>10852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154</v>
      </c>
      <c r="C22" s="587"/>
      <c r="D22" s="588"/>
      <c r="E22" s="455" t="s">
        <v>1</v>
      </c>
      <c r="F22" s="460"/>
      <c r="G22" s="460"/>
      <c r="H22" s="460"/>
      <c r="I22" s="460"/>
      <c r="J22" s="460"/>
      <c r="K22" s="450"/>
      <c r="L22" s="455" t="s">
        <v>155</v>
      </c>
      <c r="M22" s="460"/>
      <c r="N22" s="460"/>
      <c r="O22" s="460"/>
      <c r="P22" s="450"/>
      <c r="Q22" s="618" t="s">
        <v>156</v>
      </c>
      <c r="R22" s="619"/>
      <c r="S22" s="619"/>
      <c r="T22" s="619"/>
      <c r="U22" s="619"/>
      <c r="V22" s="620"/>
      <c r="W22" s="586" t="s">
        <v>157</v>
      </c>
      <c r="X22" s="587"/>
      <c r="Y22" s="588"/>
      <c r="Z22" s="455" t="s">
        <v>1</v>
      </c>
      <c r="AA22" s="460"/>
      <c r="AB22" s="460"/>
      <c r="AC22" s="460"/>
      <c r="AD22" s="460"/>
      <c r="AE22" s="460"/>
      <c r="AF22" s="460"/>
      <c r="AG22" s="450"/>
      <c r="AH22" s="624" t="s">
        <v>158</v>
      </c>
      <c r="AI22" s="460"/>
      <c r="AJ22" s="460"/>
      <c r="AK22" s="460"/>
      <c r="AL22" s="450"/>
      <c r="AM22" s="624" t="s">
        <v>159</v>
      </c>
      <c r="AN22" s="625"/>
      <c r="AO22" s="625"/>
      <c r="AP22" s="625"/>
      <c r="AQ22" s="625"/>
      <c r="AR22" s="626"/>
      <c r="AS22" s="618" t="s">
        <v>156</v>
      </c>
      <c r="AT22" s="619"/>
      <c r="AU22" s="619"/>
      <c r="AV22" s="619"/>
      <c r="AW22" s="619"/>
      <c r="AX22" s="630"/>
      <c r="AY22" s="403" t="s">
        <v>160</v>
      </c>
      <c r="AZ22" s="404"/>
      <c r="BA22" s="404"/>
      <c r="BB22" s="404"/>
      <c r="BC22" s="404"/>
      <c r="BD22" s="404"/>
      <c r="BE22" s="404"/>
      <c r="BF22" s="404"/>
      <c r="BG22" s="404"/>
      <c r="BH22" s="404"/>
      <c r="BI22" s="404"/>
      <c r="BJ22" s="404"/>
      <c r="BK22" s="404"/>
      <c r="BL22" s="404"/>
      <c r="BM22" s="405"/>
      <c r="BN22" s="406">
        <v>23403839</v>
      </c>
      <c r="BO22" s="407"/>
      <c r="BP22" s="407"/>
      <c r="BQ22" s="407"/>
      <c r="BR22" s="407"/>
      <c r="BS22" s="407"/>
      <c r="BT22" s="407"/>
      <c r="BU22" s="408"/>
      <c r="BV22" s="406">
        <v>22939459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161</v>
      </c>
      <c r="AZ23" s="478"/>
      <c r="BA23" s="478"/>
      <c r="BB23" s="478"/>
      <c r="BC23" s="478"/>
      <c r="BD23" s="478"/>
      <c r="BE23" s="478"/>
      <c r="BF23" s="478"/>
      <c r="BG23" s="478"/>
      <c r="BH23" s="478"/>
      <c r="BI23" s="478"/>
      <c r="BJ23" s="478"/>
      <c r="BK23" s="478"/>
      <c r="BL23" s="478"/>
      <c r="BM23" s="479"/>
      <c r="BN23" s="443">
        <v>16269504</v>
      </c>
      <c r="BO23" s="444"/>
      <c r="BP23" s="444"/>
      <c r="BQ23" s="444"/>
      <c r="BR23" s="444"/>
      <c r="BS23" s="444"/>
      <c r="BT23" s="444"/>
      <c r="BU23" s="445"/>
      <c r="BV23" s="443">
        <v>15296810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162</v>
      </c>
      <c r="F24" s="473"/>
      <c r="G24" s="473"/>
      <c r="H24" s="473"/>
      <c r="I24" s="473"/>
      <c r="J24" s="473"/>
      <c r="K24" s="474"/>
      <c r="L24" s="494">
        <v>1</v>
      </c>
      <c r="M24" s="495"/>
      <c r="N24" s="495"/>
      <c r="O24" s="495"/>
      <c r="P24" s="537"/>
      <c r="Q24" s="494">
        <v>6970</v>
      </c>
      <c r="R24" s="495"/>
      <c r="S24" s="495"/>
      <c r="T24" s="495"/>
      <c r="U24" s="495"/>
      <c r="V24" s="537"/>
      <c r="W24" s="589"/>
      <c r="X24" s="590"/>
      <c r="Y24" s="591"/>
      <c r="Z24" s="493" t="s">
        <v>163</v>
      </c>
      <c r="AA24" s="473"/>
      <c r="AB24" s="473"/>
      <c r="AC24" s="473"/>
      <c r="AD24" s="473"/>
      <c r="AE24" s="473"/>
      <c r="AF24" s="473"/>
      <c r="AG24" s="474"/>
      <c r="AH24" s="494">
        <v>328</v>
      </c>
      <c r="AI24" s="495"/>
      <c r="AJ24" s="495"/>
      <c r="AK24" s="495"/>
      <c r="AL24" s="537"/>
      <c r="AM24" s="494">
        <v>1061408</v>
      </c>
      <c r="AN24" s="495"/>
      <c r="AO24" s="495"/>
      <c r="AP24" s="495"/>
      <c r="AQ24" s="495"/>
      <c r="AR24" s="537"/>
      <c r="AS24" s="494">
        <v>3236</v>
      </c>
      <c r="AT24" s="495"/>
      <c r="AU24" s="495"/>
      <c r="AV24" s="495"/>
      <c r="AW24" s="495"/>
      <c r="AX24" s="496"/>
      <c r="AY24" s="559" t="s">
        <v>164</v>
      </c>
      <c r="AZ24" s="560"/>
      <c r="BA24" s="560"/>
      <c r="BB24" s="560"/>
      <c r="BC24" s="560"/>
      <c r="BD24" s="560"/>
      <c r="BE24" s="560"/>
      <c r="BF24" s="560"/>
      <c r="BG24" s="560"/>
      <c r="BH24" s="560"/>
      <c r="BI24" s="560"/>
      <c r="BJ24" s="560"/>
      <c r="BK24" s="560"/>
      <c r="BL24" s="560"/>
      <c r="BM24" s="561"/>
      <c r="BN24" s="443">
        <v>17486691</v>
      </c>
      <c r="BO24" s="444"/>
      <c r="BP24" s="444"/>
      <c r="BQ24" s="444"/>
      <c r="BR24" s="444"/>
      <c r="BS24" s="444"/>
      <c r="BT24" s="444"/>
      <c r="BU24" s="445"/>
      <c r="BV24" s="443">
        <v>16393222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165</v>
      </c>
      <c r="F25" s="473"/>
      <c r="G25" s="473"/>
      <c r="H25" s="473"/>
      <c r="I25" s="473"/>
      <c r="J25" s="473"/>
      <c r="K25" s="474"/>
      <c r="L25" s="494">
        <v>1</v>
      </c>
      <c r="M25" s="495"/>
      <c r="N25" s="495"/>
      <c r="O25" s="495"/>
      <c r="P25" s="537"/>
      <c r="Q25" s="494">
        <v>6120</v>
      </c>
      <c r="R25" s="495"/>
      <c r="S25" s="495"/>
      <c r="T25" s="495"/>
      <c r="U25" s="495"/>
      <c r="V25" s="537"/>
      <c r="W25" s="589"/>
      <c r="X25" s="590"/>
      <c r="Y25" s="591"/>
      <c r="Z25" s="493" t="s">
        <v>166</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167</v>
      </c>
      <c r="AZ25" s="404"/>
      <c r="BA25" s="404"/>
      <c r="BB25" s="404"/>
      <c r="BC25" s="404"/>
      <c r="BD25" s="404"/>
      <c r="BE25" s="404"/>
      <c r="BF25" s="404"/>
      <c r="BG25" s="404"/>
      <c r="BH25" s="404"/>
      <c r="BI25" s="404"/>
      <c r="BJ25" s="404"/>
      <c r="BK25" s="404"/>
      <c r="BL25" s="404"/>
      <c r="BM25" s="405"/>
      <c r="BN25" s="406">
        <v>2570152</v>
      </c>
      <c r="BO25" s="407"/>
      <c r="BP25" s="407"/>
      <c r="BQ25" s="407"/>
      <c r="BR25" s="407"/>
      <c r="BS25" s="407"/>
      <c r="BT25" s="407"/>
      <c r="BU25" s="408"/>
      <c r="BV25" s="406">
        <v>2467117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168</v>
      </c>
      <c r="F26" s="473"/>
      <c r="G26" s="473"/>
      <c r="H26" s="473"/>
      <c r="I26" s="473"/>
      <c r="J26" s="473"/>
      <c r="K26" s="474"/>
      <c r="L26" s="494">
        <v>1</v>
      </c>
      <c r="M26" s="495"/>
      <c r="N26" s="495"/>
      <c r="O26" s="495"/>
      <c r="P26" s="537"/>
      <c r="Q26" s="494">
        <v>5130</v>
      </c>
      <c r="R26" s="495"/>
      <c r="S26" s="495"/>
      <c r="T26" s="495"/>
      <c r="U26" s="495"/>
      <c r="V26" s="537"/>
      <c r="W26" s="589"/>
      <c r="X26" s="590"/>
      <c r="Y26" s="591"/>
      <c r="Z26" s="493" t="s">
        <v>169</v>
      </c>
      <c r="AA26" s="595"/>
      <c r="AB26" s="595"/>
      <c r="AC26" s="595"/>
      <c r="AD26" s="595"/>
      <c r="AE26" s="595"/>
      <c r="AF26" s="595"/>
      <c r="AG26" s="596"/>
      <c r="AH26" s="494">
        <v>21</v>
      </c>
      <c r="AI26" s="495"/>
      <c r="AJ26" s="495"/>
      <c r="AK26" s="495"/>
      <c r="AL26" s="537"/>
      <c r="AM26" s="494">
        <v>61698</v>
      </c>
      <c r="AN26" s="495"/>
      <c r="AO26" s="495"/>
      <c r="AP26" s="495"/>
      <c r="AQ26" s="495"/>
      <c r="AR26" s="537"/>
      <c r="AS26" s="494">
        <v>2938</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4300</v>
      </c>
      <c r="R27" s="495"/>
      <c r="S27" s="495"/>
      <c r="T27" s="495"/>
      <c r="U27" s="495"/>
      <c r="V27" s="537"/>
      <c r="W27" s="589"/>
      <c r="X27" s="590"/>
      <c r="Y27" s="591"/>
      <c r="Z27" s="493" t="s">
        <v>172</v>
      </c>
      <c r="AA27" s="473"/>
      <c r="AB27" s="473"/>
      <c r="AC27" s="473"/>
      <c r="AD27" s="473"/>
      <c r="AE27" s="473"/>
      <c r="AF27" s="473"/>
      <c r="AG27" s="474"/>
      <c r="AH27" s="494">
        <v>12</v>
      </c>
      <c r="AI27" s="495"/>
      <c r="AJ27" s="495"/>
      <c r="AK27" s="495"/>
      <c r="AL27" s="537"/>
      <c r="AM27" s="494">
        <v>42234</v>
      </c>
      <c r="AN27" s="495"/>
      <c r="AO27" s="495"/>
      <c r="AP27" s="495"/>
      <c r="AQ27" s="495"/>
      <c r="AR27" s="537"/>
      <c r="AS27" s="494">
        <v>3520</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3600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2044157</v>
      </c>
      <c r="BO28" s="407"/>
      <c r="BP28" s="407"/>
      <c r="BQ28" s="407"/>
      <c r="BR28" s="407"/>
      <c r="BS28" s="407"/>
      <c r="BT28" s="407"/>
      <c r="BU28" s="408"/>
      <c r="BV28" s="406">
        <v>2032809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12</v>
      </c>
      <c r="M29" s="495"/>
      <c r="N29" s="495"/>
      <c r="O29" s="495"/>
      <c r="P29" s="537"/>
      <c r="Q29" s="494">
        <v>3300</v>
      </c>
      <c r="R29" s="495"/>
      <c r="S29" s="495"/>
      <c r="T29" s="495"/>
      <c r="U29" s="495"/>
      <c r="V29" s="537"/>
      <c r="W29" s="592"/>
      <c r="X29" s="593"/>
      <c r="Y29" s="594"/>
      <c r="Z29" s="493" t="s">
        <v>178</v>
      </c>
      <c r="AA29" s="473"/>
      <c r="AB29" s="473"/>
      <c r="AC29" s="473"/>
      <c r="AD29" s="473"/>
      <c r="AE29" s="473"/>
      <c r="AF29" s="473"/>
      <c r="AG29" s="474"/>
      <c r="AH29" s="494">
        <v>340</v>
      </c>
      <c r="AI29" s="495"/>
      <c r="AJ29" s="495"/>
      <c r="AK29" s="495"/>
      <c r="AL29" s="537"/>
      <c r="AM29" s="494">
        <v>1103642</v>
      </c>
      <c r="AN29" s="495"/>
      <c r="AO29" s="495"/>
      <c r="AP29" s="495"/>
      <c r="AQ29" s="495"/>
      <c r="AR29" s="537"/>
      <c r="AS29" s="494">
        <v>3246</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157902</v>
      </c>
      <c r="BO29" s="444"/>
      <c r="BP29" s="444"/>
      <c r="BQ29" s="444"/>
      <c r="BR29" s="444"/>
      <c r="BS29" s="444"/>
      <c r="BT29" s="444"/>
      <c r="BU29" s="445"/>
      <c r="BV29" s="443">
        <v>109656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2454191</v>
      </c>
      <c r="BO30" s="563"/>
      <c r="BP30" s="563"/>
      <c r="BQ30" s="563"/>
      <c r="BR30" s="563"/>
      <c r="BS30" s="563"/>
      <c r="BT30" s="563"/>
      <c r="BU30" s="564"/>
      <c r="BV30" s="562">
        <v>2636620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保養センター事業特別会計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宇陀衛生一部事務組合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宇陀市土地開発公社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病院事業特別会計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奈良県市町村総合事務組合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霊苑事業特別会計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介護老人保健施設事業特別会計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東宇陀環境衛生組合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IF('各会計、関係団体の財政状況及び健全化判断比率'!B34="","",'各会計、関係団体の財政状況及び健全化判断比率'!B34)</f>
        <v>水道事業特別会計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奈良広域水質検査センター組合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11</v>
      </c>
      <c r="AN38" s="633"/>
      <c r="AO38" s="634" t="str">
        <f>IF('各会計、関係団体の財政状況及び健全化判断比率'!B35="","",'各会計、関係団体の財政状況及び健全化判断比率'!B35)</f>
        <v>下水道事業特別会計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桜井宇陀広域連合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奈良県住宅新築資金等貸付回収管理組合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奈良県後期高齢者医療広域連合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奈良県広域消防組合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wVeCKkAEEnGIY8OtJILleq7TNaYHU7lfZgnvih9GJeXwufiIzl6PN5O9qOyNLPAwlwdyvWZy4UUu5cWlPqcEQ==" saltValue="N67Y3vpvhWPn9ENRyefo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537</v>
      </c>
      <c r="D34" s="1187"/>
      <c r="E34" s="1188"/>
      <c r="F34" s="32" t="s">
        <v>538</v>
      </c>
      <c r="G34" s="33" t="s">
        <v>539</v>
      </c>
      <c r="H34" s="33" t="s">
        <v>540</v>
      </c>
      <c r="I34" s="33" t="s">
        <v>540</v>
      </c>
      <c r="J34" s="34" t="s">
        <v>541</v>
      </c>
      <c r="K34" s="22"/>
      <c r="L34" s="22"/>
      <c r="M34" s="22"/>
      <c r="N34" s="22"/>
      <c r="O34" s="22"/>
      <c r="P34" s="22"/>
    </row>
    <row r="35" spans="1:16" ht="39" customHeight="1" x14ac:dyDescent="0.15">
      <c r="A35" s="22"/>
      <c r="B35" s="35"/>
      <c r="C35" s="1181" t="s">
        <v>542</v>
      </c>
      <c r="D35" s="1182"/>
      <c r="E35" s="1183"/>
      <c r="F35" s="36">
        <v>2.1800000000000002</v>
      </c>
      <c r="G35" s="37">
        <v>1.68</v>
      </c>
      <c r="H35" s="37">
        <v>0.68</v>
      </c>
      <c r="I35" s="37">
        <v>0.1</v>
      </c>
      <c r="J35" s="38" t="s">
        <v>543</v>
      </c>
      <c r="K35" s="22"/>
      <c r="L35" s="22"/>
      <c r="M35" s="22"/>
      <c r="N35" s="22"/>
      <c r="O35" s="22"/>
      <c r="P35" s="22"/>
    </row>
    <row r="36" spans="1:16" ht="39" customHeight="1" x14ac:dyDescent="0.15">
      <c r="A36" s="22"/>
      <c r="B36" s="35"/>
      <c r="C36" s="1181" t="s">
        <v>544</v>
      </c>
      <c r="D36" s="1182"/>
      <c r="E36" s="1183"/>
      <c r="F36" s="36">
        <v>3.45</v>
      </c>
      <c r="G36" s="37">
        <v>4.7699999999999996</v>
      </c>
      <c r="H36" s="37">
        <v>9.74</v>
      </c>
      <c r="I36" s="37">
        <v>13.79</v>
      </c>
      <c r="J36" s="38">
        <v>10.49</v>
      </c>
      <c r="K36" s="22"/>
      <c r="L36" s="22"/>
      <c r="M36" s="22"/>
      <c r="N36" s="22"/>
      <c r="O36" s="22"/>
      <c r="P36" s="22"/>
    </row>
    <row r="37" spans="1:16" ht="39" customHeight="1" x14ac:dyDescent="0.15">
      <c r="A37" s="22"/>
      <c r="B37" s="35"/>
      <c r="C37" s="1181" t="s">
        <v>545</v>
      </c>
      <c r="D37" s="1182"/>
      <c r="E37" s="1183"/>
      <c r="F37" s="36">
        <v>9.75</v>
      </c>
      <c r="G37" s="37">
        <v>9.23</v>
      </c>
      <c r="H37" s="37">
        <v>8.6199999999999992</v>
      </c>
      <c r="I37" s="37">
        <v>8.67</v>
      </c>
      <c r="J37" s="38">
        <v>7.9</v>
      </c>
      <c r="K37" s="22"/>
      <c r="L37" s="22"/>
      <c r="M37" s="22"/>
      <c r="N37" s="22"/>
      <c r="O37" s="22"/>
      <c r="P37" s="22"/>
    </row>
    <row r="38" spans="1:16" ht="39" customHeight="1" x14ac:dyDescent="0.15">
      <c r="A38" s="22"/>
      <c r="B38" s="35"/>
      <c r="C38" s="1181" t="s">
        <v>546</v>
      </c>
      <c r="D38" s="1182"/>
      <c r="E38" s="1183"/>
      <c r="F38" s="36">
        <v>4.18</v>
      </c>
      <c r="G38" s="37">
        <v>3.59</v>
      </c>
      <c r="H38" s="37">
        <v>5.6</v>
      </c>
      <c r="I38" s="37">
        <v>6.42</v>
      </c>
      <c r="J38" s="38">
        <v>5.69</v>
      </c>
      <c r="K38" s="22"/>
      <c r="L38" s="22"/>
      <c r="M38" s="22"/>
      <c r="N38" s="22"/>
      <c r="O38" s="22"/>
      <c r="P38" s="22"/>
    </row>
    <row r="39" spans="1:16" ht="39" customHeight="1" x14ac:dyDescent="0.15">
      <c r="A39" s="22"/>
      <c r="B39" s="35"/>
      <c r="C39" s="1181" t="s">
        <v>547</v>
      </c>
      <c r="D39" s="1182"/>
      <c r="E39" s="1183"/>
      <c r="F39" s="36">
        <v>1.01</v>
      </c>
      <c r="G39" s="37">
        <v>0.9</v>
      </c>
      <c r="H39" s="37">
        <v>1.53</v>
      </c>
      <c r="I39" s="37">
        <v>2.27</v>
      </c>
      <c r="J39" s="38">
        <v>1.72</v>
      </c>
      <c r="K39" s="22"/>
      <c r="L39" s="22"/>
      <c r="M39" s="22"/>
      <c r="N39" s="22"/>
      <c r="O39" s="22"/>
      <c r="P39" s="22"/>
    </row>
    <row r="40" spans="1:16" ht="39" customHeight="1" x14ac:dyDescent="0.15">
      <c r="A40" s="22"/>
      <c r="B40" s="35"/>
      <c r="C40" s="1181" t="s">
        <v>548</v>
      </c>
      <c r="D40" s="1182"/>
      <c r="E40" s="1183"/>
      <c r="F40" s="36">
        <v>0.06</v>
      </c>
      <c r="G40" s="37">
        <v>0.41</v>
      </c>
      <c r="H40" s="37">
        <v>0.55000000000000004</v>
      </c>
      <c r="I40" s="37">
        <v>0.48</v>
      </c>
      <c r="J40" s="38">
        <v>0.6</v>
      </c>
      <c r="K40" s="22"/>
      <c r="L40" s="22"/>
      <c r="M40" s="22"/>
      <c r="N40" s="22"/>
      <c r="O40" s="22"/>
      <c r="P40" s="22"/>
    </row>
    <row r="41" spans="1:16" ht="39" customHeight="1" x14ac:dyDescent="0.15">
      <c r="A41" s="22"/>
      <c r="B41" s="35"/>
      <c r="C41" s="1181" t="s">
        <v>549</v>
      </c>
      <c r="D41" s="1182"/>
      <c r="E41" s="1183"/>
      <c r="F41" s="36">
        <v>0</v>
      </c>
      <c r="G41" s="37">
        <v>0</v>
      </c>
      <c r="H41" s="37">
        <v>0</v>
      </c>
      <c r="I41" s="37">
        <v>0</v>
      </c>
      <c r="J41" s="38">
        <v>0.27</v>
      </c>
      <c r="K41" s="22"/>
      <c r="L41" s="22"/>
      <c r="M41" s="22"/>
      <c r="N41" s="22"/>
      <c r="O41" s="22"/>
      <c r="P41" s="22"/>
    </row>
    <row r="42" spans="1:16" ht="39" customHeight="1" x14ac:dyDescent="0.15">
      <c r="A42" s="22"/>
      <c r="B42" s="39"/>
      <c r="C42" s="1181" t="s">
        <v>550</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551</v>
      </c>
      <c r="D43" s="1185"/>
      <c r="E43" s="1186"/>
      <c r="F43" s="41">
        <v>0.94</v>
      </c>
      <c r="G43" s="42">
        <v>0.27</v>
      </c>
      <c r="H43" s="42">
        <v>0.68</v>
      </c>
      <c r="I43" s="42">
        <v>0.18</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NjBKh6kNPJlQb8Af2ad15Vykg4cNEaEKpCDqH59WU6BUbv3xM4SwnMMtEZpzaAKOjuHkecL9HbD1mL1NVt0uA==" saltValue="tIQ8Ou3kEEPaKLs7qirB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2874</v>
      </c>
      <c r="L45" s="60">
        <v>2493</v>
      </c>
      <c r="M45" s="60">
        <v>2647</v>
      </c>
      <c r="N45" s="60">
        <v>2495</v>
      </c>
      <c r="O45" s="61">
        <v>2449</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v>1</v>
      </c>
      <c r="L47" s="64">
        <v>1</v>
      </c>
      <c r="M47" s="64">
        <v>1</v>
      </c>
      <c r="N47" s="64">
        <v>1</v>
      </c>
      <c r="O47" s="65">
        <v>1</v>
      </c>
      <c r="P47" s="48"/>
      <c r="Q47" s="48"/>
      <c r="R47" s="48"/>
      <c r="S47" s="48"/>
      <c r="T47" s="48"/>
      <c r="U47" s="48"/>
    </row>
    <row r="48" spans="1:21" ht="30.75" customHeight="1" x14ac:dyDescent="0.15">
      <c r="A48" s="48"/>
      <c r="B48" s="1191"/>
      <c r="C48" s="1192"/>
      <c r="D48" s="62"/>
      <c r="E48" s="1197" t="s">
        <v>13</v>
      </c>
      <c r="F48" s="1197"/>
      <c r="G48" s="1197"/>
      <c r="H48" s="1197"/>
      <c r="I48" s="1197"/>
      <c r="J48" s="1198"/>
      <c r="K48" s="63">
        <v>562</v>
      </c>
      <c r="L48" s="64">
        <v>497</v>
      </c>
      <c r="M48" s="64">
        <v>549</v>
      </c>
      <c r="N48" s="64">
        <v>544</v>
      </c>
      <c r="O48" s="65">
        <v>570</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490</v>
      </c>
      <c r="L49" s="64" t="s">
        <v>490</v>
      </c>
      <c r="M49" s="64" t="s">
        <v>490</v>
      </c>
      <c r="N49" s="64">
        <v>49</v>
      </c>
      <c r="O49" s="65">
        <v>53</v>
      </c>
      <c r="P49" s="48"/>
      <c r="Q49" s="48"/>
      <c r="R49" s="48"/>
      <c r="S49" s="48"/>
      <c r="T49" s="48"/>
      <c r="U49" s="48"/>
    </row>
    <row r="50" spans="1:21" ht="30.75" customHeight="1" x14ac:dyDescent="0.15">
      <c r="A50" s="48"/>
      <c r="B50" s="1191"/>
      <c r="C50" s="1192"/>
      <c r="D50" s="62"/>
      <c r="E50" s="1197" t="s">
        <v>15</v>
      </c>
      <c r="F50" s="1197"/>
      <c r="G50" s="1197"/>
      <c r="H50" s="1197"/>
      <c r="I50" s="1197"/>
      <c r="J50" s="1198"/>
      <c r="K50" s="63">
        <v>70</v>
      </c>
      <c r="L50" s="64">
        <v>74</v>
      </c>
      <c r="M50" s="64">
        <v>68</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2103</v>
      </c>
      <c r="L52" s="64">
        <v>2050</v>
      </c>
      <c r="M52" s="64">
        <v>2204</v>
      </c>
      <c r="N52" s="64">
        <v>2116</v>
      </c>
      <c r="O52" s="65">
        <v>2073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1404</v>
      </c>
      <c r="L53" s="69">
        <v>1015</v>
      </c>
      <c r="M53" s="69">
        <v>1061</v>
      </c>
      <c r="N53" s="69">
        <v>973</v>
      </c>
      <c r="O53" s="70">
        <v>1000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567</v>
      </c>
      <c r="L58" s="84" t="s">
        <v>567</v>
      </c>
      <c r="M58" s="84" t="s">
        <v>567</v>
      </c>
      <c r="N58" s="84" t="s">
        <v>567</v>
      </c>
      <c r="O58" s="85" t="s">
        <v>567</v>
      </c>
    </row>
    <row r="59" spans="1:21" ht="31.5" customHeight="1" x14ac:dyDescent="0.15">
      <c r="B59" s="1207"/>
      <c r="C59" s="1208"/>
      <c r="D59" s="1214" t="s">
        <v>26</v>
      </c>
      <c r="E59" s="1215"/>
      <c r="F59" s="1215"/>
      <c r="G59" s="1215"/>
      <c r="H59" s="1215"/>
      <c r="I59" s="1215"/>
      <c r="J59" s="1216"/>
      <c r="K59" s="86" t="s">
        <v>567</v>
      </c>
      <c r="L59" s="87" t="s">
        <v>567</v>
      </c>
      <c r="M59" s="87" t="s">
        <v>567</v>
      </c>
      <c r="N59" s="87" t="s">
        <v>567</v>
      </c>
      <c r="O59" s="88" t="s">
        <v>567</v>
      </c>
    </row>
    <row r="60" spans="1:21" ht="31.5" customHeight="1" thickBot="1" x14ac:dyDescent="0.2">
      <c r="B60" s="1209"/>
      <c r="C60" s="1210"/>
      <c r="D60" s="1217" t="s">
        <v>27</v>
      </c>
      <c r="E60" s="1218"/>
      <c r="F60" s="1218"/>
      <c r="G60" s="1218"/>
      <c r="H60" s="1218"/>
      <c r="I60" s="1218"/>
      <c r="J60" s="1219"/>
      <c r="K60" s="89">
        <v>8</v>
      </c>
      <c r="L60" s="90">
        <v>9</v>
      </c>
      <c r="M60" s="90">
        <v>10</v>
      </c>
      <c r="N60" s="90">
        <v>11</v>
      </c>
      <c r="O60" s="91">
        <v>12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SsuoLigbHmTFOcLUgH3VHzXeolEFDgc3Q/aRgGMX7IDDKcPj3jx5Tt0BZ0MzhUZ8OO/jIotw36X9qLYdod4ow==" saltValue="Yr8J1MCYibd7yxm5b21U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24516</v>
      </c>
      <c r="J41" s="356">
        <v>24316</v>
      </c>
      <c r="K41" s="356">
        <v>23423</v>
      </c>
      <c r="L41" s="356">
        <v>22939</v>
      </c>
      <c r="M41" s="357">
        <v>23404</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6621</v>
      </c>
      <c r="J43" s="359">
        <v>5546</v>
      </c>
      <c r="K43" s="359">
        <v>5033</v>
      </c>
      <c r="L43" s="359">
        <v>4625</v>
      </c>
      <c r="M43" s="360">
        <v>4389</v>
      </c>
    </row>
    <row r="44" spans="2:13" ht="27.75" customHeight="1" x14ac:dyDescent="0.15">
      <c r="B44" s="1222"/>
      <c r="C44" s="1223"/>
      <c r="D44" s="106"/>
      <c r="E44" s="1228" t="s">
        <v>34</v>
      </c>
      <c r="F44" s="1228"/>
      <c r="G44" s="1228"/>
      <c r="H44" s="1229"/>
      <c r="I44" s="358">
        <v>267</v>
      </c>
      <c r="J44" s="359">
        <v>195</v>
      </c>
      <c r="K44" s="359">
        <v>249</v>
      </c>
      <c r="L44" s="359">
        <v>240</v>
      </c>
      <c r="M44" s="360">
        <v>231</v>
      </c>
    </row>
    <row r="45" spans="2:13" ht="27.75" customHeight="1" x14ac:dyDescent="0.15">
      <c r="B45" s="1222"/>
      <c r="C45" s="1223"/>
      <c r="D45" s="106"/>
      <c r="E45" s="1228" t="s">
        <v>35</v>
      </c>
      <c r="F45" s="1228"/>
      <c r="G45" s="1228"/>
      <c r="H45" s="1229"/>
      <c r="I45" s="358">
        <v>3810</v>
      </c>
      <c r="J45" s="359">
        <v>3595</v>
      </c>
      <c r="K45" s="359">
        <v>3560</v>
      </c>
      <c r="L45" s="359">
        <v>3439</v>
      </c>
      <c r="M45" s="360">
        <v>3310</v>
      </c>
    </row>
    <row r="46" spans="2:13" ht="27.75" customHeight="1" x14ac:dyDescent="0.15">
      <c r="B46" s="1222"/>
      <c r="C46" s="1223"/>
      <c r="D46" s="107"/>
      <c r="E46" s="1228" t="s">
        <v>36</v>
      </c>
      <c r="F46" s="1228"/>
      <c r="G46" s="1228"/>
      <c r="H46" s="1229"/>
      <c r="I46" s="358" t="s">
        <v>490</v>
      </c>
      <c r="J46" s="359" t="s">
        <v>490</v>
      </c>
      <c r="K46" s="359" t="s">
        <v>490</v>
      </c>
      <c r="L46" s="359" t="s">
        <v>490</v>
      </c>
      <c r="M46" s="360">
        <v>383</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3168</v>
      </c>
      <c r="J50" s="359">
        <v>3361</v>
      </c>
      <c r="K50" s="359">
        <v>4042</v>
      </c>
      <c r="L50" s="359">
        <v>4293</v>
      </c>
      <c r="M50" s="360">
        <v>4327</v>
      </c>
    </row>
    <row r="51" spans="2:13" ht="27.75" customHeight="1" x14ac:dyDescent="0.15">
      <c r="B51" s="1222"/>
      <c r="C51" s="1223"/>
      <c r="D51" s="106"/>
      <c r="E51" s="1228" t="s">
        <v>42</v>
      </c>
      <c r="F51" s="1228"/>
      <c r="G51" s="1228"/>
      <c r="H51" s="1229"/>
      <c r="I51" s="358">
        <v>134</v>
      </c>
      <c r="J51" s="359">
        <v>96</v>
      </c>
      <c r="K51" s="359">
        <v>64</v>
      </c>
      <c r="L51" s="359">
        <v>44</v>
      </c>
      <c r="M51" s="360">
        <v>34</v>
      </c>
    </row>
    <row r="52" spans="2:13" ht="27.75" customHeight="1" x14ac:dyDescent="0.15">
      <c r="B52" s="1224"/>
      <c r="C52" s="1225"/>
      <c r="D52" s="106"/>
      <c r="E52" s="1228" t="s">
        <v>43</v>
      </c>
      <c r="F52" s="1228"/>
      <c r="G52" s="1228"/>
      <c r="H52" s="1229"/>
      <c r="I52" s="358">
        <v>20842</v>
      </c>
      <c r="J52" s="359">
        <v>20272</v>
      </c>
      <c r="K52" s="359">
        <v>20019</v>
      </c>
      <c r="L52" s="359">
        <v>19325</v>
      </c>
      <c r="M52" s="360">
        <v>20106</v>
      </c>
    </row>
    <row r="53" spans="2:13" ht="27.75" customHeight="1" thickBot="1" x14ac:dyDescent="0.2">
      <c r="B53" s="1235" t="s">
        <v>19</v>
      </c>
      <c r="C53" s="1236"/>
      <c r="D53" s="110"/>
      <c r="E53" s="1237" t="s">
        <v>44</v>
      </c>
      <c r="F53" s="1237"/>
      <c r="G53" s="1237"/>
      <c r="H53" s="1238"/>
      <c r="I53" s="361">
        <v>11071</v>
      </c>
      <c r="J53" s="362">
        <v>9923</v>
      </c>
      <c r="K53" s="362">
        <v>8140</v>
      </c>
      <c r="L53" s="362">
        <v>7581</v>
      </c>
      <c r="M53" s="363">
        <v>7249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D070zotp0HAtRT1PJ9jQCeq+NNuofS9skP/EZSaS0nKH+noinO8+/j02dOFUkiDj/2B5Cad4d8HSr9g6e866A==" saltValue="1jnViRYAQy4/1niCB2b4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2028</v>
      </c>
      <c r="G55" s="122">
        <v>2033</v>
      </c>
      <c r="H55" s="123">
        <v>2044</v>
      </c>
    </row>
    <row r="56" spans="2:8" ht="52.5" customHeight="1" x14ac:dyDescent="0.15">
      <c r="B56" s="124"/>
      <c r="C56" s="1249" t="s">
        <v>47</v>
      </c>
      <c r="D56" s="1249"/>
      <c r="E56" s="1250"/>
      <c r="F56" s="125">
        <v>111</v>
      </c>
      <c r="G56" s="125">
        <v>110</v>
      </c>
      <c r="H56" s="126">
        <v>158</v>
      </c>
    </row>
    <row r="57" spans="2:8" ht="53.25" customHeight="1" x14ac:dyDescent="0.15">
      <c r="B57" s="124"/>
      <c r="C57" s="1251" t="s">
        <v>48</v>
      </c>
      <c r="D57" s="1251"/>
      <c r="E57" s="1252"/>
      <c r="F57" s="127">
        <v>2590</v>
      </c>
      <c r="G57" s="127">
        <v>2637</v>
      </c>
      <c r="H57" s="128">
        <v>2454</v>
      </c>
    </row>
    <row r="58" spans="2:8" ht="45.75" customHeight="1" x14ac:dyDescent="0.15">
      <c r="B58" s="129"/>
      <c r="C58" s="1239" t="s">
        <v>568</v>
      </c>
      <c r="D58" s="1240"/>
      <c r="E58" s="1241"/>
      <c r="F58" s="130">
        <v>1802</v>
      </c>
      <c r="G58" s="130">
        <v>1745</v>
      </c>
      <c r="H58" s="131">
        <v>1652</v>
      </c>
    </row>
    <row r="59" spans="2:8" ht="45.75" customHeight="1" x14ac:dyDescent="0.15">
      <c r="B59" s="129"/>
      <c r="C59" s="1239" t="s">
        <v>569</v>
      </c>
      <c r="D59" s="1240"/>
      <c r="E59" s="1241"/>
      <c r="F59" s="130">
        <v>651</v>
      </c>
      <c r="G59" s="130">
        <v>746</v>
      </c>
      <c r="H59" s="131">
        <v>670</v>
      </c>
    </row>
    <row r="60" spans="2:8" ht="45.75" customHeight="1" x14ac:dyDescent="0.15">
      <c r="B60" s="129"/>
      <c r="C60" s="1239" t="s">
        <v>570</v>
      </c>
      <c r="D60" s="1240"/>
      <c r="E60" s="1241"/>
      <c r="F60" s="130">
        <v>44</v>
      </c>
      <c r="G60" s="130">
        <v>59</v>
      </c>
      <c r="H60" s="131">
        <v>57</v>
      </c>
    </row>
    <row r="61" spans="2:8" ht="45.75" customHeight="1" x14ac:dyDescent="0.15">
      <c r="B61" s="129"/>
      <c r="C61" s="1239" t="s">
        <v>571</v>
      </c>
      <c r="D61" s="1240"/>
      <c r="E61" s="1241"/>
      <c r="F61" s="130">
        <v>33</v>
      </c>
      <c r="G61" s="130">
        <v>34</v>
      </c>
      <c r="H61" s="131">
        <v>28</v>
      </c>
    </row>
    <row r="62" spans="2:8" ht="45.75" customHeight="1" thickBot="1" x14ac:dyDescent="0.2">
      <c r="B62" s="132"/>
      <c r="C62" s="1242" t="s">
        <v>572</v>
      </c>
      <c r="D62" s="1243"/>
      <c r="E62" s="1244"/>
      <c r="F62" s="133">
        <v>9</v>
      </c>
      <c r="G62" s="133">
        <v>11</v>
      </c>
      <c r="H62" s="134">
        <v>12</v>
      </c>
    </row>
    <row r="63" spans="2:8" ht="52.5" customHeight="1" thickBot="1" x14ac:dyDescent="0.2">
      <c r="B63" s="135"/>
      <c r="C63" s="1245" t="s">
        <v>49</v>
      </c>
      <c r="D63" s="1245"/>
      <c r="E63" s="1246"/>
      <c r="F63" s="136">
        <v>4728</v>
      </c>
      <c r="G63" s="136">
        <v>4779</v>
      </c>
      <c r="H63" s="137">
        <v>4656</v>
      </c>
    </row>
    <row r="64" spans="2:8" x14ac:dyDescent="0.15"/>
  </sheetData>
  <sheetProtection algorithmName="SHA-512" hashValue="SmRESTgpDk/hpNy7tD6entGTcOrEj+lVwQk4/SQH7IuM7rIFls8rWb4ILbAxmqtMU/BBHlsQ3yg3gEjXnN3Zgg==" saltValue="hkcAF/TLPZNTv+1McE1o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583</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578</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529</v>
      </c>
      <c r="BQ50" s="1255"/>
      <c r="BR50" s="1255"/>
      <c r="BS50" s="1255"/>
      <c r="BT50" s="1255"/>
      <c r="BU50" s="1255"/>
      <c r="BV50" s="1255"/>
      <c r="BW50" s="1255"/>
      <c r="BX50" s="1255" t="s">
        <v>530</v>
      </c>
      <c r="BY50" s="1255"/>
      <c r="BZ50" s="1255"/>
      <c r="CA50" s="1255"/>
      <c r="CB50" s="1255"/>
      <c r="CC50" s="1255"/>
      <c r="CD50" s="1255"/>
      <c r="CE50" s="1255"/>
      <c r="CF50" s="1255" t="s">
        <v>531</v>
      </c>
      <c r="CG50" s="1255"/>
      <c r="CH50" s="1255"/>
      <c r="CI50" s="1255"/>
      <c r="CJ50" s="1255"/>
      <c r="CK50" s="1255"/>
      <c r="CL50" s="1255"/>
      <c r="CM50" s="1255"/>
      <c r="CN50" s="1255" t="s">
        <v>532</v>
      </c>
      <c r="CO50" s="1255"/>
      <c r="CP50" s="1255"/>
      <c r="CQ50" s="1255"/>
      <c r="CR50" s="1255"/>
      <c r="CS50" s="1255"/>
      <c r="CT50" s="1255"/>
      <c r="CU50" s="1255"/>
      <c r="CV50" s="1255" t="s">
        <v>533</v>
      </c>
      <c r="CW50" s="1255"/>
      <c r="CX50" s="1255"/>
      <c r="CY50" s="1255"/>
      <c r="CZ50" s="1255"/>
      <c r="DA50" s="1255"/>
      <c r="DB50" s="1255"/>
      <c r="DC50" s="1255"/>
    </row>
    <row r="51" spans="1:109" ht="13.5" customHeight="1" x14ac:dyDescent="0.15">
      <c r="B51" s="365"/>
      <c r="G51" s="1264"/>
      <c r="H51" s="1264"/>
      <c r="I51" s="1265"/>
      <c r="J51" s="1265"/>
      <c r="K51" s="1257"/>
      <c r="L51" s="1257"/>
      <c r="M51" s="1257"/>
      <c r="N51" s="1257"/>
      <c r="AM51" s="371"/>
      <c r="AN51" s="1256" t="s">
        <v>577</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75"/>
      <c r="BQ51" s="1253"/>
      <c r="BR51" s="1253"/>
      <c r="BS51" s="1253"/>
      <c r="BT51" s="1253"/>
      <c r="BU51" s="1253"/>
      <c r="BV51" s="1253"/>
      <c r="BW51" s="1253"/>
      <c r="BX51" s="1275"/>
      <c r="BY51" s="1253"/>
      <c r="BZ51" s="1253"/>
      <c r="CA51" s="1253"/>
      <c r="CB51" s="1253"/>
      <c r="CC51" s="1253"/>
      <c r="CD51" s="1253"/>
      <c r="CE51" s="1253"/>
      <c r="CF51" s="1253">
        <v>86.1</v>
      </c>
      <c r="CG51" s="1253"/>
      <c r="CH51" s="1253"/>
      <c r="CI51" s="1253"/>
      <c r="CJ51" s="1253"/>
      <c r="CK51" s="1253"/>
      <c r="CL51" s="1253"/>
      <c r="CM51" s="1253"/>
      <c r="CN51" s="1253">
        <v>84.2</v>
      </c>
      <c r="CO51" s="1253"/>
      <c r="CP51" s="1253"/>
      <c r="CQ51" s="1253"/>
      <c r="CR51" s="1253"/>
      <c r="CS51" s="1253"/>
      <c r="CT51" s="1253"/>
      <c r="CU51" s="1253"/>
      <c r="CV51" s="1253">
        <v>79.900000000000006</v>
      </c>
      <c r="CW51" s="1253"/>
      <c r="CX51" s="1253"/>
      <c r="CY51" s="1253"/>
      <c r="CZ51" s="1253"/>
      <c r="DA51" s="1253"/>
      <c r="DB51" s="1253"/>
      <c r="DC51" s="1253"/>
    </row>
    <row r="52" spans="1:109" ht="13.5" x14ac:dyDescent="0.15">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581</v>
      </c>
      <c r="BC53" s="1256"/>
      <c r="BD53" s="1256"/>
      <c r="BE53" s="1256"/>
      <c r="BF53" s="1256"/>
      <c r="BG53" s="1256"/>
      <c r="BH53" s="1256"/>
      <c r="BI53" s="1256"/>
      <c r="BJ53" s="1256"/>
      <c r="BK53" s="1256"/>
      <c r="BL53" s="1256"/>
      <c r="BM53" s="1256"/>
      <c r="BN53" s="1256"/>
      <c r="BO53" s="1256"/>
      <c r="BP53" s="1275"/>
      <c r="BQ53" s="1253"/>
      <c r="BR53" s="1253"/>
      <c r="BS53" s="1253"/>
      <c r="BT53" s="1253"/>
      <c r="BU53" s="1253"/>
      <c r="BV53" s="1253"/>
      <c r="BW53" s="1253"/>
      <c r="BX53" s="1275"/>
      <c r="BY53" s="1253"/>
      <c r="BZ53" s="1253"/>
      <c r="CA53" s="1253"/>
      <c r="CB53" s="1253"/>
      <c r="CC53" s="1253"/>
      <c r="CD53" s="1253"/>
      <c r="CE53" s="1253"/>
      <c r="CF53" s="1253">
        <v>76.599999999999994</v>
      </c>
      <c r="CG53" s="1253"/>
      <c r="CH53" s="1253"/>
      <c r="CI53" s="1253"/>
      <c r="CJ53" s="1253"/>
      <c r="CK53" s="1253"/>
      <c r="CL53" s="1253"/>
      <c r="CM53" s="1253"/>
      <c r="CN53" s="1253">
        <v>77.7</v>
      </c>
      <c r="CO53" s="1253"/>
      <c r="CP53" s="1253"/>
      <c r="CQ53" s="1253"/>
      <c r="CR53" s="1253"/>
      <c r="CS53" s="1253"/>
      <c r="CT53" s="1253"/>
      <c r="CU53" s="1253"/>
      <c r="CV53" s="1253">
        <v>72.400000000000006</v>
      </c>
      <c r="CW53" s="1253"/>
      <c r="CX53" s="1253"/>
      <c r="CY53" s="1253"/>
      <c r="CZ53" s="1253"/>
      <c r="DA53" s="1253"/>
      <c r="DB53" s="1253"/>
      <c r="DC53" s="1253"/>
    </row>
    <row r="54" spans="1:109" ht="13.5" x14ac:dyDescent="0.15">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57"/>
      <c r="L55" s="1257"/>
      <c r="M55" s="1257"/>
      <c r="N55" s="1257"/>
      <c r="AN55" s="1255" t="s">
        <v>576</v>
      </c>
      <c r="AO55" s="1255"/>
      <c r="AP55" s="1255"/>
      <c r="AQ55" s="1255"/>
      <c r="AR55" s="1255"/>
      <c r="AS55" s="1255"/>
      <c r="AT55" s="1255"/>
      <c r="AU55" s="1255"/>
      <c r="AV55" s="1255"/>
      <c r="AW55" s="1255"/>
      <c r="AX55" s="1255"/>
      <c r="AY55" s="1255"/>
      <c r="AZ55" s="1255"/>
      <c r="BA55" s="1255"/>
      <c r="BB55" s="1256" t="s">
        <v>575</v>
      </c>
      <c r="BC55" s="1256"/>
      <c r="BD55" s="1256"/>
      <c r="BE55" s="1256"/>
      <c r="BF55" s="1256"/>
      <c r="BG55" s="1256"/>
      <c r="BH55" s="1256"/>
      <c r="BI55" s="1256"/>
      <c r="BJ55" s="1256"/>
      <c r="BK55" s="1256"/>
      <c r="BL55" s="1256"/>
      <c r="BM55" s="1256"/>
      <c r="BN55" s="1256"/>
      <c r="BO55" s="1256"/>
      <c r="BP55" s="1275"/>
      <c r="BQ55" s="1253"/>
      <c r="BR55" s="1253"/>
      <c r="BS55" s="1253"/>
      <c r="BT55" s="1253"/>
      <c r="BU55" s="1253"/>
      <c r="BV55" s="1253"/>
      <c r="BW55" s="1253"/>
      <c r="BX55" s="1275"/>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5" x14ac:dyDescent="0.15">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581</v>
      </c>
      <c r="BC57" s="1256"/>
      <c r="BD57" s="1256"/>
      <c r="BE57" s="1256"/>
      <c r="BF57" s="1256"/>
      <c r="BG57" s="1256"/>
      <c r="BH57" s="1256"/>
      <c r="BI57" s="1256"/>
      <c r="BJ57" s="1256"/>
      <c r="BK57" s="1256"/>
      <c r="BL57" s="1256"/>
      <c r="BM57" s="1256"/>
      <c r="BN57" s="1256"/>
      <c r="BO57" s="1256"/>
      <c r="BP57" s="1275"/>
      <c r="BQ57" s="1253"/>
      <c r="BR57" s="1253"/>
      <c r="BS57" s="1253"/>
      <c r="BT57" s="1253"/>
      <c r="BU57" s="1253"/>
      <c r="BV57" s="1253"/>
      <c r="BW57" s="1253"/>
      <c r="BX57" s="1275"/>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5" x14ac:dyDescent="0.15">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580</v>
      </c>
    </row>
    <row r="64" spans="1:109" ht="13.5" x14ac:dyDescent="0.15">
      <c r="B64" s="365"/>
      <c r="G64" s="380"/>
      <c r="I64" s="382"/>
      <c r="J64" s="382"/>
      <c r="K64" s="382"/>
      <c r="L64" s="382"/>
      <c r="M64" s="382"/>
      <c r="N64" s="381"/>
      <c r="AM64" s="380"/>
      <c r="AN64" s="380" t="s">
        <v>579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584</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578</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529</v>
      </c>
      <c r="BQ72" s="1255"/>
      <c r="BR72" s="1255"/>
      <c r="BS72" s="1255"/>
      <c r="BT72" s="1255"/>
      <c r="BU72" s="1255"/>
      <c r="BV72" s="1255"/>
      <c r="BW72" s="1255"/>
      <c r="BX72" s="1255" t="s">
        <v>530</v>
      </c>
      <c r="BY72" s="1255"/>
      <c r="BZ72" s="1255"/>
      <c r="CA72" s="1255"/>
      <c r="CB72" s="1255"/>
      <c r="CC72" s="1255"/>
      <c r="CD72" s="1255"/>
      <c r="CE72" s="1255"/>
      <c r="CF72" s="1255" t="s">
        <v>531</v>
      </c>
      <c r="CG72" s="1255"/>
      <c r="CH72" s="1255"/>
      <c r="CI72" s="1255"/>
      <c r="CJ72" s="1255"/>
      <c r="CK72" s="1255"/>
      <c r="CL72" s="1255"/>
      <c r="CM72" s="1255"/>
      <c r="CN72" s="1255" t="s">
        <v>532</v>
      </c>
      <c r="CO72" s="1255"/>
      <c r="CP72" s="1255"/>
      <c r="CQ72" s="1255"/>
      <c r="CR72" s="1255"/>
      <c r="CS72" s="1255"/>
      <c r="CT72" s="1255"/>
      <c r="CU72" s="1255"/>
      <c r="CV72" s="1255" t="s">
        <v>533</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577</v>
      </c>
      <c r="AO73" s="1256"/>
      <c r="AP73" s="1256"/>
      <c r="AQ73" s="1256"/>
      <c r="AR73" s="1256"/>
      <c r="AS73" s="1256"/>
      <c r="AT73" s="1256"/>
      <c r="AU73" s="1256"/>
      <c r="AV73" s="1256"/>
      <c r="AW73" s="1256"/>
      <c r="AX73" s="1256"/>
      <c r="AY73" s="1256"/>
      <c r="AZ73" s="1256"/>
      <c r="BA73" s="1256"/>
      <c r="BB73" s="1256" t="s">
        <v>575</v>
      </c>
      <c r="BC73" s="1256"/>
      <c r="BD73" s="1256"/>
      <c r="BE73" s="1256"/>
      <c r="BF73" s="1256"/>
      <c r="BG73" s="1256"/>
      <c r="BH73" s="1256"/>
      <c r="BI73" s="1256"/>
      <c r="BJ73" s="1256"/>
      <c r="BK73" s="1256"/>
      <c r="BL73" s="1256"/>
      <c r="BM73" s="1256"/>
      <c r="BN73" s="1256"/>
      <c r="BO73" s="1256"/>
      <c r="BP73" s="1253">
        <v>124.7</v>
      </c>
      <c r="BQ73" s="1253"/>
      <c r="BR73" s="1253"/>
      <c r="BS73" s="1253"/>
      <c r="BT73" s="1253"/>
      <c r="BU73" s="1253"/>
      <c r="BV73" s="1253"/>
      <c r="BW73" s="1253"/>
      <c r="BX73" s="1253">
        <v>108.6</v>
      </c>
      <c r="BY73" s="1253"/>
      <c r="BZ73" s="1253"/>
      <c r="CA73" s="1253"/>
      <c r="CB73" s="1253"/>
      <c r="CC73" s="1253"/>
      <c r="CD73" s="1253"/>
      <c r="CE73" s="1253"/>
      <c r="CF73" s="1253">
        <v>86.1</v>
      </c>
      <c r="CG73" s="1253"/>
      <c r="CH73" s="1253"/>
      <c r="CI73" s="1253"/>
      <c r="CJ73" s="1253"/>
      <c r="CK73" s="1253"/>
      <c r="CL73" s="1253"/>
      <c r="CM73" s="1253"/>
      <c r="CN73" s="1253">
        <v>84.2</v>
      </c>
      <c r="CO73" s="1253"/>
      <c r="CP73" s="1253"/>
      <c r="CQ73" s="1253"/>
      <c r="CR73" s="1253"/>
      <c r="CS73" s="1253"/>
      <c r="CT73" s="1253"/>
      <c r="CU73" s="1253"/>
      <c r="CV73" s="1253">
        <v>79.900000000000006</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14.4</v>
      </c>
      <c r="BQ75" s="1253"/>
      <c r="BR75" s="1253"/>
      <c r="BS75" s="1253"/>
      <c r="BT75" s="1253"/>
      <c r="BU75" s="1253"/>
      <c r="BV75" s="1253"/>
      <c r="BW75" s="1253"/>
      <c r="BX75" s="1253">
        <v>13.4</v>
      </c>
      <c r="BY75" s="1253"/>
      <c r="BZ75" s="1253"/>
      <c r="CA75" s="1253"/>
      <c r="CB75" s="1253"/>
      <c r="CC75" s="1253"/>
      <c r="CD75" s="1253"/>
      <c r="CE75" s="1253"/>
      <c r="CF75" s="1253">
        <v>12.7</v>
      </c>
      <c r="CG75" s="1253"/>
      <c r="CH75" s="1253"/>
      <c r="CI75" s="1253"/>
      <c r="CJ75" s="1253"/>
      <c r="CK75" s="1253"/>
      <c r="CL75" s="1253"/>
      <c r="CM75" s="1253"/>
      <c r="CN75" s="1253">
        <v>11</v>
      </c>
      <c r="CO75" s="1253"/>
      <c r="CP75" s="1253"/>
      <c r="CQ75" s="1253"/>
      <c r="CR75" s="1253"/>
      <c r="CS75" s="1253"/>
      <c r="CT75" s="1253"/>
      <c r="CU75" s="1253"/>
      <c r="CV75" s="1253">
        <v>11</v>
      </c>
      <c r="CW75" s="1253"/>
      <c r="CX75" s="1253"/>
      <c r="CY75" s="1253"/>
      <c r="CZ75" s="1253"/>
      <c r="DA75" s="1253"/>
      <c r="DB75" s="1253"/>
      <c r="DC75" s="1253"/>
    </row>
    <row r="76" spans="2:107" ht="13.5" x14ac:dyDescent="0.15">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4"/>
      <c r="L77" s="1254"/>
      <c r="M77" s="1254"/>
      <c r="N77" s="1254"/>
      <c r="AN77" s="1255" t="s">
        <v>576</v>
      </c>
      <c r="AO77" s="1255"/>
      <c r="AP77" s="1255"/>
      <c r="AQ77" s="1255"/>
      <c r="AR77" s="1255"/>
      <c r="AS77" s="1255"/>
      <c r="AT77" s="1255"/>
      <c r="AU77" s="1255"/>
      <c r="AV77" s="1255"/>
      <c r="AW77" s="1255"/>
      <c r="AX77" s="1255"/>
      <c r="AY77" s="1255"/>
      <c r="AZ77" s="1255"/>
      <c r="BA77" s="1255"/>
      <c r="BB77" s="1256" t="s">
        <v>575</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5" x14ac:dyDescent="0.15">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574</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5" x14ac:dyDescent="0.15">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oaI1c8Mo7mY5SUy6fxnq47BDXqsVhenIVp8VtJsKumCx7HEoiBe97ShcdGl8DLY54faddz1blbvFGu2m1W/+iA==" saltValue="/eupaRJsrYFnRZBO7dY5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jguYJks+z7/Jyg1HNKIt/Lghs9r0F1E6nfq4ZeCV8hJBbLNXi6IPqpCwt4WFfOFfw8DaHQ3k8A0gn4+It1/96Q==" saltValue="BP4GU7vhSJv2EIwaA8a1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ECfA5PqDCpfDlSPupuv1oGoSWF45VNu1T3K8Vkeqwd2QOER3dxY3E86/qcE318PFuW+uO1tVmHXy7qLZkwE0cg==" saltValue="jVThX9b88M6xy+XtkZKsE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56429</v>
      </c>
      <c r="E3" s="156"/>
      <c r="F3" s="157">
        <v>94081</v>
      </c>
      <c r="G3" s="158"/>
      <c r="H3" s="159"/>
    </row>
    <row r="4" spans="1:8" x14ac:dyDescent="0.15">
      <c r="A4" s="160"/>
      <c r="B4" s="161"/>
      <c r="C4" s="162"/>
      <c r="D4" s="163">
        <v>34132</v>
      </c>
      <c r="E4" s="164"/>
      <c r="F4" s="165">
        <v>48949</v>
      </c>
      <c r="G4" s="166"/>
      <c r="H4" s="167"/>
    </row>
    <row r="5" spans="1:8" x14ac:dyDescent="0.15">
      <c r="A5" s="148" t="s">
        <v>523</v>
      </c>
      <c r="B5" s="153"/>
      <c r="C5" s="154"/>
      <c r="D5" s="155">
        <v>79343</v>
      </c>
      <c r="E5" s="156"/>
      <c r="F5" s="157">
        <v>92632</v>
      </c>
      <c r="G5" s="158"/>
      <c r="H5" s="159"/>
    </row>
    <row r="6" spans="1:8" x14ac:dyDescent="0.15">
      <c r="A6" s="160"/>
      <c r="B6" s="161"/>
      <c r="C6" s="162"/>
      <c r="D6" s="163">
        <v>59649</v>
      </c>
      <c r="E6" s="164"/>
      <c r="F6" s="165">
        <v>47978</v>
      </c>
      <c r="G6" s="166"/>
      <c r="H6" s="167"/>
    </row>
    <row r="7" spans="1:8" x14ac:dyDescent="0.15">
      <c r="A7" s="148" t="s">
        <v>524</v>
      </c>
      <c r="B7" s="153"/>
      <c r="C7" s="154"/>
      <c r="D7" s="155">
        <v>50131</v>
      </c>
      <c r="E7" s="156"/>
      <c r="F7" s="157">
        <v>96469</v>
      </c>
      <c r="G7" s="158"/>
      <c r="H7" s="159"/>
    </row>
    <row r="8" spans="1:8" x14ac:dyDescent="0.15">
      <c r="A8" s="160"/>
      <c r="B8" s="161"/>
      <c r="C8" s="162"/>
      <c r="D8" s="163">
        <v>34071</v>
      </c>
      <c r="E8" s="164"/>
      <c r="F8" s="165">
        <v>49775</v>
      </c>
      <c r="G8" s="166"/>
      <c r="H8" s="167"/>
    </row>
    <row r="9" spans="1:8" x14ac:dyDescent="0.15">
      <c r="A9" s="148" t="s">
        <v>525</v>
      </c>
      <c r="B9" s="153"/>
      <c r="C9" s="154"/>
      <c r="D9" s="155">
        <v>61450</v>
      </c>
      <c r="E9" s="156"/>
      <c r="F9" s="157">
        <v>85743</v>
      </c>
      <c r="G9" s="158"/>
      <c r="H9" s="159"/>
    </row>
    <row r="10" spans="1:8" x14ac:dyDescent="0.15">
      <c r="A10" s="160"/>
      <c r="B10" s="161"/>
      <c r="C10" s="162"/>
      <c r="D10" s="163">
        <v>49806</v>
      </c>
      <c r="E10" s="164"/>
      <c r="F10" s="165">
        <v>45231</v>
      </c>
      <c r="G10" s="166"/>
      <c r="H10" s="167"/>
    </row>
    <row r="11" spans="1:8" x14ac:dyDescent="0.15">
      <c r="A11" s="148" t="s">
        <v>526</v>
      </c>
      <c r="B11" s="153"/>
      <c r="C11" s="154"/>
      <c r="D11" s="155">
        <v>94279</v>
      </c>
      <c r="E11" s="156"/>
      <c r="F11" s="157">
        <v>92509</v>
      </c>
      <c r="G11" s="158"/>
      <c r="H11" s="159"/>
    </row>
    <row r="12" spans="1:8" x14ac:dyDescent="0.15">
      <c r="A12" s="160"/>
      <c r="B12" s="161"/>
      <c r="C12" s="168"/>
      <c r="D12" s="163">
        <v>75269</v>
      </c>
      <c r="E12" s="164"/>
      <c r="F12" s="165">
        <v>52274</v>
      </c>
      <c r="G12" s="166"/>
      <c r="H12" s="167"/>
    </row>
    <row r="13" spans="1:8" x14ac:dyDescent="0.15">
      <c r="A13" s="148"/>
      <c r="B13" s="153"/>
      <c r="C13" s="169"/>
      <c r="D13" s="170">
        <v>68326</v>
      </c>
      <c r="E13" s="171"/>
      <c r="F13" s="172">
        <v>92287</v>
      </c>
      <c r="G13" s="173"/>
      <c r="H13" s="159"/>
    </row>
    <row r="14" spans="1:8" x14ac:dyDescent="0.15">
      <c r="A14" s="160"/>
      <c r="B14" s="161"/>
      <c r="C14" s="162"/>
      <c r="D14" s="163">
        <v>50585</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1.64</v>
      </c>
      <c r="C19" s="174">
        <f>ROUND(VALUE(SUBSTITUTE(実質収支比率等に係る経年分析!G$48,"▲","-")),2)</f>
        <v>1.17</v>
      </c>
      <c r="D19" s="174">
        <f>ROUND(VALUE(SUBSTITUTE(実質収支比率等に係る経年分析!H$48,"▲","-")),2)</f>
        <v>3.4</v>
      </c>
      <c r="E19" s="174">
        <f>ROUND(VALUE(SUBSTITUTE(実質収支比率等に係る経年分析!I$48,"▲","-")),2)</f>
        <v>4.2</v>
      </c>
      <c r="F19" s="174">
        <f>ROUND(VALUE(SUBSTITUTE(実質収支比率等に係る経年分析!J$48,"▲","-")),2)</f>
        <v>3.6</v>
      </c>
    </row>
    <row r="20" spans="1:11" x14ac:dyDescent="0.15">
      <c r="A20" s="174" t="s">
        <v>53</v>
      </c>
      <c r="B20" s="174">
        <f>ROUND(VALUE(SUBSTITUTE(実質収支比率等に係る経年分析!F$47,"▲","-")),2)</f>
        <v>16.29</v>
      </c>
      <c r="C20" s="174">
        <f>ROUND(VALUE(SUBSTITUTE(実質収支比率等に係る経年分析!G$47,"▲","-")),2)</f>
        <v>15.09</v>
      </c>
      <c r="D20" s="174">
        <f>ROUND(VALUE(SUBSTITUTE(実質収支比率等に係る経年分析!H$47,"▲","-")),2)</f>
        <v>17.5</v>
      </c>
      <c r="E20" s="174">
        <f>ROUND(VALUE(SUBSTITUTE(実質収支比率等に係る経年分析!I$47,"▲","-")),2)</f>
        <v>18.34</v>
      </c>
      <c r="F20" s="174">
        <f>ROUND(VALUE(SUBSTITUTE(実質収支比率等に係る経年分析!J$47,"▲","-")),2)</f>
        <v>18.39</v>
      </c>
    </row>
    <row r="21" spans="1:11" x14ac:dyDescent="0.15">
      <c r="A21" s="174" t="s">
        <v>54</v>
      </c>
      <c r="B21" s="174">
        <f>IF(ISNUMBER(VALUE(SUBSTITUTE(実質収支比率等に係る経年分析!F$49,"▲","-"))),ROUND(VALUE(SUBSTITUTE(実質収支比率等に係る経年分析!F$49,"▲","-")),2),NA())</f>
        <v>-2.15</v>
      </c>
      <c r="C21" s="174">
        <f>IF(ISNUMBER(VALUE(SUBSTITUTE(実質収支比率等に係る経年分析!G$49,"▲","-"))),ROUND(VALUE(SUBSTITUTE(実質収支比率等に係る経年分析!G$49,"▲","-")),2),NA())</f>
        <v>-1.33</v>
      </c>
      <c r="D21" s="174">
        <f>IF(ISNUMBER(VALUE(SUBSTITUTE(実質収支比率等に係る経年分析!H$49,"▲","-"))),ROUND(VALUE(SUBSTITUTE(実質収支比率等に係る経年分析!H$49,"▲","-")),2),NA())</f>
        <v>5.26</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-0.49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保養センター事業特別会計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0.27</v>
      </c>
    </row>
    <row r="30" spans="1:11" x14ac:dyDescent="0.15">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0.55000000000000004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1.72</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5.69</v>
      </c>
    </row>
    <row r="33" spans="1:16" x14ac:dyDescent="0.15">
      <c r="A33" s="175" t="str">
        <f>IF(連結実質赤字比率に係る赤字・黒字の構成分析!C$37="",NA(),連結実質赤字比率に係る赤字・黒字の構成分析!C$37)</f>
        <v>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9.75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8.6199999999999992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7.9</v>
      </c>
    </row>
    <row r="34" spans="1:16" x14ac:dyDescent="0.15">
      <c r="A34" s="175" t="str">
        <f>IF(連結実質赤字比率に係る赤字・黒字の構成分析!C$36="",NA(),連結実質赤字比率に係る赤字・黒字の構成分析!C$36)</f>
        <v>病院事業特別会計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4.7699999999999996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10.49</v>
      </c>
    </row>
    <row r="35" spans="1:16" x14ac:dyDescent="0.15">
      <c r="A35" s="175" t="str">
        <f>IF(連結実質赤字比率に係る赤字・黒字の構成分析!C$35="",NA(),連結実質赤字比率に係る赤字・黒字の構成分析!C$35)</f>
        <v>介護老人保健施設事業特別会計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2.1800000000000002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v>
      </c>
      <c r="J35" s="175">
        <f>IF(ROUND(VALUE(SUBSTITUTE(連結実質赤字比率に係る赤字・黒字の構成分析!J$35,"▲", "-")), 2) &lt; 0, ABS(ROUND(VALUE(SUBSTITUTE(連結実質赤字比率に係る赤字・黒字の構成分析!J$35,"▲", "-")), 2)), NA())</f>
        <v>0.54</v>
      </c>
      <c r="K35" s="175" t="e">
        <f>IF(ROUND(VALUE(SUBSTITUTE(連結実質赤字比率に係る赤字・黒字の構成分析!J$35,"▲", "-")), 2) &gt;= 0, ABS(ROUND(VALUE(SUBSTITUTE(連結実質赤字比率に係る赤字・黒字の構成分析!J$35,"▲", "-")), 2)), NA())</f>
        <v>#N/A</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2.56</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2.4300000000000002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2.2200000000000002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2.2200000000000002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2.09</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2103</v>
      </c>
      <c r="E42" s="176"/>
      <c r="F42" s="176"/>
      <c r="G42" s="176">
        <f>'実質公債費比率（分子）の構造'!L$52</f>
        <v>2050</v>
      </c>
      <c r="H42" s="176"/>
      <c r="I42" s="176"/>
      <c r="J42" s="176">
        <f>'実質公債費比率（分子）の構造'!M$52</f>
        <v>2204</v>
      </c>
      <c r="K42" s="176"/>
      <c r="L42" s="176"/>
      <c r="M42" s="176">
        <f>'実質公債費比率（分子）の構造'!N$52</f>
        <v>2116</v>
      </c>
      <c r="N42" s="176"/>
      <c r="O42" s="176"/>
      <c r="P42" s="176">
        <f>'実質公債費比率（分子）の構造'!O$52</f>
        <v>2073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70</v>
      </c>
      <c r="C44" s="176"/>
      <c r="D44" s="176"/>
      <c r="E44" s="176">
        <f>'実質公債費比率（分子）の構造'!L$50</f>
        <v>74</v>
      </c>
      <c r="F44" s="176"/>
      <c r="G44" s="176"/>
      <c r="H44" s="176">
        <f>'実質公債費比率（分子）の構造'!M$50</f>
        <v>68</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49</v>
      </c>
      <c r="L45" s="176"/>
      <c r="M45" s="176"/>
      <c r="N45" s="176">
        <f>'実質公債費比率（分子）の構造'!O$49</f>
        <v>53</v>
      </c>
      <c r="O45" s="176"/>
      <c r="P45" s="176"/>
    </row>
    <row r="46" spans="1:16" x14ac:dyDescent="0.15">
      <c r="A46" s="176" t="s">
        <v>64</v>
      </c>
      <c r="B46" s="176">
        <f>'実質公債費比率（分子）の構造'!K$48</f>
        <v>562</v>
      </c>
      <c r="C46" s="176"/>
      <c r="D46" s="176"/>
      <c r="E46" s="176">
        <f>'実質公債費比率（分子）の構造'!L$48</f>
        <v>497</v>
      </c>
      <c r="F46" s="176"/>
      <c r="G46" s="176"/>
      <c r="H46" s="176">
        <f>'実質公債費比率（分子）の構造'!M$48</f>
        <v>549</v>
      </c>
      <c r="I46" s="176"/>
      <c r="J46" s="176"/>
      <c r="K46" s="176">
        <f>'実質公債費比率（分子）の構造'!N$48</f>
        <v>544</v>
      </c>
      <c r="L46" s="176"/>
      <c r="M46" s="176"/>
      <c r="N46" s="176">
        <f>'実質公債費比率（分子）の構造'!O$48</f>
        <v>570</v>
      </c>
      <c r="O46" s="176"/>
      <c r="P46" s="176"/>
    </row>
    <row r="47" spans="1:16" x14ac:dyDescent="0.15">
      <c r="A47" s="176" t="s">
        <v>12</v>
      </c>
      <c r="B47" s="176">
        <f>'実質公債費比率（分子）の構造'!K$47</f>
        <v>1</v>
      </c>
      <c r="C47" s="176"/>
      <c r="D47" s="176"/>
      <c r="E47" s="176">
        <f>'実質公債費比率（分子）の構造'!L$47</f>
        <v>1</v>
      </c>
      <c r="F47" s="176"/>
      <c r="G47" s="176"/>
      <c r="H47" s="176">
        <f>'実質公債費比率（分子）の構造'!M$47</f>
        <v>1</v>
      </c>
      <c r="I47" s="176"/>
      <c r="J47" s="176"/>
      <c r="K47" s="176">
        <f>'実質公債費比率（分子）の構造'!N$47</f>
        <v>1</v>
      </c>
      <c r="L47" s="176"/>
      <c r="M47" s="176"/>
      <c r="N47" s="176">
        <f>'実質公債費比率（分子）の構造'!O$47</f>
        <v>1</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2874</v>
      </c>
      <c r="C49" s="176"/>
      <c r="D49" s="176"/>
      <c r="E49" s="176">
        <f>'実質公債費比率（分子）の構造'!L$45</f>
        <v>2493</v>
      </c>
      <c r="F49" s="176"/>
      <c r="G49" s="176"/>
      <c r="H49" s="176">
        <f>'実質公債費比率（分子）の構造'!M$45</f>
        <v>2647</v>
      </c>
      <c r="I49" s="176"/>
      <c r="J49" s="176"/>
      <c r="K49" s="176">
        <f>'実質公債費比率（分子）の構造'!N$45</f>
        <v>2495</v>
      </c>
      <c r="L49" s="176"/>
      <c r="M49" s="176"/>
      <c r="N49" s="176">
        <f>'実質公債費比率（分子）の構造'!O$45</f>
        <v>2449</v>
      </c>
      <c r="O49" s="176"/>
      <c r="P49" s="176"/>
    </row>
    <row r="50" spans="1:16" x14ac:dyDescent="0.15">
      <c r="A50" s="176" t="s">
        <v>67</v>
      </c>
      <c r="B50" s="176" t="e">
        <f>NA()</f>
        <v>#N/A</v>
      </c>
      <c r="C50" s="176">
        <f>IF(ISNUMBER('実質公債費比率（分子）の構造'!K$53),'実質公債費比率（分子）の構造'!K$53,NA())</f>
        <v>1404</v>
      </c>
      <c r="D50" s="176" t="e">
        <f>NA()</f>
        <v>#N/A</v>
      </c>
      <c r="E50" s="176" t="e">
        <f>NA()</f>
        <v>#N/A</v>
      </c>
      <c r="F50" s="176">
        <f>IF(ISNUMBER('実質公債費比率（分子）の構造'!L$53),'実質公債費比率（分子）の構造'!L$53,NA())</f>
        <v>1015</v>
      </c>
      <c r="G50" s="176" t="e">
        <f>NA()</f>
        <v>#N/A</v>
      </c>
      <c r="H50" s="176" t="e">
        <f>NA()</f>
        <v>#N/A</v>
      </c>
      <c r="I50" s="176">
        <f>IF(ISNUMBER('実質公債費比率（分子）の構造'!M$53),'実質公債費比率（分子）の構造'!M$53,NA())</f>
        <v>1061</v>
      </c>
      <c r="J50" s="176" t="e">
        <f>NA()</f>
        <v>#N/A</v>
      </c>
      <c r="K50" s="176" t="e">
        <f>NA()</f>
        <v>#N/A</v>
      </c>
      <c r="L50" s="176">
        <f>IF(ISNUMBER('実質公債費比率（分子）の構造'!N$53),'実質公債費比率（分子）の構造'!N$53,NA())</f>
        <v>973</v>
      </c>
      <c r="M50" s="176" t="e">
        <f>NA()</f>
        <v>#N/A</v>
      </c>
      <c r="N50" s="176" t="e">
        <f>NA()</f>
        <v>#N/A</v>
      </c>
      <c r="O50" s="176">
        <f>IF(ISNUMBER('実質公債費比率（分子）の構造'!O$53),'実質公債費比率（分子）の構造'!O$53,NA())</f>
        <v>1000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20842</v>
      </c>
      <c r="E56" s="175"/>
      <c r="F56" s="175"/>
      <c r="G56" s="175">
        <f>'将来負担比率（分子）の構造'!J$52</f>
        <v>20272</v>
      </c>
      <c r="H56" s="175"/>
      <c r="I56" s="175"/>
      <c r="J56" s="175">
        <f>'将来負担比率（分子）の構造'!K$52</f>
        <v>20019</v>
      </c>
      <c r="K56" s="175"/>
      <c r="L56" s="175"/>
      <c r="M56" s="175">
        <f>'将来負担比率（分子）の構造'!L$52</f>
        <v>19325</v>
      </c>
      <c r="N56" s="175"/>
      <c r="O56" s="175"/>
      <c r="P56" s="175">
        <f>'将来負担比率（分子）の構造'!M$52</f>
        <v>20106</v>
      </c>
    </row>
    <row r="57" spans="1:16" x14ac:dyDescent="0.15">
      <c r="A57" s="175" t="s">
        <v>42</v>
      </c>
      <c r="B57" s="175"/>
      <c r="C57" s="175"/>
      <c r="D57" s="175">
        <f>'将来負担比率（分子）の構造'!I$51</f>
        <v>134</v>
      </c>
      <c r="E57" s="175"/>
      <c r="F57" s="175"/>
      <c r="G57" s="175">
        <f>'将来負担比率（分子）の構造'!J$51</f>
        <v>96</v>
      </c>
      <c r="H57" s="175"/>
      <c r="I57" s="175"/>
      <c r="J57" s="175">
        <f>'将来負担比率（分子）の構造'!K$51</f>
        <v>64</v>
      </c>
      <c r="K57" s="175"/>
      <c r="L57" s="175"/>
      <c r="M57" s="175">
        <f>'将来負担比率（分子）の構造'!L$51</f>
        <v>44</v>
      </c>
      <c r="N57" s="175"/>
      <c r="O57" s="175"/>
      <c r="P57" s="175">
        <f>'将来負担比率（分子）の構造'!M$51</f>
        <v>34</v>
      </c>
    </row>
    <row r="58" spans="1:16" x14ac:dyDescent="0.15">
      <c r="A58" s="175" t="s">
        <v>41</v>
      </c>
      <c r="B58" s="175"/>
      <c r="C58" s="175"/>
      <c r="D58" s="175">
        <f>'将来負担比率（分子）の構造'!I$50</f>
        <v>3168</v>
      </c>
      <c r="E58" s="175"/>
      <c r="F58" s="175"/>
      <c r="G58" s="175">
        <f>'将来負担比率（分子）の構造'!J$50</f>
        <v>3361</v>
      </c>
      <c r="H58" s="175"/>
      <c r="I58" s="175"/>
      <c r="J58" s="175">
        <f>'将来負担比率（分子）の構造'!K$50</f>
        <v>4042</v>
      </c>
      <c r="K58" s="175"/>
      <c r="L58" s="175"/>
      <c r="M58" s="175">
        <f>'将来負担比率（分子）の構造'!L$50</f>
        <v>4293</v>
      </c>
      <c r="N58" s="175"/>
      <c r="O58" s="175"/>
      <c r="P58" s="175">
        <f>'将来負担比率（分子）の構造'!M$50</f>
        <v>4327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383</v>
      </c>
      <c r="O61" s="175"/>
      <c r="P61" s="175"/>
    </row>
    <row r="62" spans="1:16" x14ac:dyDescent="0.15">
      <c r="A62" s="175" t="s">
        <v>35</v>
      </c>
      <c r="B62" s="175">
        <f>'将来負担比率（分子）の構造'!I$45</f>
        <v>3810</v>
      </c>
      <c r="C62" s="175"/>
      <c r="D62" s="175"/>
      <c r="E62" s="175">
        <f>'将来負担比率（分子）の構造'!J$45</f>
        <v>3595</v>
      </c>
      <c r="F62" s="175"/>
      <c r="G62" s="175"/>
      <c r="H62" s="175">
        <f>'将来負担比率（分子）の構造'!K$45</f>
        <v>3560</v>
      </c>
      <c r="I62" s="175"/>
      <c r="J62" s="175"/>
      <c r="K62" s="175">
        <f>'将来負担比率（分子）の構造'!L$45</f>
        <v>3439</v>
      </c>
      <c r="L62" s="175"/>
      <c r="M62" s="175"/>
      <c r="N62" s="175">
        <f>'将来負担比率（分子）の構造'!M$45</f>
        <v>3310</v>
      </c>
      <c r="O62" s="175"/>
      <c r="P62" s="175"/>
    </row>
    <row r="63" spans="1:16" x14ac:dyDescent="0.15">
      <c r="A63" s="175" t="s">
        <v>34</v>
      </c>
      <c r="B63" s="175">
        <f>'将来負担比率（分子）の構造'!I$44</f>
        <v>267</v>
      </c>
      <c r="C63" s="175"/>
      <c r="D63" s="175"/>
      <c r="E63" s="175">
        <f>'将来負担比率（分子）の構造'!J$44</f>
        <v>195</v>
      </c>
      <c r="F63" s="175"/>
      <c r="G63" s="175"/>
      <c r="H63" s="175">
        <f>'将来負担比率（分子）の構造'!K$44</f>
        <v>249</v>
      </c>
      <c r="I63" s="175"/>
      <c r="J63" s="175"/>
      <c r="K63" s="175">
        <f>'将来負担比率（分子）の構造'!L$44</f>
        <v>240</v>
      </c>
      <c r="L63" s="175"/>
      <c r="M63" s="175"/>
      <c r="N63" s="175">
        <f>'将来負担比率（分子）の構造'!M$44</f>
        <v>231</v>
      </c>
      <c r="O63" s="175"/>
      <c r="P63" s="175"/>
    </row>
    <row r="64" spans="1:16" x14ac:dyDescent="0.15">
      <c r="A64" s="175" t="s">
        <v>33</v>
      </c>
      <c r="B64" s="175">
        <f>'将来負担比率（分子）の構造'!I$43</f>
        <v>6621</v>
      </c>
      <c r="C64" s="175"/>
      <c r="D64" s="175"/>
      <c r="E64" s="175">
        <f>'将来負担比率（分子）の構造'!J$43</f>
        <v>5546</v>
      </c>
      <c r="F64" s="175"/>
      <c r="G64" s="175"/>
      <c r="H64" s="175">
        <f>'将来負担比率（分子）の構造'!K$43</f>
        <v>5033</v>
      </c>
      <c r="I64" s="175"/>
      <c r="J64" s="175"/>
      <c r="K64" s="175">
        <f>'将来負担比率（分子）の構造'!L$43</f>
        <v>4625</v>
      </c>
      <c r="L64" s="175"/>
      <c r="M64" s="175"/>
      <c r="N64" s="175">
        <f>'将来負担比率（分子）の構造'!M$43</f>
        <v>4389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24516</v>
      </c>
      <c r="C66" s="175"/>
      <c r="D66" s="175"/>
      <c r="E66" s="175">
        <f>'将来負担比率（分子）の構造'!J$41</f>
        <v>24316</v>
      </c>
      <c r="F66" s="175"/>
      <c r="G66" s="175"/>
      <c r="H66" s="175">
        <f>'将来負担比率（分子）の構造'!K$41</f>
        <v>23423</v>
      </c>
      <c r="I66" s="175"/>
      <c r="J66" s="175"/>
      <c r="K66" s="175">
        <f>'将来負担比率（分子）の構造'!L$41</f>
        <v>22939</v>
      </c>
      <c r="L66" s="175"/>
      <c r="M66" s="175"/>
      <c r="N66" s="175">
        <f>'将来負担比率（分子）の構造'!M$41</f>
        <v>23404</v>
      </c>
      <c r="O66" s="175"/>
      <c r="P66" s="175"/>
    </row>
    <row r="67" spans="1:16" x14ac:dyDescent="0.15">
      <c r="A67" s="175" t="s">
        <v>71</v>
      </c>
      <c r="B67" s="175" t="e">
        <f>NA()</f>
        <v>#N/A</v>
      </c>
      <c r="C67" s="175">
        <f>IF(ISNUMBER('将来負担比率（分子）の構造'!I$53), IF('将来負担比率（分子）の構造'!I$53 &lt; 0, 0, '将来負担比率（分子）の構造'!I$53), NA())</f>
        <v>11071</v>
      </c>
      <c r="D67" s="175" t="e">
        <f>NA()</f>
        <v>#N/A</v>
      </c>
      <c r="E67" s="175" t="e">
        <f>NA()</f>
        <v>#N/A</v>
      </c>
      <c r="F67" s="175">
        <f>IF(ISNUMBER('将来負担比率（分子）の構造'!J$53), IF('将来負担比率（分子）の構造'!J$53 &lt; 0, 0, '将来負担比率（分子）の構造'!J$53), NA())</f>
        <v>9923</v>
      </c>
      <c r="G67" s="175" t="e">
        <f>NA()</f>
        <v>#N/A</v>
      </c>
      <c r="H67" s="175" t="e">
        <f>NA()</f>
        <v>#N/A</v>
      </c>
      <c r="I67" s="175">
        <f>IF(ISNUMBER('将来負担比率（分子）の構造'!K$53), IF('将来負担比率（分子）の構造'!K$53 &lt; 0, 0, '将来負担比率（分子）の構造'!K$53), NA())</f>
        <v>8140</v>
      </c>
      <c r="J67" s="175" t="e">
        <f>NA()</f>
        <v>#N/A</v>
      </c>
      <c r="K67" s="175" t="e">
        <f>NA()</f>
        <v>#N/A</v>
      </c>
      <c r="L67" s="175">
        <f>IF(ISNUMBER('将来負担比率（分子）の構造'!L$53), IF('将来負担比率（分子）の構造'!L$53 &lt; 0, 0, '将来負担比率（分子）の構造'!L$53), NA())</f>
        <v>7581</v>
      </c>
      <c r="M67" s="175" t="e">
        <f>NA()</f>
        <v>#N/A</v>
      </c>
      <c r="N67" s="175" t="e">
        <f>NA()</f>
        <v>#N/A</v>
      </c>
      <c r="O67" s="175">
        <f>IF(ISNUMBER('将来負担比率（分子）の構造'!M$53), IF('将来負担比率（分子）の構造'!M$53 &lt; 0, 0, '将来負担比率（分子）の構造'!M$53), NA())</f>
        <v>7249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2028</v>
      </c>
      <c r="C72" s="179">
        <f>基金残高に係る経年分析!G55</f>
        <v>2033</v>
      </c>
      <c r="D72" s="179">
        <f>基金残高に係る経年分析!H55</f>
        <v>2044</v>
      </c>
    </row>
    <row r="73" spans="1:16" x14ac:dyDescent="0.15">
      <c r="A73" s="178" t="s">
        <v>74</v>
      </c>
      <c r="B73" s="179">
        <f>基金残高に係る経年分析!F56</f>
        <v>111</v>
      </c>
      <c r="C73" s="179">
        <f>基金残高に係る経年分析!G56</f>
        <v>110</v>
      </c>
      <c r="D73" s="179">
        <f>基金残高に係る経年分析!H56</f>
        <v>158</v>
      </c>
    </row>
    <row r="74" spans="1:16" x14ac:dyDescent="0.15">
      <c r="A74" s="178" t="s">
        <v>75</v>
      </c>
      <c r="B74" s="179">
        <f>基金残高に係る経年分析!F57</f>
        <v>2590</v>
      </c>
      <c r="C74" s="179">
        <f>基金残高に係る経年分析!G57</f>
        <v>2637</v>
      </c>
      <c r="D74" s="179">
        <f>基金残高に係る経年分析!H57</f>
        <v>2454</v>
      </c>
    </row>
  </sheetData>
  <sheetProtection algorithmName="SHA-512" hashValue="PmJFavdU6OlHWybH8UkGQAirCw85DUv1MWMhBKXOWtSP7DIfpgm330k9KXcZBnRyFQ7snsWCu33OvR46tR9jLg==" saltValue="JsFGzD1Mmy8fz4s5KGn5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2527791</v>
      </c>
      <c r="S5" s="649"/>
      <c r="T5" s="649"/>
      <c r="U5" s="649"/>
      <c r="V5" s="649"/>
      <c r="W5" s="649"/>
      <c r="X5" s="649"/>
      <c r="Y5" s="650"/>
      <c r="Z5" s="651">
        <v>11.8</v>
      </c>
      <c r="AA5" s="651"/>
      <c r="AB5" s="651"/>
      <c r="AC5" s="651"/>
      <c r="AD5" s="652">
        <v>2527791</v>
      </c>
      <c r="AE5" s="652"/>
      <c r="AF5" s="652"/>
      <c r="AG5" s="652"/>
      <c r="AH5" s="652"/>
      <c r="AI5" s="652"/>
      <c r="AJ5" s="652"/>
      <c r="AK5" s="652"/>
      <c r="AL5" s="653">
        <v>22.8</v>
      </c>
      <c r="AM5" s="654"/>
      <c r="AN5" s="654"/>
      <c r="AO5" s="655"/>
      <c r="AP5" s="645" t="s">
        <v>217</v>
      </c>
      <c r="AQ5" s="646"/>
      <c r="AR5" s="646"/>
      <c r="AS5" s="646"/>
      <c r="AT5" s="646"/>
      <c r="AU5" s="646"/>
      <c r="AV5" s="646"/>
      <c r="AW5" s="646"/>
      <c r="AX5" s="646"/>
      <c r="AY5" s="646"/>
      <c r="AZ5" s="646"/>
      <c r="BA5" s="646"/>
      <c r="BB5" s="646"/>
      <c r="BC5" s="646"/>
      <c r="BD5" s="646"/>
      <c r="BE5" s="646"/>
      <c r="BF5" s="647"/>
      <c r="BG5" s="659">
        <v>2527791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221344</v>
      </c>
      <c r="S6" s="660"/>
      <c r="T6" s="660"/>
      <c r="U6" s="660"/>
      <c r="V6" s="660"/>
      <c r="W6" s="660"/>
      <c r="X6" s="660"/>
      <c r="Y6" s="661"/>
      <c r="Z6" s="662">
        <v>1</v>
      </c>
      <c r="AA6" s="662"/>
      <c r="AB6" s="662"/>
      <c r="AC6" s="662"/>
      <c r="AD6" s="663">
        <v>221344</v>
      </c>
      <c r="AE6" s="663"/>
      <c r="AF6" s="663"/>
      <c r="AG6" s="663"/>
      <c r="AH6" s="663"/>
      <c r="AI6" s="663"/>
      <c r="AJ6" s="663"/>
      <c r="AK6" s="663"/>
      <c r="AL6" s="664">
        <v>2</v>
      </c>
      <c r="AM6" s="665"/>
      <c r="AN6" s="665"/>
      <c r="AO6" s="666"/>
      <c r="AP6" s="656" t="s">
        <v>222</v>
      </c>
      <c r="AQ6" s="657"/>
      <c r="AR6" s="657"/>
      <c r="AS6" s="657"/>
      <c r="AT6" s="657"/>
      <c r="AU6" s="657"/>
      <c r="AV6" s="657"/>
      <c r="AW6" s="657"/>
      <c r="AX6" s="657"/>
      <c r="AY6" s="657"/>
      <c r="AZ6" s="657"/>
      <c r="BA6" s="657"/>
      <c r="BB6" s="657"/>
      <c r="BC6" s="657"/>
      <c r="BD6" s="657"/>
      <c r="BE6" s="657"/>
      <c r="BF6" s="658"/>
      <c r="BG6" s="659">
        <v>2527791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147100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147100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1239</v>
      </c>
      <c r="S7" s="660"/>
      <c r="T7" s="660"/>
      <c r="U7" s="660"/>
      <c r="V7" s="660"/>
      <c r="W7" s="660"/>
      <c r="X7" s="660"/>
      <c r="Y7" s="661"/>
      <c r="Z7" s="662">
        <v>0</v>
      </c>
      <c r="AA7" s="662"/>
      <c r="AB7" s="662"/>
      <c r="AC7" s="662"/>
      <c r="AD7" s="663">
        <v>1239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1131761</v>
      </c>
      <c r="BH7" s="660"/>
      <c r="BI7" s="660"/>
      <c r="BJ7" s="660"/>
      <c r="BK7" s="660"/>
      <c r="BL7" s="660"/>
      <c r="BM7" s="660"/>
      <c r="BN7" s="661"/>
      <c r="BO7" s="662">
        <v>44.8</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3140150</v>
      </c>
      <c r="CS7" s="660"/>
      <c r="CT7" s="660"/>
      <c r="CU7" s="660"/>
      <c r="CV7" s="660"/>
      <c r="CW7" s="660"/>
      <c r="CX7" s="660"/>
      <c r="CY7" s="661"/>
      <c r="CZ7" s="662">
        <v>14.9</v>
      </c>
      <c r="DA7" s="662"/>
      <c r="DB7" s="662"/>
      <c r="DC7" s="662"/>
      <c r="DD7" s="668">
        <v>122244</v>
      </c>
      <c r="DE7" s="660"/>
      <c r="DF7" s="660"/>
      <c r="DG7" s="660"/>
      <c r="DH7" s="660"/>
      <c r="DI7" s="660"/>
      <c r="DJ7" s="660"/>
      <c r="DK7" s="660"/>
      <c r="DL7" s="660"/>
      <c r="DM7" s="660"/>
      <c r="DN7" s="660"/>
      <c r="DO7" s="660"/>
      <c r="DP7" s="661"/>
      <c r="DQ7" s="668">
        <v>2211866</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34772</v>
      </c>
      <c r="S8" s="660"/>
      <c r="T8" s="660"/>
      <c r="U8" s="660"/>
      <c r="V8" s="660"/>
      <c r="W8" s="660"/>
      <c r="X8" s="660"/>
      <c r="Y8" s="661"/>
      <c r="Z8" s="662">
        <v>0.2</v>
      </c>
      <c r="AA8" s="662"/>
      <c r="AB8" s="662"/>
      <c r="AC8" s="662"/>
      <c r="AD8" s="663">
        <v>34772</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44498</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5720509</v>
      </c>
      <c r="CS8" s="660"/>
      <c r="CT8" s="660"/>
      <c r="CU8" s="660"/>
      <c r="CV8" s="660"/>
      <c r="CW8" s="660"/>
      <c r="CX8" s="660"/>
      <c r="CY8" s="661"/>
      <c r="CZ8" s="662">
        <v>27.2</v>
      </c>
      <c r="DA8" s="662"/>
      <c r="DB8" s="662"/>
      <c r="DC8" s="662"/>
      <c r="DD8" s="668">
        <v>22627</v>
      </c>
      <c r="DE8" s="660"/>
      <c r="DF8" s="660"/>
      <c r="DG8" s="660"/>
      <c r="DH8" s="660"/>
      <c r="DI8" s="660"/>
      <c r="DJ8" s="660"/>
      <c r="DK8" s="660"/>
      <c r="DL8" s="660"/>
      <c r="DM8" s="660"/>
      <c r="DN8" s="660"/>
      <c r="DO8" s="660"/>
      <c r="DP8" s="661"/>
      <c r="DQ8" s="668">
        <v>3458202</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37956</v>
      </c>
      <c r="S9" s="660"/>
      <c r="T9" s="660"/>
      <c r="U9" s="660"/>
      <c r="V9" s="660"/>
      <c r="W9" s="660"/>
      <c r="X9" s="660"/>
      <c r="Y9" s="661"/>
      <c r="Z9" s="662">
        <v>0.2</v>
      </c>
      <c r="AA9" s="662"/>
      <c r="AB9" s="662"/>
      <c r="AC9" s="662"/>
      <c r="AD9" s="663">
        <v>37956</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1009457</v>
      </c>
      <c r="BH9" s="660"/>
      <c r="BI9" s="660"/>
      <c r="BJ9" s="660"/>
      <c r="BK9" s="660"/>
      <c r="BL9" s="660"/>
      <c r="BM9" s="660"/>
      <c r="BN9" s="661"/>
      <c r="BO9" s="662">
        <v>39.9</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2442274</v>
      </c>
      <c r="CS9" s="660"/>
      <c r="CT9" s="660"/>
      <c r="CU9" s="660"/>
      <c r="CV9" s="660"/>
      <c r="CW9" s="660"/>
      <c r="CX9" s="660"/>
      <c r="CY9" s="661"/>
      <c r="CZ9" s="662">
        <v>11.6</v>
      </c>
      <c r="DA9" s="662"/>
      <c r="DB9" s="662"/>
      <c r="DC9" s="662"/>
      <c r="DD9" s="668">
        <v>208684</v>
      </c>
      <c r="DE9" s="660"/>
      <c r="DF9" s="660"/>
      <c r="DG9" s="660"/>
      <c r="DH9" s="660"/>
      <c r="DI9" s="660"/>
      <c r="DJ9" s="660"/>
      <c r="DK9" s="660"/>
      <c r="DL9" s="660"/>
      <c r="DM9" s="660"/>
      <c r="DN9" s="660"/>
      <c r="DO9" s="660"/>
      <c r="DP9" s="661"/>
      <c r="DQ9" s="668">
        <v>1571631</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47789</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594059</v>
      </c>
      <c r="S11" s="660"/>
      <c r="T11" s="660"/>
      <c r="U11" s="660"/>
      <c r="V11" s="660"/>
      <c r="W11" s="660"/>
      <c r="X11" s="660"/>
      <c r="Y11" s="661"/>
      <c r="Z11" s="664">
        <v>2.8</v>
      </c>
      <c r="AA11" s="665"/>
      <c r="AB11" s="665"/>
      <c r="AC11" s="671"/>
      <c r="AD11" s="668">
        <v>594059</v>
      </c>
      <c r="AE11" s="660"/>
      <c r="AF11" s="660"/>
      <c r="AG11" s="660"/>
      <c r="AH11" s="660"/>
      <c r="AI11" s="660"/>
      <c r="AJ11" s="660"/>
      <c r="AK11" s="661"/>
      <c r="AL11" s="664">
        <v>5.4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30017</v>
      </c>
      <c r="BH11" s="660"/>
      <c r="BI11" s="660"/>
      <c r="BJ11" s="660"/>
      <c r="BK11" s="660"/>
      <c r="BL11" s="660"/>
      <c r="BM11" s="660"/>
      <c r="BN11" s="661"/>
      <c r="BO11" s="662">
        <v>1.2</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922276</v>
      </c>
      <c r="CS11" s="660"/>
      <c r="CT11" s="660"/>
      <c r="CU11" s="660"/>
      <c r="CV11" s="660"/>
      <c r="CW11" s="660"/>
      <c r="CX11" s="660"/>
      <c r="CY11" s="661"/>
      <c r="CZ11" s="662">
        <v>4.4000000000000004</v>
      </c>
      <c r="DA11" s="662"/>
      <c r="DB11" s="662"/>
      <c r="DC11" s="662"/>
      <c r="DD11" s="668">
        <v>456284</v>
      </c>
      <c r="DE11" s="660"/>
      <c r="DF11" s="660"/>
      <c r="DG11" s="660"/>
      <c r="DH11" s="660"/>
      <c r="DI11" s="660"/>
      <c r="DJ11" s="660"/>
      <c r="DK11" s="660"/>
      <c r="DL11" s="660"/>
      <c r="DM11" s="660"/>
      <c r="DN11" s="660"/>
      <c r="DO11" s="660"/>
      <c r="DP11" s="661"/>
      <c r="DQ11" s="668">
        <v>282512</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59633</v>
      </c>
      <c r="S12" s="660"/>
      <c r="T12" s="660"/>
      <c r="U12" s="660"/>
      <c r="V12" s="660"/>
      <c r="W12" s="660"/>
      <c r="X12" s="660"/>
      <c r="Y12" s="661"/>
      <c r="Z12" s="662">
        <v>0.3</v>
      </c>
      <c r="AA12" s="662"/>
      <c r="AB12" s="662"/>
      <c r="AC12" s="662"/>
      <c r="AD12" s="663">
        <v>59633</v>
      </c>
      <c r="AE12" s="663"/>
      <c r="AF12" s="663"/>
      <c r="AG12" s="663"/>
      <c r="AH12" s="663"/>
      <c r="AI12" s="663"/>
      <c r="AJ12" s="663"/>
      <c r="AK12" s="663"/>
      <c r="AL12" s="664">
        <v>0.5</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1131150</v>
      </c>
      <c r="BH12" s="660"/>
      <c r="BI12" s="660"/>
      <c r="BJ12" s="660"/>
      <c r="BK12" s="660"/>
      <c r="BL12" s="660"/>
      <c r="BM12" s="660"/>
      <c r="BN12" s="661"/>
      <c r="BO12" s="662">
        <v>44.7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832071</v>
      </c>
      <c r="CS12" s="660"/>
      <c r="CT12" s="660"/>
      <c r="CU12" s="660"/>
      <c r="CV12" s="660"/>
      <c r="CW12" s="660"/>
      <c r="CX12" s="660"/>
      <c r="CY12" s="661"/>
      <c r="CZ12" s="662">
        <v>4</v>
      </c>
      <c r="DA12" s="662"/>
      <c r="DB12" s="662"/>
      <c r="DC12" s="662"/>
      <c r="DD12" s="668">
        <v>235925</v>
      </c>
      <c r="DE12" s="660"/>
      <c r="DF12" s="660"/>
      <c r="DG12" s="660"/>
      <c r="DH12" s="660"/>
      <c r="DI12" s="660"/>
      <c r="DJ12" s="660"/>
      <c r="DK12" s="660"/>
      <c r="DL12" s="660"/>
      <c r="DM12" s="660"/>
      <c r="DN12" s="660"/>
      <c r="DO12" s="660"/>
      <c r="DP12" s="661"/>
      <c r="DQ12" s="668">
        <v>329970</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1131130</v>
      </c>
      <c r="BH13" s="660"/>
      <c r="BI13" s="660"/>
      <c r="BJ13" s="660"/>
      <c r="BK13" s="660"/>
      <c r="BL13" s="660"/>
      <c r="BM13" s="660"/>
      <c r="BN13" s="661"/>
      <c r="BO13" s="662">
        <v>44.7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1704785</v>
      </c>
      <c r="CS13" s="660"/>
      <c r="CT13" s="660"/>
      <c r="CU13" s="660"/>
      <c r="CV13" s="660"/>
      <c r="CW13" s="660"/>
      <c r="CX13" s="660"/>
      <c r="CY13" s="661"/>
      <c r="CZ13" s="662">
        <v>8.1</v>
      </c>
      <c r="DA13" s="662"/>
      <c r="DB13" s="662"/>
      <c r="DC13" s="662"/>
      <c r="DD13" s="668">
        <v>597313</v>
      </c>
      <c r="DE13" s="660"/>
      <c r="DF13" s="660"/>
      <c r="DG13" s="660"/>
      <c r="DH13" s="660"/>
      <c r="DI13" s="660"/>
      <c r="DJ13" s="660"/>
      <c r="DK13" s="660"/>
      <c r="DL13" s="660"/>
      <c r="DM13" s="660"/>
      <c r="DN13" s="660"/>
      <c r="DO13" s="660"/>
      <c r="DP13" s="661"/>
      <c r="DQ13" s="668">
        <v>918520</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3941</v>
      </c>
      <c r="S14" s="660"/>
      <c r="T14" s="660"/>
      <c r="U14" s="660"/>
      <c r="V14" s="660"/>
      <c r="W14" s="660"/>
      <c r="X14" s="660"/>
      <c r="Y14" s="661"/>
      <c r="Z14" s="662">
        <v>0</v>
      </c>
      <c r="AA14" s="662"/>
      <c r="AB14" s="662"/>
      <c r="AC14" s="662"/>
      <c r="AD14" s="663">
        <v>3941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112669</v>
      </c>
      <c r="BH14" s="660"/>
      <c r="BI14" s="660"/>
      <c r="BJ14" s="660"/>
      <c r="BK14" s="660"/>
      <c r="BL14" s="660"/>
      <c r="BM14" s="660"/>
      <c r="BN14" s="661"/>
      <c r="BO14" s="662">
        <v>4.5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1374189</v>
      </c>
      <c r="CS14" s="660"/>
      <c r="CT14" s="660"/>
      <c r="CU14" s="660"/>
      <c r="CV14" s="660"/>
      <c r="CW14" s="660"/>
      <c r="CX14" s="660"/>
      <c r="CY14" s="661"/>
      <c r="CZ14" s="662">
        <v>6.5</v>
      </c>
      <c r="DA14" s="662"/>
      <c r="DB14" s="662"/>
      <c r="DC14" s="662"/>
      <c r="DD14" s="668">
        <v>280998</v>
      </c>
      <c r="DE14" s="660"/>
      <c r="DF14" s="660"/>
      <c r="DG14" s="660"/>
      <c r="DH14" s="660"/>
      <c r="DI14" s="660"/>
      <c r="DJ14" s="660"/>
      <c r="DK14" s="660"/>
      <c r="DL14" s="660"/>
      <c r="DM14" s="660"/>
      <c r="DN14" s="660"/>
      <c r="DO14" s="660"/>
      <c r="DP14" s="661"/>
      <c r="DQ14" s="668">
        <v>1045184</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152211</v>
      </c>
      <c r="BH15" s="660"/>
      <c r="BI15" s="660"/>
      <c r="BJ15" s="660"/>
      <c r="BK15" s="660"/>
      <c r="BL15" s="660"/>
      <c r="BM15" s="660"/>
      <c r="BN15" s="661"/>
      <c r="BO15" s="662">
        <v>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2071409</v>
      </c>
      <c r="CS15" s="660"/>
      <c r="CT15" s="660"/>
      <c r="CU15" s="660"/>
      <c r="CV15" s="660"/>
      <c r="CW15" s="660"/>
      <c r="CX15" s="660"/>
      <c r="CY15" s="661"/>
      <c r="CZ15" s="662">
        <v>9.8000000000000007</v>
      </c>
      <c r="DA15" s="662"/>
      <c r="DB15" s="662"/>
      <c r="DC15" s="662"/>
      <c r="DD15" s="668">
        <v>654083</v>
      </c>
      <c r="DE15" s="660"/>
      <c r="DF15" s="660"/>
      <c r="DG15" s="660"/>
      <c r="DH15" s="660"/>
      <c r="DI15" s="660"/>
      <c r="DJ15" s="660"/>
      <c r="DK15" s="660"/>
      <c r="DL15" s="660"/>
      <c r="DM15" s="660"/>
      <c r="DN15" s="660"/>
      <c r="DO15" s="660"/>
      <c r="DP15" s="661"/>
      <c r="DQ15" s="668">
        <v>1170853</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28870</v>
      </c>
      <c r="S16" s="660"/>
      <c r="T16" s="660"/>
      <c r="U16" s="660"/>
      <c r="V16" s="660"/>
      <c r="W16" s="660"/>
      <c r="X16" s="660"/>
      <c r="Y16" s="661"/>
      <c r="Z16" s="662">
        <v>0.1</v>
      </c>
      <c r="AA16" s="662"/>
      <c r="AB16" s="662"/>
      <c r="AC16" s="662"/>
      <c r="AD16" s="663">
        <v>28870</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236707</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35121</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28381</v>
      </c>
      <c r="S17" s="660"/>
      <c r="T17" s="660"/>
      <c r="U17" s="660"/>
      <c r="V17" s="660"/>
      <c r="W17" s="660"/>
      <c r="X17" s="660"/>
      <c r="Y17" s="661"/>
      <c r="Z17" s="662">
        <v>0.1</v>
      </c>
      <c r="AA17" s="662"/>
      <c r="AB17" s="662"/>
      <c r="AC17" s="662"/>
      <c r="AD17" s="663">
        <v>28381</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2448789</v>
      </c>
      <c r="CS17" s="660"/>
      <c r="CT17" s="660"/>
      <c r="CU17" s="660"/>
      <c r="CV17" s="660"/>
      <c r="CW17" s="660"/>
      <c r="CX17" s="660"/>
      <c r="CY17" s="661"/>
      <c r="CZ17" s="662">
        <v>11.6</v>
      </c>
      <c r="DA17" s="662"/>
      <c r="DB17" s="662"/>
      <c r="DC17" s="662"/>
      <c r="DD17" s="668" t="s">
        <v>122</v>
      </c>
      <c r="DE17" s="660"/>
      <c r="DF17" s="660"/>
      <c r="DG17" s="660"/>
      <c r="DH17" s="660"/>
      <c r="DI17" s="660"/>
      <c r="DJ17" s="660"/>
      <c r="DK17" s="660"/>
      <c r="DL17" s="660"/>
      <c r="DM17" s="660"/>
      <c r="DN17" s="660"/>
      <c r="DO17" s="660"/>
      <c r="DP17" s="661"/>
      <c r="DQ17" s="668">
        <v>2422906</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12501</v>
      </c>
      <c r="S18" s="660"/>
      <c r="T18" s="660"/>
      <c r="U18" s="660"/>
      <c r="V18" s="660"/>
      <c r="W18" s="660"/>
      <c r="X18" s="660"/>
      <c r="Y18" s="661"/>
      <c r="Z18" s="662">
        <v>0.1</v>
      </c>
      <c r="AA18" s="662"/>
      <c r="AB18" s="662"/>
      <c r="AC18" s="662"/>
      <c r="AD18" s="663">
        <v>12501</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10786</v>
      </c>
      <c r="S19" s="660"/>
      <c r="T19" s="660"/>
      <c r="U19" s="660"/>
      <c r="V19" s="660"/>
      <c r="W19" s="660"/>
      <c r="X19" s="660"/>
      <c r="Y19" s="661"/>
      <c r="Z19" s="662">
        <v>0.1</v>
      </c>
      <c r="AA19" s="662"/>
      <c r="AB19" s="662"/>
      <c r="AC19" s="662"/>
      <c r="AD19" s="663">
        <v>10786</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1715</v>
      </c>
      <c r="S20" s="660"/>
      <c r="T20" s="660"/>
      <c r="U20" s="660"/>
      <c r="V20" s="660"/>
      <c r="W20" s="660"/>
      <c r="X20" s="660"/>
      <c r="Y20" s="661"/>
      <c r="Z20" s="662">
        <v>0</v>
      </c>
      <c r="AA20" s="662"/>
      <c r="AB20" s="662"/>
      <c r="AC20" s="662"/>
      <c r="AD20" s="663">
        <v>1715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21040259</v>
      </c>
      <c r="CS20" s="660"/>
      <c r="CT20" s="660"/>
      <c r="CU20" s="660"/>
      <c r="CV20" s="660"/>
      <c r="CW20" s="660"/>
      <c r="CX20" s="660"/>
      <c r="CY20" s="661"/>
      <c r="CZ20" s="662">
        <v>100</v>
      </c>
      <c r="DA20" s="662"/>
      <c r="DB20" s="662"/>
      <c r="DC20" s="662"/>
      <c r="DD20" s="668">
        <v>2578158</v>
      </c>
      <c r="DE20" s="660"/>
      <c r="DF20" s="660"/>
      <c r="DG20" s="660"/>
      <c r="DH20" s="660"/>
      <c r="DI20" s="660"/>
      <c r="DJ20" s="660"/>
      <c r="DK20" s="660"/>
      <c r="DL20" s="660"/>
      <c r="DM20" s="660"/>
      <c r="DN20" s="660"/>
      <c r="DO20" s="660"/>
      <c r="DP20" s="661"/>
      <c r="DQ20" s="668">
        <v>13593865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8624028</v>
      </c>
      <c r="S21" s="660"/>
      <c r="T21" s="660"/>
      <c r="U21" s="660"/>
      <c r="V21" s="660"/>
      <c r="W21" s="660"/>
      <c r="X21" s="660"/>
      <c r="Y21" s="661"/>
      <c r="Z21" s="662">
        <v>40.200000000000003</v>
      </c>
      <c r="AA21" s="662"/>
      <c r="AB21" s="662"/>
      <c r="AC21" s="662"/>
      <c r="AD21" s="663">
        <v>7502810</v>
      </c>
      <c r="AE21" s="663"/>
      <c r="AF21" s="663"/>
      <c r="AG21" s="663"/>
      <c r="AH21" s="663"/>
      <c r="AI21" s="663"/>
      <c r="AJ21" s="663"/>
      <c r="AK21" s="663"/>
      <c r="AL21" s="664">
        <v>67.7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7502810</v>
      </c>
      <c r="S22" s="660"/>
      <c r="T22" s="660"/>
      <c r="U22" s="660"/>
      <c r="V22" s="660"/>
      <c r="W22" s="660"/>
      <c r="X22" s="660"/>
      <c r="Y22" s="661"/>
      <c r="Z22" s="662">
        <v>34.9</v>
      </c>
      <c r="AA22" s="662"/>
      <c r="AB22" s="662"/>
      <c r="AC22" s="662"/>
      <c r="AD22" s="663">
        <v>7502810</v>
      </c>
      <c r="AE22" s="663"/>
      <c r="AF22" s="663"/>
      <c r="AG22" s="663"/>
      <c r="AH22" s="663"/>
      <c r="AI22" s="663"/>
      <c r="AJ22" s="663"/>
      <c r="AK22" s="663"/>
      <c r="AL22" s="664">
        <v>67.7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1121218</v>
      </c>
      <c r="S23" s="660"/>
      <c r="T23" s="660"/>
      <c r="U23" s="660"/>
      <c r="V23" s="660"/>
      <c r="W23" s="660"/>
      <c r="X23" s="660"/>
      <c r="Y23" s="661"/>
      <c r="Z23" s="662">
        <v>5.2</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8914438</v>
      </c>
      <c r="CS24" s="649"/>
      <c r="CT24" s="649"/>
      <c r="CU24" s="649"/>
      <c r="CV24" s="649"/>
      <c r="CW24" s="649"/>
      <c r="CX24" s="649"/>
      <c r="CY24" s="650"/>
      <c r="CZ24" s="653">
        <v>42.4</v>
      </c>
      <c r="DA24" s="654"/>
      <c r="DB24" s="654"/>
      <c r="DC24" s="670"/>
      <c r="DD24" s="694">
        <v>6902696</v>
      </c>
      <c r="DE24" s="649"/>
      <c r="DF24" s="649"/>
      <c r="DG24" s="649"/>
      <c r="DH24" s="649"/>
      <c r="DI24" s="649"/>
      <c r="DJ24" s="649"/>
      <c r="DK24" s="650"/>
      <c r="DL24" s="694">
        <v>5992669</v>
      </c>
      <c r="DM24" s="649"/>
      <c r="DN24" s="649"/>
      <c r="DO24" s="649"/>
      <c r="DP24" s="649"/>
      <c r="DQ24" s="649"/>
      <c r="DR24" s="649"/>
      <c r="DS24" s="649"/>
      <c r="DT24" s="649"/>
      <c r="DU24" s="649"/>
      <c r="DV24" s="650"/>
      <c r="DW24" s="653">
        <v>53.8</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12174515</v>
      </c>
      <c r="S25" s="660"/>
      <c r="T25" s="660"/>
      <c r="U25" s="660"/>
      <c r="V25" s="660"/>
      <c r="W25" s="660"/>
      <c r="X25" s="660"/>
      <c r="Y25" s="661"/>
      <c r="Z25" s="662">
        <v>56.7</v>
      </c>
      <c r="AA25" s="662"/>
      <c r="AB25" s="662"/>
      <c r="AC25" s="662"/>
      <c r="AD25" s="663">
        <v>11053297</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3499342</v>
      </c>
      <c r="CS25" s="691"/>
      <c r="CT25" s="691"/>
      <c r="CU25" s="691"/>
      <c r="CV25" s="691"/>
      <c r="CW25" s="691"/>
      <c r="CX25" s="691"/>
      <c r="CY25" s="692"/>
      <c r="CZ25" s="664">
        <v>16.600000000000001</v>
      </c>
      <c r="DA25" s="689"/>
      <c r="DB25" s="689"/>
      <c r="DC25" s="693"/>
      <c r="DD25" s="668">
        <v>3269815</v>
      </c>
      <c r="DE25" s="691"/>
      <c r="DF25" s="691"/>
      <c r="DG25" s="691"/>
      <c r="DH25" s="691"/>
      <c r="DI25" s="691"/>
      <c r="DJ25" s="691"/>
      <c r="DK25" s="692"/>
      <c r="DL25" s="668">
        <v>2775807</v>
      </c>
      <c r="DM25" s="691"/>
      <c r="DN25" s="691"/>
      <c r="DO25" s="691"/>
      <c r="DP25" s="691"/>
      <c r="DQ25" s="691"/>
      <c r="DR25" s="691"/>
      <c r="DS25" s="691"/>
      <c r="DT25" s="691"/>
      <c r="DU25" s="691"/>
      <c r="DV25" s="692"/>
      <c r="DW25" s="664">
        <v>24.9</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2871</v>
      </c>
      <c r="S26" s="660"/>
      <c r="T26" s="660"/>
      <c r="U26" s="660"/>
      <c r="V26" s="660"/>
      <c r="W26" s="660"/>
      <c r="X26" s="660"/>
      <c r="Y26" s="661"/>
      <c r="Z26" s="662">
        <v>0</v>
      </c>
      <c r="AA26" s="662"/>
      <c r="AB26" s="662"/>
      <c r="AC26" s="662"/>
      <c r="AD26" s="663">
        <v>2871</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2090580</v>
      </c>
      <c r="CS26" s="660"/>
      <c r="CT26" s="660"/>
      <c r="CU26" s="660"/>
      <c r="CV26" s="660"/>
      <c r="CW26" s="660"/>
      <c r="CX26" s="660"/>
      <c r="CY26" s="661"/>
      <c r="CZ26" s="664">
        <v>9.9</v>
      </c>
      <c r="DA26" s="689"/>
      <c r="DB26" s="689"/>
      <c r="DC26" s="693"/>
      <c r="DD26" s="668">
        <v>1945878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124677</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2527791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2966307</v>
      </c>
      <c r="CS27" s="691"/>
      <c r="CT27" s="691"/>
      <c r="CU27" s="691"/>
      <c r="CV27" s="691"/>
      <c r="CW27" s="691"/>
      <c r="CX27" s="691"/>
      <c r="CY27" s="692"/>
      <c r="CZ27" s="664">
        <v>14.1</v>
      </c>
      <c r="DA27" s="689"/>
      <c r="DB27" s="689"/>
      <c r="DC27" s="693"/>
      <c r="DD27" s="668">
        <v>1209975</v>
      </c>
      <c r="DE27" s="691"/>
      <c r="DF27" s="691"/>
      <c r="DG27" s="691"/>
      <c r="DH27" s="691"/>
      <c r="DI27" s="691"/>
      <c r="DJ27" s="691"/>
      <c r="DK27" s="692"/>
      <c r="DL27" s="668">
        <v>793956</v>
      </c>
      <c r="DM27" s="691"/>
      <c r="DN27" s="691"/>
      <c r="DO27" s="691"/>
      <c r="DP27" s="691"/>
      <c r="DQ27" s="691"/>
      <c r="DR27" s="691"/>
      <c r="DS27" s="691"/>
      <c r="DT27" s="691"/>
      <c r="DU27" s="691"/>
      <c r="DV27" s="692"/>
      <c r="DW27" s="664">
        <v>7.1</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250109</v>
      </c>
      <c r="S28" s="660"/>
      <c r="T28" s="660"/>
      <c r="U28" s="660"/>
      <c r="V28" s="660"/>
      <c r="W28" s="660"/>
      <c r="X28" s="660"/>
      <c r="Y28" s="661"/>
      <c r="Z28" s="662">
        <v>1.2</v>
      </c>
      <c r="AA28" s="662"/>
      <c r="AB28" s="662"/>
      <c r="AC28" s="662"/>
      <c r="AD28" s="663">
        <v>8484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2448789</v>
      </c>
      <c r="CS28" s="660"/>
      <c r="CT28" s="660"/>
      <c r="CU28" s="660"/>
      <c r="CV28" s="660"/>
      <c r="CW28" s="660"/>
      <c r="CX28" s="660"/>
      <c r="CY28" s="661"/>
      <c r="CZ28" s="664">
        <v>11.6</v>
      </c>
      <c r="DA28" s="689"/>
      <c r="DB28" s="689"/>
      <c r="DC28" s="693"/>
      <c r="DD28" s="668">
        <v>2422906</v>
      </c>
      <c r="DE28" s="660"/>
      <c r="DF28" s="660"/>
      <c r="DG28" s="660"/>
      <c r="DH28" s="660"/>
      <c r="DI28" s="660"/>
      <c r="DJ28" s="660"/>
      <c r="DK28" s="661"/>
      <c r="DL28" s="668">
        <v>2422906</v>
      </c>
      <c r="DM28" s="660"/>
      <c r="DN28" s="660"/>
      <c r="DO28" s="660"/>
      <c r="DP28" s="660"/>
      <c r="DQ28" s="660"/>
      <c r="DR28" s="660"/>
      <c r="DS28" s="660"/>
      <c r="DT28" s="660"/>
      <c r="DU28" s="660"/>
      <c r="DV28" s="661"/>
      <c r="DW28" s="664">
        <v>21.8</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83324</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2448733</v>
      </c>
      <c r="CS29" s="691"/>
      <c r="CT29" s="691"/>
      <c r="CU29" s="691"/>
      <c r="CV29" s="691"/>
      <c r="CW29" s="691"/>
      <c r="CX29" s="691"/>
      <c r="CY29" s="692"/>
      <c r="CZ29" s="664">
        <v>11.6</v>
      </c>
      <c r="DA29" s="689"/>
      <c r="DB29" s="689"/>
      <c r="DC29" s="693"/>
      <c r="DD29" s="668">
        <v>2422850</v>
      </c>
      <c r="DE29" s="691"/>
      <c r="DF29" s="691"/>
      <c r="DG29" s="691"/>
      <c r="DH29" s="691"/>
      <c r="DI29" s="691"/>
      <c r="DJ29" s="691"/>
      <c r="DK29" s="692"/>
      <c r="DL29" s="668">
        <v>2422850</v>
      </c>
      <c r="DM29" s="691"/>
      <c r="DN29" s="691"/>
      <c r="DO29" s="691"/>
      <c r="DP29" s="691"/>
      <c r="DQ29" s="691"/>
      <c r="DR29" s="691"/>
      <c r="DS29" s="691"/>
      <c r="DT29" s="691"/>
      <c r="DU29" s="691"/>
      <c r="DV29" s="692"/>
      <c r="DW29" s="664">
        <v>21.8</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2702491</v>
      </c>
      <c r="S30" s="660"/>
      <c r="T30" s="660"/>
      <c r="U30" s="660"/>
      <c r="V30" s="660"/>
      <c r="W30" s="660"/>
      <c r="X30" s="660"/>
      <c r="Y30" s="661"/>
      <c r="Z30" s="662">
        <v>12.6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2372021</v>
      </c>
      <c r="CS30" s="660"/>
      <c r="CT30" s="660"/>
      <c r="CU30" s="660"/>
      <c r="CV30" s="660"/>
      <c r="CW30" s="660"/>
      <c r="CX30" s="660"/>
      <c r="CY30" s="661"/>
      <c r="CZ30" s="664">
        <v>11.3</v>
      </c>
      <c r="DA30" s="689"/>
      <c r="DB30" s="689"/>
      <c r="DC30" s="693"/>
      <c r="DD30" s="668">
        <v>2346428</v>
      </c>
      <c r="DE30" s="660"/>
      <c r="DF30" s="660"/>
      <c r="DG30" s="660"/>
      <c r="DH30" s="660"/>
      <c r="DI30" s="660"/>
      <c r="DJ30" s="660"/>
      <c r="DK30" s="661"/>
      <c r="DL30" s="668">
        <v>2346428</v>
      </c>
      <c r="DM30" s="660"/>
      <c r="DN30" s="660"/>
      <c r="DO30" s="660"/>
      <c r="DP30" s="660"/>
      <c r="DQ30" s="660"/>
      <c r="DR30" s="660"/>
      <c r="DS30" s="660"/>
      <c r="DT30" s="660"/>
      <c r="DU30" s="660"/>
      <c r="DV30" s="661"/>
      <c r="DW30" s="664">
        <v>21.1</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98.9</v>
      </c>
      <c r="BH31" s="703"/>
      <c r="BI31" s="703"/>
      <c r="BJ31" s="703"/>
      <c r="BK31" s="703"/>
      <c r="BL31" s="703"/>
      <c r="BM31" s="654">
        <v>96.8</v>
      </c>
      <c r="BN31" s="703"/>
      <c r="BO31" s="703"/>
      <c r="BP31" s="703"/>
      <c r="BQ31" s="704"/>
      <c r="BR31" s="715">
        <v>99.1</v>
      </c>
      <c r="BS31" s="703"/>
      <c r="BT31" s="703"/>
      <c r="BU31" s="703"/>
      <c r="BV31" s="703"/>
      <c r="BW31" s="703"/>
      <c r="BX31" s="654">
        <v>96.8</v>
      </c>
      <c r="BY31" s="703"/>
      <c r="BZ31" s="703"/>
      <c r="CA31" s="703"/>
      <c r="CB31" s="704"/>
      <c r="CD31" s="697"/>
      <c r="CE31" s="698"/>
      <c r="CF31" s="656" t="s">
        <v>301</v>
      </c>
      <c r="CG31" s="657"/>
      <c r="CH31" s="657"/>
      <c r="CI31" s="657"/>
      <c r="CJ31" s="657"/>
      <c r="CK31" s="657"/>
      <c r="CL31" s="657"/>
      <c r="CM31" s="657"/>
      <c r="CN31" s="657"/>
      <c r="CO31" s="657"/>
      <c r="CP31" s="657"/>
      <c r="CQ31" s="658"/>
      <c r="CR31" s="659">
        <v>76712</v>
      </c>
      <c r="CS31" s="691"/>
      <c r="CT31" s="691"/>
      <c r="CU31" s="691"/>
      <c r="CV31" s="691"/>
      <c r="CW31" s="691"/>
      <c r="CX31" s="691"/>
      <c r="CY31" s="692"/>
      <c r="CZ31" s="664">
        <v>0.4</v>
      </c>
      <c r="DA31" s="689"/>
      <c r="DB31" s="689"/>
      <c r="DC31" s="693"/>
      <c r="DD31" s="668">
        <v>76422</v>
      </c>
      <c r="DE31" s="691"/>
      <c r="DF31" s="691"/>
      <c r="DG31" s="691"/>
      <c r="DH31" s="691"/>
      <c r="DI31" s="691"/>
      <c r="DJ31" s="691"/>
      <c r="DK31" s="692"/>
      <c r="DL31" s="668">
        <v>76422</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1052384</v>
      </c>
      <c r="S32" s="660"/>
      <c r="T32" s="660"/>
      <c r="U32" s="660"/>
      <c r="V32" s="660"/>
      <c r="W32" s="660"/>
      <c r="X32" s="660"/>
      <c r="Y32" s="661"/>
      <c r="Z32" s="662">
        <v>4.9000000000000004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1"/>
      <c r="BI32" s="691"/>
      <c r="BJ32" s="691"/>
      <c r="BK32" s="691"/>
      <c r="BL32" s="691"/>
      <c r="BM32" s="665">
        <v>97.8</v>
      </c>
      <c r="BN32" s="691"/>
      <c r="BO32" s="691"/>
      <c r="BP32" s="691"/>
      <c r="BQ32" s="714"/>
      <c r="BR32" s="716">
        <v>99.3</v>
      </c>
      <c r="BS32" s="691"/>
      <c r="BT32" s="691"/>
      <c r="BU32" s="691"/>
      <c r="BV32" s="691"/>
      <c r="BW32" s="691"/>
      <c r="BX32" s="665">
        <v>97.8</v>
      </c>
      <c r="BY32" s="691"/>
      <c r="BZ32" s="691"/>
      <c r="CA32" s="691"/>
      <c r="CB32" s="714"/>
      <c r="CD32" s="699"/>
      <c r="CE32" s="700"/>
      <c r="CF32" s="656" t="s">
        <v>305</v>
      </c>
      <c r="CG32" s="657"/>
      <c r="CH32" s="657"/>
      <c r="CI32" s="657"/>
      <c r="CJ32" s="657"/>
      <c r="CK32" s="657"/>
      <c r="CL32" s="657"/>
      <c r="CM32" s="657"/>
      <c r="CN32" s="657"/>
      <c r="CO32" s="657"/>
      <c r="CP32" s="657"/>
      <c r="CQ32" s="658"/>
      <c r="CR32" s="659">
        <v>56</v>
      </c>
      <c r="CS32" s="660"/>
      <c r="CT32" s="660"/>
      <c r="CU32" s="660"/>
      <c r="CV32" s="660"/>
      <c r="CW32" s="660"/>
      <c r="CX32" s="660"/>
      <c r="CY32" s="661"/>
      <c r="CZ32" s="664">
        <v>0</v>
      </c>
      <c r="DA32" s="689"/>
      <c r="DB32" s="689"/>
      <c r="DC32" s="693"/>
      <c r="DD32" s="668">
        <v>56</v>
      </c>
      <c r="DE32" s="660"/>
      <c r="DF32" s="660"/>
      <c r="DG32" s="660"/>
      <c r="DH32" s="660"/>
      <c r="DI32" s="660"/>
      <c r="DJ32" s="660"/>
      <c r="DK32" s="661"/>
      <c r="DL32" s="668">
        <v>56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44641</v>
      </c>
      <c r="S33" s="660"/>
      <c r="T33" s="660"/>
      <c r="U33" s="660"/>
      <c r="V33" s="660"/>
      <c r="W33" s="660"/>
      <c r="X33" s="660"/>
      <c r="Y33" s="661"/>
      <c r="Z33" s="662">
        <v>0.2</v>
      </c>
      <c r="AA33" s="662"/>
      <c r="AB33" s="662"/>
      <c r="AC33" s="662"/>
      <c r="AD33" s="663">
        <v>7377</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98.6</v>
      </c>
      <c r="BH33" s="718"/>
      <c r="BI33" s="718"/>
      <c r="BJ33" s="718"/>
      <c r="BK33" s="718"/>
      <c r="BL33" s="718"/>
      <c r="BM33" s="719">
        <v>95.6</v>
      </c>
      <c r="BN33" s="718"/>
      <c r="BO33" s="718"/>
      <c r="BP33" s="718"/>
      <c r="BQ33" s="720"/>
      <c r="BR33" s="717">
        <v>98.8</v>
      </c>
      <c r="BS33" s="718"/>
      <c r="BT33" s="718"/>
      <c r="BU33" s="718"/>
      <c r="BV33" s="718"/>
      <c r="BW33" s="718"/>
      <c r="BX33" s="719">
        <v>95.5</v>
      </c>
      <c r="BY33" s="718"/>
      <c r="BZ33" s="718"/>
      <c r="CA33" s="718"/>
      <c r="CB33" s="720"/>
      <c r="CD33" s="656" t="s">
        <v>308</v>
      </c>
      <c r="CE33" s="657"/>
      <c r="CF33" s="657"/>
      <c r="CG33" s="657"/>
      <c r="CH33" s="657"/>
      <c r="CI33" s="657"/>
      <c r="CJ33" s="657"/>
      <c r="CK33" s="657"/>
      <c r="CL33" s="657"/>
      <c r="CM33" s="657"/>
      <c r="CN33" s="657"/>
      <c r="CO33" s="657"/>
      <c r="CP33" s="657"/>
      <c r="CQ33" s="658"/>
      <c r="CR33" s="659">
        <v>9310956</v>
      </c>
      <c r="CS33" s="691"/>
      <c r="CT33" s="691"/>
      <c r="CU33" s="691"/>
      <c r="CV33" s="691"/>
      <c r="CW33" s="691"/>
      <c r="CX33" s="691"/>
      <c r="CY33" s="692"/>
      <c r="CZ33" s="664">
        <v>44.3</v>
      </c>
      <c r="DA33" s="689"/>
      <c r="DB33" s="689"/>
      <c r="DC33" s="693"/>
      <c r="DD33" s="668">
        <v>6545102</v>
      </c>
      <c r="DE33" s="691"/>
      <c r="DF33" s="691"/>
      <c r="DG33" s="691"/>
      <c r="DH33" s="691"/>
      <c r="DI33" s="691"/>
      <c r="DJ33" s="691"/>
      <c r="DK33" s="692"/>
      <c r="DL33" s="668">
        <v>4637209</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299142</v>
      </c>
      <c r="S34" s="660"/>
      <c r="T34" s="660"/>
      <c r="U34" s="660"/>
      <c r="V34" s="660"/>
      <c r="W34" s="660"/>
      <c r="X34" s="660"/>
      <c r="Y34" s="661"/>
      <c r="Z34" s="662">
        <v>1.4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3152877</v>
      </c>
      <c r="CS34" s="660"/>
      <c r="CT34" s="660"/>
      <c r="CU34" s="660"/>
      <c r="CV34" s="660"/>
      <c r="CW34" s="660"/>
      <c r="CX34" s="660"/>
      <c r="CY34" s="661"/>
      <c r="CZ34" s="664">
        <v>15</v>
      </c>
      <c r="DA34" s="689"/>
      <c r="DB34" s="689"/>
      <c r="DC34" s="693"/>
      <c r="DD34" s="668">
        <v>1931728</v>
      </c>
      <c r="DE34" s="660"/>
      <c r="DF34" s="660"/>
      <c r="DG34" s="660"/>
      <c r="DH34" s="660"/>
      <c r="DI34" s="660"/>
      <c r="DJ34" s="660"/>
      <c r="DK34" s="661"/>
      <c r="DL34" s="668">
        <v>1262885</v>
      </c>
      <c r="DM34" s="660"/>
      <c r="DN34" s="660"/>
      <c r="DO34" s="660"/>
      <c r="DP34" s="660"/>
      <c r="DQ34" s="660"/>
      <c r="DR34" s="660"/>
      <c r="DS34" s="660"/>
      <c r="DT34" s="660"/>
      <c r="DU34" s="660"/>
      <c r="DV34" s="661"/>
      <c r="DW34" s="664">
        <v>11.3</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1042081</v>
      </c>
      <c r="S35" s="660"/>
      <c r="T35" s="660"/>
      <c r="U35" s="660"/>
      <c r="V35" s="660"/>
      <c r="W35" s="660"/>
      <c r="X35" s="660"/>
      <c r="Y35" s="661"/>
      <c r="Z35" s="662">
        <v>4.9000000000000004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140964</v>
      </c>
      <c r="CS35" s="691"/>
      <c r="CT35" s="691"/>
      <c r="CU35" s="691"/>
      <c r="CV35" s="691"/>
      <c r="CW35" s="691"/>
      <c r="CX35" s="691"/>
      <c r="CY35" s="692"/>
      <c r="CZ35" s="664">
        <v>0.7</v>
      </c>
      <c r="DA35" s="689"/>
      <c r="DB35" s="689"/>
      <c r="DC35" s="693"/>
      <c r="DD35" s="668">
        <v>123996</v>
      </c>
      <c r="DE35" s="691"/>
      <c r="DF35" s="691"/>
      <c r="DG35" s="691"/>
      <c r="DH35" s="691"/>
      <c r="DI35" s="691"/>
      <c r="DJ35" s="691"/>
      <c r="DK35" s="692"/>
      <c r="DL35" s="668">
        <v>111314</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528284</v>
      </c>
      <c r="S36" s="660"/>
      <c r="T36" s="660"/>
      <c r="U36" s="660"/>
      <c r="V36" s="660"/>
      <c r="W36" s="660"/>
      <c r="X36" s="660"/>
      <c r="Y36" s="661"/>
      <c r="Z36" s="662">
        <v>2.5</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2911823</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7329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3407541</v>
      </c>
      <c r="CS36" s="660"/>
      <c r="CT36" s="660"/>
      <c r="CU36" s="660"/>
      <c r="CV36" s="660"/>
      <c r="CW36" s="660"/>
      <c r="CX36" s="660"/>
      <c r="CY36" s="661"/>
      <c r="CZ36" s="664">
        <v>16.2</v>
      </c>
      <c r="DA36" s="689"/>
      <c r="DB36" s="689"/>
      <c r="DC36" s="693"/>
      <c r="DD36" s="668">
        <v>2714771</v>
      </c>
      <c r="DE36" s="660"/>
      <c r="DF36" s="660"/>
      <c r="DG36" s="660"/>
      <c r="DH36" s="660"/>
      <c r="DI36" s="660"/>
      <c r="DJ36" s="660"/>
      <c r="DK36" s="661"/>
      <c r="DL36" s="668">
        <v>2042661</v>
      </c>
      <c r="DM36" s="660"/>
      <c r="DN36" s="660"/>
      <c r="DO36" s="660"/>
      <c r="DP36" s="660"/>
      <c r="DQ36" s="660"/>
      <c r="DR36" s="660"/>
      <c r="DS36" s="660"/>
      <c r="DT36" s="660"/>
      <c r="DU36" s="660"/>
      <c r="DV36" s="661"/>
      <c r="DW36" s="664">
        <v>18.3</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330891</v>
      </c>
      <c r="S37" s="660"/>
      <c r="T37" s="660"/>
      <c r="U37" s="660"/>
      <c r="V37" s="660"/>
      <c r="W37" s="660"/>
      <c r="X37" s="660"/>
      <c r="Y37" s="661"/>
      <c r="Z37" s="662">
        <v>1.5</v>
      </c>
      <c r="AA37" s="662"/>
      <c r="AB37" s="662"/>
      <c r="AC37" s="662"/>
      <c r="AD37" s="663">
        <v>13575</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534253</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7329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1333456</v>
      </c>
      <c r="CS37" s="691"/>
      <c r="CT37" s="691"/>
      <c r="CU37" s="691"/>
      <c r="CV37" s="691"/>
      <c r="CW37" s="691"/>
      <c r="CX37" s="691"/>
      <c r="CY37" s="692"/>
      <c r="CZ37" s="664">
        <v>6.3</v>
      </c>
      <c r="DA37" s="689"/>
      <c r="DB37" s="689"/>
      <c r="DC37" s="693"/>
      <c r="DD37" s="668">
        <v>1035056</v>
      </c>
      <c r="DE37" s="691"/>
      <c r="DF37" s="691"/>
      <c r="DG37" s="691"/>
      <c r="DH37" s="691"/>
      <c r="DI37" s="691"/>
      <c r="DJ37" s="691"/>
      <c r="DK37" s="692"/>
      <c r="DL37" s="668">
        <v>1000992</v>
      </c>
      <c r="DM37" s="691"/>
      <c r="DN37" s="691"/>
      <c r="DO37" s="691"/>
      <c r="DP37" s="691"/>
      <c r="DQ37" s="691"/>
      <c r="DR37" s="691"/>
      <c r="DS37" s="691"/>
      <c r="DT37" s="691"/>
      <c r="DU37" s="691"/>
      <c r="DV37" s="692"/>
      <c r="DW37" s="664">
        <v>9</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2836400</v>
      </c>
      <c r="S38" s="660"/>
      <c r="T38" s="660"/>
      <c r="U38" s="660"/>
      <c r="V38" s="660"/>
      <c r="W38" s="660"/>
      <c r="X38" s="660"/>
      <c r="Y38" s="661"/>
      <c r="Z38" s="662">
        <v>13.2</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370000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4416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1572571</v>
      </c>
      <c r="CS38" s="660"/>
      <c r="CT38" s="660"/>
      <c r="CU38" s="660"/>
      <c r="CV38" s="660"/>
      <c r="CW38" s="660"/>
      <c r="CX38" s="660"/>
      <c r="CY38" s="661"/>
      <c r="CZ38" s="664">
        <v>7.5</v>
      </c>
      <c r="DA38" s="689"/>
      <c r="DB38" s="689"/>
      <c r="DC38" s="693"/>
      <c r="DD38" s="668">
        <v>1243879</v>
      </c>
      <c r="DE38" s="660"/>
      <c r="DF38" s="660"/>
      <c r="DG38" s="660"/>
      <c r="DH38" s="660"/>
      <c r="DI38" s="660"/>
      <c r="DJ38" s="660"/>
      <c r="DK38" s="661"/>
      <c r="DL38" s="668">
        <v>1220349</v>
      </c>
      <c r="DM38" s="660"/>
      <c r="DN38" s="660"/>
      <c r="DO38" s="660"/>
      <c r="DP38" s="660"/>
      <c r="DQ38" s="660"/>
      <c r="DR38" s="660"/>
      <c r="DS38" s="660"/>
      <c r="DT38" s="660"/>
      <c r="DU38" s="660"/>
      <c r="DV38" s="661"/>
      <c r="DW38" s="664">
        <v>11</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322800</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7016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917271</v>
      </c>
      <c r="CS39" s="691"/>
      <c r="CT39" s="691"/>
      <c r="CU39" s="691"/>
      <c r="CV39" s="691"/>
      <c r="CW39" s="691"/>
      <c r="CX39" s="691"/>
      <c r="CY39" s="692"/>
      <c r="CZ39" s="664">
        <v>4.4000000000000004</v>
      </c>
      <c r="DA39" s="689"/>
      <c r="DB39" s="689"/>
      <c r="DC39" s="693"/>
      <c r="DD39" s="668">
        <v>473383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51200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73703</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92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119732</v>
      </c>
      <c r="CS40" s="660"/>
      <c r="CT40" s="660"/>
      <c r="CU40" s="660"/>
      <c r="CV40" s="660"/>
      <c r="CW40" s="660"/>
      <c r="CX40" s="660"/>
      <c r="CY40" s="661"/>
      <c r="CZ40" s="664">
        <v>0.6</v>
      </c>
      <c r="DA40" s="689"/>
      <c r="DB40" s="689"/>
      <c r="DC40" s="693"/>
      <c r="DD40" s="668">
        <v>57345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21471810</v>
      </c>
      <c r="S41" s="732"/>
      <c r="T41" s="732"/>
      <c r="U41" s="732"/>
      <c r="V41" s="732"/>
      <c r="W41" s="732"/>
      <c r="X41" s="732"/>
      <c r="Y41" s="736"/>
      <c r="Z41" s="737">
        <v>100</v>
      </c>
      <c r="AA41" s="737"/>
      <c r="AB41" s="737"/>
      <c r="AC41" s="737"/>
      <c r="AD41" s="738">
        <v>11085604</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309816</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1301251</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404</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2814865</v>
      </c>
      <c r="CS42" s="691"/>
      <c r="CT42" s="691"/>
      <c r="CU42" s="691"/>
      <c r="CV42" s="691"/>
      <c r="CW42" s="691"/>
      <c r="CX42" s="691"/>
      <c r="CY42" s="692"/>
      <c r="CZ42" s="664">
        <v>13.4</v>
      </c>
      <c r="DA42" s="689"/>
      <c r="DB42" s="689"/>
      <c r="DC42" s="693"/>
      <c r="DD42" s="668">
        <v>146067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79634</v>
      </c>
      <c r="CS43" s="691"/>
      <c r="CT43" s="691"/>
      <c r="CU43" s="691"/>
      <c r="CV43" s="691"/>
      <c r="CW43" s="691"/>
      <c r="CX43" s="691"/>
      <c r="CY43" s="692"/>
      <c r="CZ43" s="664">
        <v>0.4</v>
      </c>
      <c r="DA43" s="689"/>
      <c r="DB43" s="689"/>
      <c r="DC43" s="693"/>
      <c r="DD43" s="668">
        <v>46761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2578158</v>
      </c>
      <c r="CS44" s="660"/>
      <c r="CT44" s="660"/>
      <c r="CU44" s="660"/>
      <c r="CV44" s="660"/>
      <c r="CW44" s="660"/>
      <c r="CX44" s="660"/>
      <c r="CY44" s="661"/>
      <c r="CZ44" s="664">
        <v>12.3</v>
      </c>
      <c r="DA44" s="665"/>
      <c r="DB44" s="665"/>
      <c r="DC44" s="671"/>
      <c r="DD44" s="668">
        <v>110946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476291</v>
      </c>
      <c r="CS45" s="691"/>
      <c r="CT45" s="691"/>
      <c r="CU45" s="691"/>
      <c r="CV45" s="691"/>
      <c r="CW45" s="691"/>
      <c r="CX45" s="691"/>
      <c r="CY45" s="692"/>
      <c r="CZ45" s="664">
        <v>2.2999999999999998</v>
      </c>
      <c r="DA45" s="689"/>
      <c r="DB45" s="689"/>
      <c r="DC45" s="693"/>
      <c r="DD45" s="668">
        <v>18548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2058312</v>
      </c>
      <c r="CS46" s="660"/>
      <c r="CT46" s="660"/>
      <c r="CU46" s="660"/>
      <c r="CV46" s="660"/>
      <c r="CW46" s="660"/>
      <c r="CX46" s="660"/>
      <c r="CY46" s="661"/>
      <c r="CZ46" s="664">
        <v>9.8000000000000007</v>
      </c>
      <c r="DA46" s="665"/>
      <c r="DB46" s="665"/>
      <c r="DC46" s="671"/>
      <c r="DD46" s="668">
        <v>91498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236707</v>
      </c>
      <c r="CS47" s="691"/>
      <c r="CT47" s="691"/>
      <c r="CU47" s="691"/>
      <c r="CV47" s="691"/>
      <c r="CW47" s="691"/>
      <c r="CX47" s="691"/>
      <c r="CY47" s="692"/>
      <c r="CZ47" s="664">
        <v>1.1000000000000001</v>
      </c>
      <c r="DA47" s="689"/>
      <c r="DB47" s="689"/>
      <c r="DC47" s="693"/>
      <c r="DD47" s="668">
        <v>35121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21040259</v>
      </c>
      <c r="CS49" s="718"/>
      <c r="CT49" s="718"/>
      <c r="CU49" s="718"/>
      <c r="CV49" s="718"/>
      <c r="CW49" s="718"/>
      <c r="CX49" s="718"/>
      <c r="CY49" s="747"/>
      <c r="CZ49" s="739">
        <v>100</v>
      </c>
      <c r="DA49" s="748"/>
      <c r="DB49" s="748"/>
      <c r="DC49" s="749"/>
      <c r="DD49" s="750">
        <v>13593865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0OmhEwPFcTyWBxie6/nkwvSiTZjIHlLZKbSysmKuweyFrPWZXZAirt5K/sUEPHMBDA6PHPJ3Ggmb4w9tQfmA==" saltValue="BzZrrdjAcxX55cKAd5rn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21749</v>
      </c>
      <c r="R7" s="789"/>
      <c r="S7" s="789"/>
      <c r="T7" s="789"/>
      <c r="U7" s="789"/>
      <c r="V7" s="789">
        <v>21085</v>
      </c>
      <c r="W7" s="789"/>
      <c r="X7" s="789"/>
      <c r="Y7" s="789"/>
      <c r="Z7" s="789"/>
      <c r="AA7" s="789">
        <v>664</v>
      </c>
      <c r="AB7" s="789"/>
      <c r="AC7" s="789"/>
      <c r="AD7" s="789"/>
      <c r="AE7" s="790"/>
      <c r="AF7" s="791">
        <v>633</v>
      </c>
      <c r="AG7" s="792"/>
      <c r="AH7" s="792"/>
      <c r="AI7" s="792"/>
      <c r="AJ7" s="793"/>
      <c r="AK7" s="794">
        <v>1032</v>
      </c>
      <c r="AL7" s="795"/>
      <c r="AM7" s="795"/>
      <c r="AN7" s="795"/>
      <c r="AO7" s="795"/>
      <c r="AP7" s="795">
        <v>23403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566</v>
      </c>
      <c r="BT7" s="783"/>
      <c r="BU7" s="783"/>
      <c r="BV7" s="783"/>
      <c r="BW7" s="783"/>
      <c r="BX7" s="783"/>
      <c r="BY7" s="783"/>
      <c r="BZ7" s="783"/>
      <c r="CA7" s="783"/>
      <c r="CB7" s="783"/>
      <c r="CC7" s="783"/>
      <c r="CD7" s="783"/>
      <c r="CE7" s="783"/>
      <c r="CF7" s="783"/>
      <c r="CG7" s="798"/>
      <c r="CH7" s="779">
        <v>0</v>
      </c>
      <c r="CI7" s="780"/>
      <c r="CJ7" s="780"/>
      <c r="CK7" s="780"/>
      <c r="CL7" s="781"/>
      <c r="CM7" s="779">
        <v>530</v>
      </c>
      <c r="CN7" s="780"/>
      <c r="CO7" s="780"/>
      <c r="CP7" s="780"/>
      <c r="CQ7" s="781"/>
      <c r="CR7" s="779">
        <v>5</v>
      </c>
      <c r="CS7" s="780"/>
      <c r="CT7" s="780"/>
      <c r="CU7" s="780"/>
      <c r="CV7" s="781"/>
      <c r="CW7" s="779" t="s">
        <v>557</v>
      </c>
      <c r="CX7" s="780"/>
      <c r="CY7" s="780"/>
      <c r="CZ7" s="780"/>
      <c r="DA7" s="781"/>
      <c r="DB7" s="779" t="s">
        <v>557</v>
      </c>
      <c r="DC7" s="780"/>
      <c r="DD7" s="780"/>
      <c r="DE7" s="780"/>
      <c r="DF7" s="781"/>
      <c r="DG7" s="779" t="s">
        <v>557</v>
      </c>
      <c r="DH7" s="780"/>
      <c r="DI7" s="780"/>
      <c r="DJ7" s="780"/>
      <c r="DK7" s="781"/>
      <c r="DL7" s="779" t="s">
        <v>557</v>
      </c>
      <c r="DM7" s="780"/>
      <c r="DN7" s="780"/>
      <c r="DO7" s="780"/>
      <c r="DP7" s="781"/>
      <c r="DQ7" s="779" t="s">
        <v>557</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21</v>
      </c>
      <c r="R8" s="820"/>
      <c r="S8" s="820"/>
      <c r="T8" s="820"/>
      <c r="U8" s="820"/>
      <c r="V8" s="820">
        <v>254</v>
      </c>
      <c r="W8" s="820"/>
      <c r="X8" s="820"/>
      <c r="Y8" s="820"/>
      <c r="Z8" s="820"/>
      <c r="AA8" s="820">
        <v>-233</v>
      </c>
      <c r="AB8" s="820"/>
      <c r="AC8" s="820"/>
      <c r="AD8" s="820"/>
      <c r="AE8" s="821"/>
      <c r="AF8" s="822">
        <v>-233</v>
      </c>
      <c r="AG8" s="823"/>
      <c r="AH8" s="823"/>
      <c r="AI8" s="823"/>
      <c r="AJ8" s="824"/>
      <c r="AK8" s="805">
        <v>7</v>
      </c>
      <c r="AL8" s="806"/>
      <c r="AM8" s="806"/>
      <c r="AN8" s="806"/>
      <c r="AO8" s="806"/>
      <c r="AP8" s="806">
        <v>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v>9</v>
      </c>
      <c r="R9" s="820"/>
      <c r="S9" s="820"/>
      <c r="T9" s="820"/>
      <c r="U9" s="820"/>
      <c r="V9" s="820">
        <v>9</v>
      </c>
      <c r="W9" s="820"/>
      <c r="X9" s="820"/>
      <c r="Y9" s="820"/>
      <c r="Z9" s="820"/>
      <c r="AA9" s="820">
        <v>0</v>
      </c>
      <c r="AB9" s="820"/>
      <c r="AC9" s="820"/>
      <c r="AD9" s="820"/>
      <c r="AE9" s="821"/>
      <c r="AF9" s="822">
        <v>0</v>
      </c>
      <c r="AG9" s="823"/>
      <c r="AH9" s="823"/>
      <c r="AI9" s="823"/>
      <c r="AJ9" s="824"/>
      <c r="AK9" s="805">
        <v>8</v>
      </c>
      <c r="AL9" s="806"/>
      <c r="AM9" s="806"/>
      <c r="AN9" s="806"/>
      <c r="AO9" s="806"/>
      <c r="AP9" s="806" t="s">
        <v>573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21773</v>
      </c>
      <c r="R23" s="829"/>
      <c r="S23" s="829"/>
      <c r="T23" s="829"/>
      <c r="U23" s="829"/>
      <c r="V23" s="829">
        <v>21341</v>
      </c>
      <c r="W23" s="829"/>
      <c r="X23" s="829"/>
      <c r="Y23" s="829"/>
      <c r="Z23" s="829"/>
      <c r="AA23" s="829">
        <v>432</v>
      </c>
      <c r="AB23" s="829"/>
      <c r="AC23" s="829"/>
      <c r="AD23" s="829"/>
      <c r="AE23" s="830"/>
      <c r="AF23" s="831">
        <v>400</v>
      </c>
      <c r="AG23" s="829"/>
      <c r="AH23" s="829"/>
      <c r="AI23" s="829"/>
      <c r="AJ23" s="832"/>
      <c r="AK23" s="833"/>
      <c r="AL23" s="834"/>
      <c r="AM23" s="834"/>
      <c r="AN23" s="834"/>
      <c r="AO23" s="834"/>
      <c r="AP23" s="829">
        <v>23404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4076</v>
      </c>
      <c r="R28" s="859"/>
      <c r="S28" s="859"/>
      <c r="T28" s="859"/>
      <c r="U28" s="859"/>
      <c r="V28" s="859">
        <v>4068</v>
      </c>
      <c r="W28" s="859"/>
      <c r="X28" s="859"/>
      <c r="Y28" s="859"/>
      <c r="Z28" s="859"/>
      <c r="AA28" s="859">
        <v>8</v>
      </c>
      <c r="AB28" s="859"/>
      <c r="AC28" s="859"/>
      <c r="AD28" s="859"/>
      <c r="AE28" s="860"/>
      <c r="AF28" s="861">
        <v>8</v>
      </c>
      <c r="AG28" s="859"/>
      <c r="AH28" s="859"/>
      <c r="AI28" s="859"/>
      <c r="AJ28" s="862"/>
      <c r="AK28" s="863">
        <v>333</v>
      </c>
      <c r="AL28" s="864"/>
      <c r="AM28" s="864"/>
      <c r="AN28" s="864"/>
      <c r="AO28" s="864"/>
      <c r="AP28" s="864">
        <v>1</v>
      </c>
      <c r="AQ28" s="864"/>
      <c r="AR28" s="864"/>
      <c r="AS28" s="864"/>
      <c r="AT28" s="864"/>
      <c r="AU28" s="864">
        <v>0</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4339</v>
      </c>
      <c r="R29" s="820"/>
      <c r="S29" s="820"/>
      <c r="T29" s="820"/>
      <c r="U29" s="820"/>
      <c r="V29" s="820">
        <v>4147</v>
      </c>
      <c r="W29" s="820"/>
      <c r="X29" s="820"/>
      <c r="Y29" s="820"/>
      <c r="Z29" s="820"/>
      <c r="AA29" s="820">
        <v>192</v>
      </c>
      <c r="AB29" s="820"/>
      <c r="AC29" s="820"/>
      <c r="AD29" s="820"/>
      <c r="AE29" s="821"/>
      <c r="AF29" s="822">
        <v>192</v>
      </c>
      <c r="AG29" s="823"/>
      <c r="AH29" s="823"/>
      <c r="AI29" s="823"/>
      <c r="AJ29" s="824"/>
      <c r="AK29" s="868">
        <v>593</v>
      </c>
      <c r="AL29" s="872"/>
      <c r="AM29" s="872"/>
      <c r="AN29" s="872"/>
      <c r="AO29" s="872"/>
      <c r="AP29" s="866" t="s">
        <v>557</v>
      </c>
      <c r="AQ29" s="867"/>
      <c r="AR29" s="867"/>
      <c r="AS29" s="867"/>
      <c r="AT29" s="868"/>
      <c r="AU29" s="866" t="s">
        <v>557</v>
      </c>
      <c r="AV29" s="867"/>
      <c r="AW29" s="867"/>
      <c r="AX29" s="867"/>
      <c r="AY29" s="868"/>
      <c r="AZ29" s="869" t="s">
        <v>557</v>
      </c>
      <c r="BA29" s="869"/>
      <c r="BB29" s="869"/>
      <c r="BC29" s="869"/>
      <c r="BD29" s="869"/>
      <c r="BE29" s="870"/>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635</v>
      </c>
      <c r="R30" s="820"/>
      <c r="S30" s="820"/>
      <c r="T30" s="820"/>
      <c r="U30" s="820"/>
      <c r="V30" s="820">
        <v>632</v>
      </c>
      <c r="W30" s="820"/>
      <c r="X30" s="820"/>
      <c r="Y30" s="820"/>
      <c r="Z30" s="820"/>
      <c r="AA30" s="820">
        <v>3</v>
      </c>
      <c r="AB30" s="820"/>
      <c r="AC30" s="820"/>
      <c r="AD30" s="820"/>
      <c r="AE30" s="821"/>
      <c r="AF30" s="822">
        <v>3</v>
      </c>
      <c r="AG30" s="823"/>
      <c r="AH30" s="823"/>
      <c r="AI30" s="823"/>
      <c r="AJ30" s="824"/>
      <c r="AK30" s="868">
        <v>153</v>
      </c>
      <c r="AL30" s="872"/>
      <c r="AM30" s="872"/>
      <c r="AN30" s="872"/>
      <c r="AO30" s="872"/>
      <c r="AP30" s="866" t="s">
        <v>557</v>
      </c>
      <c r="AQ30" s="867"/>
      <c r="AR30" s="867"/>
      <c r="AS30" s="867"/>
      <c r="AT30" s="868"/>
      <c r="AU30" s="866" t="s">
        <v>557</v>
      </c>
      <c r="AV30" s="867"/>
      <c r="AW30" s="867"/>
      <c r="AX30" s="867"/>
      <c r="AY30" s="868"/>
      <c r="AZ30" s="869" t="s">
        <v>557</v>
      </c>
      <c r="BA30" s="869"/>
      <c r="BB30" s="869"/>
      <c r="BC30" s="869"/>
      <c r="BD30" s="869"/>
      <c r="BE30" s="870"/>
      <c r="BF30" s="870"/>
      <c r="BG30" s="870"/>
      <c r="BH30" s="870"/>
      <c r="BI30" s="871"/>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23</v>
      </c>
      <c r="R31" s="820"/>
      <c r="S31" s="820"/>
      <c r="T31" s="820"/>
      <c r="U31" s="820"/>
      <c r="V31" s="820">
        <v>49</v>
      </c>
      <c r="W31" s="820"/>
      <c r="X31" s="820"/>
      <c r="Y31" s="820"/>
      <c r="Z31" s="820"/>
      <c r="AA31" s="820">
        <v>-25</v>
      </c>
      <c r="AB31" s="820"/>
      <c r="AC31" s="820"/>
      <c r="AD31" s="820"/>
      <c r="AE31" s="821"/>
      <c r="AF31" s="822">
        <v>31</v>
      </c>
      <c r="AG31" s="823"/>
      <c r="AH31" s="823"/>
      <c r="AI31" s="823"/>
      <c r="AJ31" s="824"/>
      <c r="AK31" s="868">
        <v>0</v>
      </c>
      <c r="AL31" s="872"/>
      <c r="AM31" s="872"/>
      <c r="AN31" s="872"/>
      <c r="AO31" s="872"/>
      <c r="AP31" s="866" t="s">
        <v>557</v>
      </c>
      <c r="AQ31" s="867"/>
      <c r="AR31" s="867"/>
      <c r="AS31" s="867"/>
      <c r="AT31" s="868"/>
      <c r="AU31" s="866" t="s">
        <v>557</v>
      </c>
      <c r="AV31" s="867"/>
      <c r="AW31" s="867"/>
      <c r="AX31" s="867"/>
      <c r="AY31" s="868"/>
      <c r="AZ31" s="869" t="s">
        <v>557</v>
      </c>
      <c r="BA31" s="869"/>
      <c r="BB31" s="869"/>
      <c r="BC31" s="869"/>
      <c r="BD31" s="869"/>
      <c r="BE31" s="870" t="s">
        <v>395</v>
      </c>
      <c r="BF31" s="870"/>
      <c r="BG31" s="870"/>
      <c r="BH31" s="870"/>
      <c r="BI31" s="871"/>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3710</v>
      </c>
      <c r="R32" s="820"/>
      <c r="S32" s="820"/>
      <c r="T32" s="820"/>
      <c r="U32" s="820"/>
      <c r="V32" s="820">
        <v>4062</v>
      </c>
      <c r="W32" s="820"/>
      <c r="X32" s="820"/>
      <c r="Y32" s="820"/>
      <c r="Z32" s="820"/>
      <c r="AA32" s="820">
        <v>-352</v>
      </c>
      <c r="AB32" s="820"/>
      <c r="AC32" s="820"/>
      <c r="AD32" s="820"/>
      <c r="AE32" s="821"/>
      <c r="AF32" s="822">
        <v>1167</v>
      </c>
      <c r="AG32" s="823"/>
      <c r="AH32" s="823"/>
      <c r="AI32" s="823"/>
      <c r="AJ32" s="824"/>
      <c r="AK32" s="868">
        <v>331</v>
      </c>
      <c r="AL32" s="872"/>
      <c r="AM32" s="872"/>
      <c r="AN32" s="872"/>
      <c r="AO32" s="872"/>
      <c r="AP32" s="866">
        <v>2211</v>
      </c>
      <c r="AQ32" s="867"/>
      <c r="AR32" s="867"/>
      <c r="AS32" s="867"/>
      <c r="AT32" s="868"/>
      <c r="AU32" s="866">
        <v>1132</v>
      </c>
      <c r="AV32" s="867"/>
      <c r="AW32" s="867"/>
      <c r="AX32" s="867"/>
      <c r="AY32" s="868"/>
      <c r="AZ32" s="869" t="s">
        <v>557</v>
      </c>
      <c r="BA32" s="869"/>
      <c r="BB32" s="869"/>
      <c r="BC32" s="869"/>
      <c r="BD32" s="869"/>
      <c r="BE32" s="870" t="s">
        <v>395</v>
      </c>
      <c r="BF32" s="870"/>
      <c r="BG32" s="870"/>
      <c r="BH32" s="870"/>
      <c r="BI32" s="871"/>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143</v>
      </c>
      <c r="C33" s="817"/>
      <c r="D33" s="817"/>
      <c r="E33" s="817"/>
      <c r="F33" s="817"/>
      <c r="G33" s="817"/>
      <c r="H33" s="817"/>
      <c r="I33" s="817"/>
      <c r="J33" s="817"/>
      <c r="K33" s="817"/>
      <c r="L33" s="817"/>
      <c r="M33" s="817"/>
      <c r="N33" s="817"/>
      <c r="O33" s="817"/>
      <c r="P33" s="818"/>
      <c r="Q33" s="819">
        <v>402</v>
      </c>
      <c r="R33" s="820"/>
      <c r="S33" s="820"/>
      <c r="T33" s="820"/>
      <c r="U33" s="820"/>
      <c r="V33" s="820">
        <v>482</v>
      </c>
      <c r="W33" s="820"/>
      <c r="X33" s="820"/>
      <c r="Y33" s="820"/>
      <c r="Z33" s="820"/>
      <c r="AA33" s="820">
        <v>-81</v>
      </c>
      <c r="AB33" s="820"/>
      <c r="AC33" s="820"/>
      <c r="AD33" s="820"/>
      <c r="AE33" s="821"/>
      <c r="AF33" s="822">
        <v>-60</v>
      </c>
      <c r="AG33" s="823"/>
      <c r="AH33" s="823"/>
      <c r="AI33" s="823"/>
      <c r="AJ33" s="824"/>
      <c r="AK33" s="868">
        <v>16</v>
      </c>
      <c r="AL33" s="872"/>
      <c r="AM33" s="872"/>
      <c r="AN33" s="872"/>
      <c r="AO33" s="872"/>
      <c r="AP33" s="872">
        <v>350</v>
      </c>
      <c r="AQ33" s="872"/>
      <c r="AR33" s="872"/>
      <c r="AS33" s="872"/>
      <c r="AT33" s="872"/>
      <c r="AU33" s="872">
        <v>2</v>
      </c>
      <c r="AV33" s="872"/>
      <c r="AW33" s="872"/>
      <c r="AX33" s="872"/>
      <c r="AY33" s="872"/>
      <c r="AZ33" s="869">
        <v>15.8</v>
      </c>
      <c r="BA33" s="869"/>
      <c r="BB33" s="869"/>
      <c r="BC33" s="869"/>
      <c r="BD33" s="869"/>
      <c r="BE33" s="870" t="s">
        <v>395</v>
      </c>
      <c r="BF33" s="870"/>
      <c r="BG33" s="870"/>
      <c r="BH33" s="870"/>
      <c r="BI33" s="871"/>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1046</v>
      </c>
      <c r="R34" s="820"/>
      <c r="S34" s="820"/>
      <c r="T34" s="820"/>
      <c r="U34" s="820"/>
      <c r="V34" s="820">
        <v>1027</v>
      </c>
      <c r="W34" s="820"/>
      <c r="X34" s="820"/>
      <c r="Y34" s="820"/>
      <c r="Z34" s="820"/>
      <c r="AA34" s="820">
        <v>19</v>
      </c>
      <c r="AB34" s="820"/>
      <c r="AC34" s="820"/>
      <c r="AD34" s="820"/>
      <c r="AE34" s="821"/>
      <c r="AF34" s="822">
        <v>878</v>
      </c>
      <c r="AG34" s="823"/>
      <c r="AH34" s="823"/>
      <c r="AI34" s="823"/>
      <c r="AJ34" s="824"/>
      <c r="AK34" s="868">
        <v>166</v>
      </c>
      <c r="AL34" s="872"/>
      <c r="AM34" s="872"/>
      <c r="AN34" s="872"/>
      <c r="AO34" s="872"/>
      <c r="AP34" s="872">
        <v>2846</v>
      </c>
      <c r="AQ34" s="872"/>
      <c r="AR34" s="872"/>
      <c r="AS34" s="872"/>
      <c r="AT34" s="872"/>
      <c r="AU34" s="872">
        <v>1386</v>
      </c>
      <c r="AV34" s="872"/>
      <c r="AW34" s="872"/>
      <c r="AX34" s="872"/>
      <c r="AY34" s="872"/>
      <c r="AZ34" s="869" t="s">
        <v>557</v>
      </c>
      <c r="BA34" s="869"/>
      <c r="BB34" s="869"/>
      <c r="BC34" s="869"/>
      <c r="BD34" s="869"/>
      <c r="BE34" s="870" t="s">
        <v>395</v>
      </c>
      <c r="BF34" s="870"/>
      <c r="BG34" s="870"/>
      <c r="BH34" s="870"/>
      <c r="BI34" s="871"/>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760</v>
      </c>
      <c r="R35" s="820"/>
      <c r="S35" s="820"/>
      <c r="T35" s="820"/>
      <c r="U35" s="820"/>
      <c r="V35" s="820">
        <v>755</v>
      </c>
      <c r="W35" s="820"/>
      <c r="X35" s="820"/>
      <c r="Y35" s="820"/>
      <c r="Z35" s="820"/>
      <c r="AA35" s="820">
        <v>5</v>
      </c>
      <c r="AB35" s="820"/>
      <c r="AC35" s="820"/>
      <c r="AD35" s="820"/>
      <c r="AE35" s="821"/>
      <c r="AF35" s="822">
        <v>67</v>
      </c>
      <c r="AG35" s="823"/>
      <c r="AH35" s="823"/>
      <c r="AI35" s="823"/>
      <c r="AJ35" s="824"/>
      <c r="AK35" s="868">
        <v>203</v>
      </c>
      <c r="AL35" s="872"/>
      <c r="AM35" s="872"/>
      <c r="AN35" s="872"/>
      <c r="AO35" s="872"/>
      <c r="AP35" s="872">
        <v>3409</v>
      </c>
      <c r="AQ35" s="872"/>
      <c r="AR35" s="872"/>
      <c r="AS35" s="872"/>
      <c r="AT35" s="872"/>
      <c r="AU35" s="872">
        <v>1868</v>
      </c>
      <c r="AV35" s="872"/>
      <c r="AW35" s="872"/>
      <c r="AX35" s="872"/>
      <c r="AY35" s="872"/>
      <c r="AZ35" s="869" t="s">
        <v>557</v>
      </c>
      <c r="BA35" s="869"/>
      <c r="BB35" s="869"/>
      <c r="BC35" s="869"/>
      <c r="BD35" s="869"/>
      <c r="BE35" s="870" t="s">
        <v>395</v>
      </c>
      <c r="BF35" s="870"/>
      <c r="BG35" s="870"/>
      <c r="BH35" s="870"/>
      <c r="BI35" s="871"/>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72"/>
      <c r="AM36" s="872"/>
      <c r="AN36" s="872"/>
      <c r="AO36" s="872"/>
      <c r="AP36" s="872"/>
      <c r="AQ36" s="872"/>
      <c r="AR36" s="872"/>
      <c r="AS36" s="872"/>
      <c r="AT36" s="872"/>
      <c r="AU36" s="872"/>
      <c r="AV36" s="872"/>
      <c r="AW36" s="872"/>
      <c r="AX36" s="872"/>
      <c r="AY36" s="872"/>
      <c r="AZ36" s="869"/>
      <c r="BA36" s="869"/>
      <c r="BB36" s="869"/>
      <c r="BC36" s="869"/>
      <c r="BD36" s="869"/>
      <c r="BE36" s="870"/>
      <c r="BF36" s="870"/>
      <c r="BG36" s="870"/>
      <c r="BH36" s="870"/>
      <c r="BI36" s="871"/>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72"/>
      <c r="AM37" s="872"/>
      <c r="AN37" s="872"/>
      <c r="AO37" s="872"/>
      <c r="AP37" s="872"/>
      <c r="AQ37" s="872"/>
      <c r="AR37" s="872"/>
      <c r="AS37" s="872"/>
      <c r="AT37" s="872"/>
      <c r="AU37" s="872"/>
      <c r="AV37" s="872"/>
      <c r="AW37" s="872"/>
      <c r="AX37" s="872"/>
      <c r="AY37" s="872"/>
      <c r="AZ37" s="869"/>
      <c r="BA37" s="869"/>
      <c r="BB37" s="869"/>
      <c r="BC37" s="869"/>
      <c r="BD37" s="869"/>
      <c r="BE37" s="870"/>
      <c r="BF37" s="870"/>
      <c r="BG37" s="870"/>
      <c r="BH37" s="870"/>
      <c r="BI37" s="871"/>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72"/>
      <c r="AM38" s="872"/>
      <c r="AN38" s="872"/>
      <c r="AO38" s="872"/>
      <c r="AP38" s="872"/>
      <c r="AQ38" s="872"/>
      <c r="AR38" s="872"/>
      <c r="AS38" s="872"/>
      <c r="AT38" s="872"/>
      <c r="AU38" s="872"/>
      <c r="AV38" s="872"/>
      <c r="AW38" s="872"/>
      <c r="AX38" s="872"/>
      <c r="AY38" s="872"/>
      <c r="AZ38" s="869"/>
      <c r="BA38" s="869"/>
      <c r="BB38" s="869"/>
      <c r="BC38" s="869"/>
      <c r="BD38" s="869"/>
      <c r="BE38" s="870"/>
      <c r="BF38" s="870"/>
      <c r="BG38" s="870"/>
      <c r="BH38" s="870"/>
      <c r="BI38" s="871"/>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72"/>
      <c r="AM39" s="872"/>
      <c r="AN39" s="872"/>
      <c r="AO39" s="872"/>
      <c r="AP39" s="872"/>
      <c r="AQ39" s="872"/>
      <c r="AR39" s="872"/>
      <c r="AS39" s="872"/>
      <c r="AT39" s="872"/>
      <c r="AU39" s="872"/>
      <c r="AV39" s="872"/>
      <c r="AW39" s="872"/>
      <c r="AX39" s="872"/>
      <c r="AY39" s="872"/>
      <c r="AZ39" s="869"/>
      <c r="BA39" s="869"/>
      <c r="BB39" s="869"/>
      <c r="BC39" s="869"/>
      <c r="BD39" s="869"/>
      <c r="BE39" s="870"/>
      <c r="BF39" s="870"/>
      <c r="BG39" s="870"/>
      <c r="BH39" s="870"/>
      <c r="BI39" s="871"/>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72"/>
      <c r="AM40" s="872"/>
      <c r="AN40" s="872"/>
      <c r="AO40" s="872"/>
      <c r="AP40" s="872"/>
      <c r="AQ40" s="872"/>
      <c r="AR40" s="872"/>
      <c r="AS40" s="872"/>
      <c r="AT40" s="872"/>
      <c r="AU40" s="872"/>
      <c r="AV40" s="872"/>
      <c r="AW40" s="872"/>
      <c r="AX40" s="872"/>
      <c r="AY40" s="872"/>
      <c r="AZ40" s="869"/>
      <c r="BA40" s="869"/>
      <c r="BB40" s="869"/>
      <c r="BC40" s="869"/>
      <c r="BD40" s="869"/>
      <c r="BE40" s="870"/>
      <c r="BF40" s="870"/>
      <c r="BG40" s="870"/>
      <c r="BH40" s="870"/>
      <c r="BI40" s="871"/>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72"/>
      <c r="AM41" s="872"/>
      <c r="AN41" s="872"/>
      <c r="AO41" s="872"/>
      <c r="AP41" s="872"/>
      <c r="AQ41" s="872"/>
      <c r="AR41" s="872"/>
      <c r="AS41" s="872"/>
      <c r="AT41" s="872"/>
      <c r="AU41" s="872"/>
      <c r="AV41" s="872"/>
      <c r="AW41" s="872"/>
      <c r="AX41" s="872"/>
      <c r="AY41" s="872"/>
      <c r="AZ41" s="869"/>
      <c r="BA41" s="869"/>
      <c r="BB41" s="869"/>
      <c r="BC41" s="869"/>
      <c r="BD41" s="869"/>
      <c r="BE41" s="870"/>
      <c r="BF41" s="870"/>
      <c r="BG41" s="870"/>
      <c r="BH41" s="870"/>
      <c r="BI41" s="871"/>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72"/>
      <c r="AM42" s="872"/>
      <c r="AN42" s="872"/>
      <c r="AO42" s="872"/>
      <c r="AP42" s="872"/>
      <c r="AQ42" s="872"/>
      <c r="AR42" s="872"/>
      <c r="AS42" s="872"/>
      <c r="AT42" s="872"/>
      <c r="AU42" s="872"/>
      <c r="AV42" s="872"/>
      <c r="AW42" s="872"/>
      <c r="AX42" s="872"/>
      <c r="AY42" s="872"/>
      <c r="AZ42" s="869"/>
      <c r="BA42" s="869"/>
      <c r="BB42" s="869"/>
      <c r="BC42" s="869"/>
      <c r="BD42" s="869"/>
      <c r="BE42" s="870"/>
      <c r="BF42" s="870"/>
      <c r="BG42" s="870"/>
      <c r="BH42" s="870"/>
      <c r="BI42" s="871"/>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72"/>
      <c r="AM43" s="872"/>
      <c r="AN43" s="872"/>
      <c r="AO43" s="872"/>
      <c r="AP43" s="872"/>
      <c r="AQ43" s="872"/>
      <c r="AR43" s="872"/>
      <c r="AS43" s="872"/>
      <c r="AT43" s="872"/>
      <c r="AU43" s="872"/>
      <c r="AV43" s="872"/>
      <c r="AW43" s="872"/>
      <c r="AX43" s="872"/>
      <c r="AY43" s="872"/>
      <c r="AZ43" s="869"/>
      <c r="BA43" s="869"/>
      <c r="BB43" s="869"/>
      <c r="BC43" s="869"/>
      <c r="BD43" s="869"/>
      <c r="BE43" s="870"/>
      <c r="BF43" s="870"/>
      <c r="BG43" s="870"/>
      <c r="BH43" s="870"/>
      <c r="BI43" s="871"/>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72"/>
      <c r="AM44" s="872"/>
      <c r="AN44" s="872"/>
      <c r="AO44" s="872"/>
      <c r="AP44" s="872"/>
      <c r="AQ44" s="872"/>
      <c r="AR44" s="872"/>
      <c r="AS44" s="872"/>
      <c r="AT44" s="872"/>
      <c r="AU44" s="872"/>
      <c r="AV44" s="872"/>
      <c r="AW44" s="872"/>
      <c r="AX44" s="872"/>
      <c r="AY44" s="872"/>
      <c r="AZ44" s="869"/>
      <c r="BA44" s="869"/>
      <c r="BB44" s="869"/>
      <c r="BC44" s="869"/>
      <c r="BD44" s="869"/>
      <c r="BE44" s="870"/>
      <c r="BF44" s="870"/>
      <c r="BG44" s="870"/>
      <c r="BH44" s="870"/>
      <c r="BI44" s="871"/>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72"/>
      <c r="AM45" s="872"/>
      <c r="AN45" s="872"/>
      <c r="AO45" s="872"/>
      <c r="AP45" s="872"/>
      <c r="AQ45" s="872"/>
      <c r="AR45" s="872"/>
      <c r="AS45" s="872"/>
      <c r="AT45" s="872"/>
      <c r="AU45" s="872"/>
      <c r="AV45" s="872"/>
      <c r="AW45" s="872"/>
      <c r="AX45" s="872"/>
      <c r="AY45" s="872"/>
      <c r="AZ45" s="869"/>
      <c r="BA45" s="869"/>
      <c r="BB45" s="869"/>
      <c r="BC45" s="869"/>
      <c r="BD45" s="869"/>
      <c r="BE45" s="870"/>
      <c r="BF45" s="870"/>
      <c r="BG45" s="870"/>
      <c r="BH45" s="870"/>
      <c r="BI45" s="871"/>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72"/>
      <c r="AM46" s="872"/>
      <c r="AN46" s="872"/>
      <c r="AO46" s="872"/>
      <c r="AP46" s="872"/>
      <c r="AQ46" s="872"/>
      <c r="AR46" s="872"/>
      <c r="AS46" s="872"/>
      <c r="AT46" s="872"/>
      <c r="AU46" s="872"/>
      <c r="AV46" s="872"/>
      <c r="AW46" s="872"/>
      <c r="AX46" s="872"/>
      <c r="AY46" s="872"/>
      <c r="AZ46" s="869"/>
      <c r="BA46" s="869"/>
      <c r="BB46" s="869"/>
      <c r="BC46" s="869"/>
      <c r="BD46" s="869"/>
      <c r="BE46" s="870"/>
      <c r="BF46" s="870"/>
      <c r="BG46" s="870"/>
      <c r="BH46" s="870"/>
      <c r="BI46" s="871"/>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72"/>
      <c r="AM47" s="872"/>
      <c r="AN47" s="872"/>
      <c r="AO47" s="872"/>
      <c r="AP47" s="872"/>
      <c r="AQ47" s="872"/>
      <c r="AR47" s="872"/>
      <c r="AS47" s="872"/>
      <c r="AT47" s="872"/>
      <c r="AU47" s="872"/>
      <c r="AV47" s="872"/>
      <c r="AW47" s="872"/>
      <c r="AX47" s="872"/>
      <c r="AY47" s="872"/>
      <c r="AZ47" s="869"/>
      <c r="BA47" s="869"/>
      <c r="BB47" s="869"/>
      <c r="BC47" s="869"/>
      <c r="BD47" s="869"/>
      <c r="BE47" s="870"/>
      <c r="BF47" s="870"/>
      <c r="BG47" s="870"/>
      <c r="BH47" s="870"/>
      <c r="BI47" s="871"/>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72"/>
      <c r="AM48" s="872"/>
      <c r="AN48" s="872"/>
      <c r="AO48" s="872"/>
      <c r="AP48" s="872"/>
      <c r="AQ48" s="872"/>
      <c r="AR48" s="872"/>
      <c r="AS48" s="872"/>
      <c r="AT48" s="872"/>
      <c r="AU48" s="872"/>
      <c r="AV48" s="872"/>
      <c r="AW48" s="872"/>
      <c r="AX48" s="872"/>
      <c r="AY48" s="872"/>
      <c r="AZ48" s="869"/>
      <c r="BA48" s="869"/>
      <c r="BB48" s="869"/>
      <c r="BC48" s="869"/>
      <c r="BD48" s="869"/>
      <c r="BE48" s="870"/>
      <c r="BF48" s="870"/>
      <c r="BG48" s="870"/>
      <c r="BH48" s="870"/>
      <c r="BI48" s="871"/>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72"/>
      <c r="AM49" s="872"/>
      <c r="AN49" s="872"/>
      <c r="AO49" s="872"/>
      <c r="AP49" s="872"/>
      <c r="AQ49" s="872"/>
      <c r="AR49" s="872"/>
      <c r="AS49" s="872"/>
      <c r="AT49" s="872"/>
      <c r="AU49" s="872"/>
      <c r="AV49" s="872"/>
      <c r="AW49" s="872"/>
      <c r="AX49" s="872"/>
      <c r="AY49" s="872"/>
      <c r="AZ49" s="869"/>
      <c r="BA49" s="869"/>
      <c r="BB49" s="869"/>
      <c r="BC49" s="869"/>
      <c r="BD49" s="869"/>
      <c r="BE49" s="870"/>
      <c r="BF49" s="870"/>
      <c r="BG49" s="870"/>
      <c r="BH49" s="870"/>
      <c r="BI49" s="871"/>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400</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2285</v>
      </c>
      <c r="AG63" s="882"/>
      <c r="AH63" s="882"/>
      <c r="AI63" s="882"/>
      <c r="AJ63" s="883"/>
      <c r="AK63" s="884"/>
      <c r="AL63" s="879"/>
      <c r="AM63" s="879"/>
      <c r="AN63" s="879"/>
      <c r="AO63" s="879"/>
      <c r="AP63" s="882">
        <v>8817</v>
      </c>
      <c r="AQ63" s="882"/>
      <c r="AR63" s="882"/>
      <c r="AS63" s="882"/>
      <c r="AT63" s="882"/>
      <c r="AU63" s="882">
        <v>4388</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2" t="s">
        <v>386</v>
      </c>
      <c r="AG66" s="851"/>
      <c r="AH66" s="851"/>
      <c r="AI66" s="851"/>
      <c r="AJ66" s="893"/>
      <c r="AK66" s="769" t="s">
        <v>387</v>
      </c>
      <c r="AL66" s="764"/>
      <c r="AM66" s="764"/>
      <c r="AN66" s="764"/>
      <c r="AO66" s="765"/>
      <c r="AP66" s="769" t="s">
        <v>388</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558</v>
      </c>
      <c r="C68" s="908"/>
      <c r="D68" s="908"/>
      <c r="E68" s="908"/>
      <c r="F68" s="908"/>
      <c r="G68" s="908"/>
      <c r="H68" s="908"/>
      <c r="I68" s="908"/>
      <c r="J68" s="908"/>
      <c r="K68" s="908"/>
      <c r="L68" s="908"/>
      <c r="M68" s="908"/>
      <c r="N68" s="908"/>
      <c r="O68" s="908"/>
      <c r="P68" s="909"/>
      <c r="Q68" s="910">
        <v>821</v>
      </c>
      <c r="R68" s="904"/>
      <c r="S68" s="904"/>
      <c r="T68" s="904"/>
      <c r="U68" s="904"/>
      <c r="V68" s="904">
        <v>816</v>
      </c>
      <c r="W68" s="904"/>
      <c r="X68" s="904"/>
      <c r="Y68" s="904"/>
      <c r="Z68" s="904"/>
      <c r="AA68" s="904">
        <v>5</v>
      </c>
      <c r="AB68" s="904"/>
      <c r="AC68" s="904"/>
      <c r="AD68" s="904"/>
      <c r="AE68" s="904"/>
      <c r="AF68" s="904">
        <v>5</v>
      </c>
      <c r="AG68" s="904"/>
      <c r="AH68" s="904"/>
      <c r="AI68" s="904"/>
      <c r="AJ68" s="904"/>
      <c r="AK68" s="904" t="s">
        <v>557</v>
      </c>
      <c r="AL68" s="904"/>
      <c r="AM68" s="904"/>
      <c r="AN68" s="904"/>
      <c r="AO68" s="904"/>
      <c r="AP68" s="904" t="s">
        <v>557</v>
      </c>
      <c r="AQ68" s="904"/>
      <c r="AR68" s="904"/>
      <c r="AS68" s="904"/>
      <c r="AT68" s="904"/>
      <c r="AU68" s="904" t="s">
        <v>557</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559</v>
      </c>
      <c r="C69" s="912"/>
      <c r="D69" s="912"/>
      <c r="E69" s="912"/>
      <c r="F69" s="912"/>
      <c r="G69" s="912"/>
      <c r="H69" s="912"/>
      <c r="I69" s="912"/>
      <c r="J69" s="912"/>
      <c r="K69" s="912"/>
      <c r="L69" s="912"/>
      <c r="M69" s="912"/>
      <c r="N69" s="912"/>
      <c r="O69" s="912"/>
      <c r="P69" s="913"/>
      <c r="Q69" s="914">
        <v>4092</v>
      </c>
      <c r="R69" s="872"/>
      <c r="S69" s="872"/>
      <c r="T69" s="872"/>
      <c r="U69" s="872"/>
      <c r="V69" s="872">
        <v>4075</v>
      </c>
      <c r="W69" s="872"/>
      <c r="X69" s="872"/>
      <c r="Y69" s="872"/>
      <c r="Z69" s="872"/>
      <c r="AA69" s="872">
        <v>16</v>
      </c>
      <c r="AB69" s="872"/>
      <c r="AC69" s="872"/>
      <c r="AD69" s="872"/>
      <c r="AE69" s="872"/>
      <c r="AF69" s="872">
        <v>16</v>
      </c>
      <c r="AG69" s="872"/>
      <c r="AH69" s="872"/>
      <c r="AI69" s="872"/>
      <c r="AJ69" s="872"/>
      <c r="AK69" s="872">
        <v>10</v>
      </c>
      <c r="AL69" s="872"/>
      <c r="AM69" s="872"/>
      <c r="AN69" s="872"/>
      <c r="AO69" s="872"/>
      <c r="AP69" s="872" t="s">
        <v>557</v>
      </c>
      <c r="AQ69" s="872"/>
      <c r="AR69" s="872"/>
      <c r="AS69" s="872"/>
      <c r="AT69" s="872"/>
      <c r="AU69" s="872" t="s">
        <v>557</v>
      </c>
      <c r="AV69" s="872"/>
      <c r="AW69" s="872"/>
      <c r="AX69" s="872"/>
      <c r="AY69" s="872"/>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560</v>
      </c>
      <c r="C70" s="912"/>
      <c r="D70" s="912"/>
      <c r="E70" s="912"/>
      <c r="F70" s="912"/>
      <c r="G70" s="912"/>
      <c r="H70" s="912"/>
      <c r="I70" s="912"/>
      <c r="J70" s="912"/>
      <c r="K70" s="912"/>
      <c r="L70" s="912"/>
      <c r="M70" s="912"/>
      <c r="N70" s="912"/>
      <c r="O70" s="912"/>
      <c r="P70" s="913"/>
      <c r="Q70" s="914">
        <v>222</v>
      </c>
      <c r="R70" s="872"/>
      <c r="S70" s="872"/>
      <c r="T70" s="872"/>
      <c r="U70" s="872"/>
      <c r="V70" s="872">
        <v>214</v>
      </c>
      <c r="W70" s="872"/>
      <c r="X70" s="872"/>
      <c r="Y70" s="872"/>
      <c r="Z70" s="872"/>
      <c r="AA70" s="872">
        <v>8</v>
      </c>
      <c r="AB70" s="872"/>
      <c r="AC70" s="872"/>
      <c r="AD70" s="872"/>
      <c r="AE70" s="872"/>
      <c r="AF70" s="872">
        <v>8</v>
      </c>
      <c r="AG70" s="872"/>
      <c r="AH70" s="872"/>
      <c r="AI70" s="872"/>
      <c r="AJ70" s="872"/>
      <c r="AK70" s="872" t="s">
        <v>557</v>
      </c>
      <c r="AL70" s="872"/>
      <c r="AM70" s="872"/>
      <c r="AN70" s="872"/>
      <c r="AO70" s="872"/>
      <c r="AP70" s="872" t="s">
        <v>557</v>
      </c>
      <c r="AQ70" s="872"/>
      <c r="AR70" s="872"/>
      <c r="AS70" s="872"/>
      <c r="AT70" s="872"/>
      <c r="AU70" s="872" t="s">
        <v>557</v>
      </c>
      <c r="AV70" s="872"/>
      <c r="AW70" s="872"/>
      <c r="AX70" s="872"/>
      <c r="AY70" s="872"/>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561</v>
      </c>
      <c r="C71" s="912"/>
      <c r="D71" s="912"/>
      <c r="E71" s="912"/>
      <c r="F71" s="912"/>
      <c r="G71" s="912"/>
      <c r="H71" s="912"/>
      <c r="I71" s="912"/>
      <c r="J71" s="912"/>
      <c r="K71" s="912"/>
      <c r="L71" s="912"/>
      <c r="M71" s="912"/>
      <c r="N71" s="912"/>
      <c r="O71" s="912"/>
      <c r="P71" s="913"/>
      <c r="Q71" s="914">
        <v>113</v>
      </c>
      <c r="R71" s="872"/>
      <c r="S71" s="872"/>
      <c r="T71" s="872"/>
      <c r="U71" s="872"/>
      <c r="V71" s="872">
        <v>106</v>
      </c>
      <c r="W71" s="872"/>
      <c r="X71" s="872"/>
      <c r="Y71" s="872"/>
      <c r="Z71" s="872"/>
      <c r="AA71" s="872">
        <v>7</v>
      </c>
      <c r="AB71" s="872"/>
      <c r="AC71" s="872"/>
      <c r="AD71" s="872"/>
      <c r="AE71" s="872"/>
      <c r="AF71" s="872">
        <v>7</v>
      </c>
      <c r="AG71" s="872"/>
      <c r="AH71" s="872"/>
      <c r="AI71" s="872"/>
      <c r="AJ71" s="872"/>
      <c r="AK71" s="872">
        <v>15</v>
      </c>
      <c r="AL71" s="872"/>
      <c r="AM71" s="872"/>
      <c r="AN71" s="872"/>
      <c r="AO71" s="872"/>
      <c r="AP71" s="872" t="s">
        <v>557</v>
      </c>
      <c r="AQ71" s="872"/>
      <c r="AR71" s="872"/>
      <c r="AS71" s="872"/>
      <c r="AT71" s="872"/>
      <c r="AU71" s="872" t="s">
        <v>557</v>
      </c>
      <c r="AV71" s="872"/>
      <c r="AW71" s="872"/>
      <c r="AX71" s="872"/>
      <c r="AY71" s="872"/>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562</v>
      </c>
      <c r="C72" s="912"/>
      <c r="D72" s="912"/>
      <c r="E72" s="912"/>
      <c r="F72" s="912"/>
      <c r="G72" s="912"/>
      <c r="H72" s="912"/>
      <c r="I72" s="912"/>
      <c r="J72" s="912"/>
      <c r="K72" s="912"/>
      <c r="L72" s="912"/>
      <c r="M72" s="912"/>
      <c r="N72" s="912"/>
      <c r="O72" s="912"/>
      <c r="P72" s="913"/>
      <c r="Q72" s="914">
        <v>87</v>
      </c>
      <c r="R72" s="872"/>
      <c r="S72" s="872"/>
      <c r="T72" s="872"/>
      <c r="U72" s="872"/>
      <c r="V72" s="872">
        <v>72</v>
      </c>
      <c r="W72" s="872"/>
      <c r="X72" s="872"/>
      <c r="Y72" s="872"/>
      <c r="Z72" s="872"/>
      <c r="AA72" s="872">
        <v>15</v>
      </c>
      <c r="AB72" s="872"/>
      <c r="AC72" s="872"/>
      <c r="AD72" s="872"/>
      <c r="AE72" s="872"/>
      <c r="AF72" s="872">
        <v>15</v>
      </c>
      <c r="AG72" s="872"/>
      <c r="AH72" s="872"/>
      <c r="AI72" s="872"/>
      <c r="AJ72" s="872"/>
      <c r="AK72" s="872" t="s">
        <v>557</v>
      </c>
      <c r="AL72" s="872"/>
      <c r="AM72" s="872"/>
      <c r="AN72" s="872"/>
      <c r="AO72" s="872"/>
      <c r="AP72" s="872" t="s">
        <v>557</v>
      </c>
      <c r="AQ72" s="872"/>
      <c r="AR72" s="872"/>
      <c r="AS72" s="872"/>
      <c r="AT72" s="872"/>
      <c r="AU72" s="872" t="s">
        <v>557</v>
      </c>
      <c r="AV72" s="872"/>
      <c r="AW72" s="872"/>
      <c r="AX72" s="872"/>
      <c r="AY72" s="872"/>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563</v>
      </c>
      <c r="C73" s="912"/>
      <c r="D73" s="912"/>
      <c r="E73" s="912"/>
      <c r="F73" s="912"/>
      <c r="G73" s="912"/>
      <c r="H73" s="912"/>
      <c r="I73" s="912"/>
      <c r="J73" s="912"/>
      <c r="K73" s="912"/>
      <c r="L73" s="912"/>
      <c r="M73" s="912"/>
      <c r="N73" s="912"/>
      <c r="O73" s="912"/>
      <c r="P73" s="913"/>
      <c r="Q73" s="914">
        <v>146</v>
      </c>
      <c r="R73" s="872"/>
      <c r="S73" s="872"/>
      <c r="T73" s="872"/>
      <c r="U73" s="872"/>
      <c r="V73" s="872">
        <v>146</v>
      </c>
      <c r="W73" s="872"/>
      <c r="X73" s="872"/>
      <c r="Y73" s="872"/>
      <c r="Z73" s="872"/>
      <c r="AA73" s="872">
        <v>0</v>
      </c>
      <c r="AB73" s="872"/>
      <c r="AC73" s="872"/>
      <c r="AD73" s="872"/>
      <c r="AE73" s="872"/>
      <c r="AF73" s="872">
        <v>0</v>
      </c>
      <c r="AG73" s="872"/>
      <c r="AH73" s="872"/>
      <c r="AI73" s="872"/>
      <c r="AJ73" s="872"/>
      <c r="AK73" s="872">
        <v>1</v>
      </c>
      <c r="AL73" s="872"/>
      <c r="AM73" s="872"/>
      <c r="AN73" s="872"/>
      <c r="AO73" s="872"/>
      <c r="AP73" s="872" t="s">
        <v>557</v>
      </c>
      <c r="AQ73" s="872"/>
      <c r="AR73" s="872"/>
      <c r="AS73" s="872"/>
      <c r="AT73" s="872"/>
      <c r="AU73" s="872" t="s">
        <v>557</v>
      </c>
      <c r="AV73" s="872"/>
      <c r="AW73" s="872"/>
      <c r="AX73" s="872"/>
      <c r="AY73" s="872"/>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564</v>
      </c>
      <c r="C74" s="912"/>
      <c r="D74" s="912"/>
      <c r="E74" s="912"/>
      <c r="F74" s="912"/>
      <c r="G74" s="912"/>
      <c r="H74" s="912"/>
      <c r="I74" s="912"/>
      <c r="J74" s="912"/>
      <c r="K74" s="912"/>
      <c r="L74" s="912"/>
      <c r="M74" s="912"/>
      <c r="N74" s="912"/>
      <c r="O74" s="912"/>
      <c r="P74" s="913"/>
      <c r="Q74" s="914">
        <v>302</v>
      </c>
      <c r="R74" s="872"/>
      <c r="S74" s="872"/>
      <c r="T74" s="872"/>
      <c r="U74" s="872"/>
      <c r="V74" s="872">
        <v>280</v>
      </c>
      <c r="W74" s="872"/>
      <c r="X74" s="872"/>
      <c r="Y74" s="872"/>
      <c r="Z74" s="872"/>
      <c r="AA74" s="872">
        <v>23</v>
      </c>
      <c r="AB74" s="872"/>
      <c r="AC74" s="872"/>
      <c r="AD74" s="872"/>
      <c r="AE74" s="872"/>
      <c r="AF74" s="872">
        <v>23</v>
      </c>
      <c r="AG74" s="872"/>
      <c r="AH74" s="872"/>
      <c r="AI74" s="872"/>
      <c r="AJ74" s="872"/>
      <c r="AK74" s="872">
        <v>193</v>
      </c>
      <c r="AL74" s="872"/>
      <c r="AM74" s="872"/>
      <c r="AN74" s="872"/>
      <c r="AO74" s="872"/>
      <c r="AP74" s="872" t="s">
        <v>557</v>
      </c>
      <c r="AQ74" s="872"/>
      <c r="AR74" s="872"/>
      <c r="AS74" s="872"/>
      <c r="AT74" s="872"/>
      <c r="AU74" s="872" t="s">
        <v>557</v>
      </c>
      <c r="AV74" s="872"/>
      <c r="AW74" s="872"/>
      <c r="AX74" s="872"/>
      <c r="AY74" s="872"/>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t="s">
        <v>565</v>
      </c>
      <c r="C75" s="912"/>
      <c r="D75" s="912"/>
      <c r="E75" s="912"/>
      <c r="F75" s="912"/>
      <c r="G75" s="912"/>
      <c r="H75" s="912"/>
      <c r="I75" s="912"/>
      <c r="J75" s="912"/>
      <c r="K75" s="912"/>
      <c r="L75" s="912"/>
      <c r="M75" s="912"/>
      <c r="N75" s="912"/>
      <c r="O75" s="912"/>
      <c r="P75" s="913"/>
      <c r="Q75" s="915">
        <v>14208</v>
      </c>
      <c r="R75" s="867"/>
      <c r="S75" s="867"/>
      <c r="T75" s="867"/>
      <c r="U75" s="868"/>
      <c r="V75" s="866">
        <v>13916</v>
      </c>
      <c r="W75" s="867"/>
      <c r="X75" s="867"/>
      <c r="Y75" s="867"/>
      <c r="Z75" s="868"/>
      <c r="AA75" s="866">
        <v>292</v>
      </c>
      <c r="AB75" s="867"/>
      <c r="AC75" s="867"/>
      <c r="AD75" s="867"/>
      <c r="AE75" s="868"/>
      <c r="AF75" s="866">
        <v>268</v>
      </c>
      <c r="AG75" s="867"/>
      <c r="AH75" s="867"/>
      <c r="AI75" s="867"/>
      <c r="AJ75" s="868"/>
      <c r="AK75" s="866">
        <v>64</v>
      </c>
      <c r="AL75" s="867"/>
      <c r="AM75" s="867"/>
      <c r="AN75" s="867"/>
      <c r="AO75" s="868"/>
      <c r="AP75" s="866">
        <v>4474</v>
      </c>
      <c r="AQ75" s="867"/>
      <c r="AR75" s="867"/>
      <c r="AS75" s="867"/>
      <c r="AT75" s="868"/>
      <c r="AU75" s="866">
        <v>231</v>
      </c>
      <c r="AV75" s="867"/>
      <c r="AW75" s="867"/>
      <c r="AX75" s="867"/>
      <c r="AY75" s="868"/>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c r="C76" s="912"/>
      <c r="D76" s="912"/>
      <c r="E76" s="912"/>
      <c r="F76" s="912"/>
      <c r="G76" s="912"/>
      <c r="H76" s="912"/>
      <c r="I76" s="912"/>
      <c r="J76" s="912"/>
      <c r="K76" s="912"/>
      <c r="L76" s="912"/>
      <c r="M76" s="912"/>
      <c r="N76" s="912"/>
      <c r="O76" s="912"/>
      <c r="P76" s="913"/>
      <c r="Q76" s="915"/>
      <c r="R76" s="867"/>
      <c r="S76" s="867"/>
      <c r="T76" s="867"/>
      <c r="U76" s="868"/>
      <c r="V76" s="866"/>
      <c r="W76" s="867"/>
      <c r="X76" s="867"/>
      <c r="Y76" s="867"/>
      <c r="Z76" s="868"/>
      <c r="AA76" s="866"/>
      <c r="AB76" s="867"/>
      <c r="AC76" s="867"/>
      <c r="AD76" s="867"/>
      <c r="AE76" s="868"/>
      <c r="AF76" s="866"/>
      <c r="AG76" s="867"/>
      <c r="AH76" s="867"/>
      <c r="AI76" s="867"/>
      <c r="AJ76" s="868"/>
      <c r="AK76" s="866"/>
      <c r="AL76" s="867"/>
      <c r="AM76" s="867"/>
      <c r="AN76" s="867"/>
      <c r="AO76" s="868"/>
      <c r="AP76" s="866"/>
      <c r="AQ76" s="867"/>
      <c r="AR76" s="867"/>
      <c r="AS76" s="867"/>
      <c r="AT76" s="868"/>
      <c r="AU76" s="866"/>
      <c r="AV76" s="867"/>
      <c r="AW76" s="867"/>
      <c r="AX76" s="867"/>
      <c r="AY76" s="868"/>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c r="C77" s="912"/>
      <c r="D77" s="912"/>
      <c r="E77" s="912"/>
      <c r="F77" s="912"/>
      <c r="G77" s="912"/>
      <c r="H77" s="912"/>
      <c r="I77" s="912"/>
      <c r="J77" s="912"/>
      <c r="K77" s="912"/>
      <c r="L77" s="912"/>
      <c r="M77" s="912"/>
      <c r="N77" s="912"/>
      <c r="O77" s="912"/>
      <c r="P77" s="913"/>
      <c r="Q77" s="915"/>
      <c r="R77" s="867"/>
      <c r="S77" s="867"/>
      <c r="T77" s="867"/>
      <c r="U77" s="868"/>
      <c r="V77" s="866"/>
      <c r="W77" s="867"/>
      <c r="X77" s="867"/>
      <c r="Y77" s="867"/>
      <c r="Z77" s="868"/>
      <c r="AA77" s="866"/>
      <c r="AB77" s="867"/>
      <c r="AC77" s="867"/>
      <c r="AD77" s="867"/>
      <c r="AE77" s="868"/>
      <c r="AF77" s="866"/>
      <c r="AG77" s="867"/>
      <c r="AH77" s="867"/>
      <c r="AI77" s="867"/>
      <c r="AJ77" s="868"/>
      <c r="AK77" s="866"/>
      <c r="AL77" s="867"/>
      <c r="AM77" s="867"/>
      <c r="AN77" s="867"/>
      <c r="AO77" s="868"/>
      <c r="AP77" s="866"/>
      <c r="AQ77" s="867"/>
      <c r="AR77" s="867"/>
      <c r="AS77" s="867"/>
      <c r="AT77" s="868"/>
      <c r="AU77" s="866"/>
      <c r="AV77" s="867"/>
      <c r="AW77" s="867"/>
      <c r="AX77" s="867"/>
      <c r="AY77" s="868"/>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c r="C78" s="912"/>
      <c r="D78" s="912"/>
      <c r="E78" s="912"/>
      <c r="F78" s="912"/>
      <c r="G78" s="912"/>
      <c r="H78" s="912"/>
      <c r="I78" s="912"/>
      <c r="J78" s="912"/>
      <c r="K78" s="912"/>
      <c r="L78" s="912"/>
      <c r="M78" s="912"/>
      <c r="N78" s="912"/>
      <c r="O78" s="912"/>
      <c r="P78" s="913"/>
      <c r="Q78" s="914"/>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4"/>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4"/>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379</v>
      </c>
      <c r="B88" s="825" t="s">
        <v>404</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v>342</v>
      </c>
      <c r="AG88" s="882"/>
      <c r="AH88" s="882"/>
      <c r="AI88" s="882"/>
      <c r="AJ88" s="882"/>
      <c r="AK88" s="879"/>
      <c r="AL88" s="879"/>
      <c r="AM88" s="879"/>
      <c r="AN88" s="879"/>
      <c r="AO88" s="879"/>
      <c r="AP88" s="882">
        <v>4474</v>
      </c>
      <c r="AQ88" s="882"/>
      <c r="AR88" s="882"/>
      <c r="AS88" s="882"/>
      <c r="AT88" s="882"/>
      <c r="AU88" s="882">
        <v>231</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90"/>
      <c r="CT102" s="890"/>
      <c r="CU102" s="890"/>
      <c r="CV102" s="927"/>
      <c r="CW102" s="926"/>
      <c r="CX102" s="890"/>
      <c r="CY102" s="890"/>
      <c r="CZ102" s="890"/>
      <c r="DA102" s="927"/>
      <c r="DB102" s="926"/>
      <c r="DC102" s="890"/>
      <c r="DD102" s="890"/>
      <c r="DE102" s="890"/>
      <c r="DF102" s="927"/>
      <c r="DG102" s="926"/>
      <c r="DH102" s="890"/>
      <c r="DI102" s="890"/>
      <c r="DJ102" s="890"/>
      <c r="DK102" s="927"/>
      <c r="DL102" s="926"/>
      <c r="DM102" s="890"/>
      <c r="DN102" s="890"/>
      <c r="DO102" s="890"/>
      <c r="DP102" s="927"/>
      <c r="DQ102" s="926"/>
      <c r="DR102" s="890"/>
      <c r="DS102" s="890"/>
      <c r="DT102" s="890"/>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2646545</v>
      </c>
      <c r="AB110" s="936"/>
      <c r="AC110" s="936"/>
      <c r="AD110" s="936"/>
      <c r="AE110" s="937"/>
      <c r="AF110" s="938">
        <v>2494532</v>
      </c>
      <c r="AG110" s="936"/>
      <c r="AH110" s="936"/>
      <c r="AI110" s="936"/>
      <c r="AJ110" s="937"/>
      <c r="AK110" s="938">
        <v>2448733</v>
      </c>
      <c r="AL110" s="936"/>
      <c r="AM110" s="936"/>
      <c r="AN110" s="936"/>
      <c r="AO110" s="937"/>
      <c r="AP110" s="939">
        <v>27</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23422504</v>
      </c>
      <c r="BR110" s="967"/>
      <c r="BS110" s="967"/>
      <c r="BT110" s="967"/>
      <c r="BU110" s="967"/>
      <c r="BV110" s="967">
        <v>22939459</v>
      </c>
      <c r="BW110" s="967"/>
      <c r="BX110" s="967"/>
      <c r="BY110" s="967"/>
      <c r="BZ110" s="967"/>
      <c r="CA110" s="967">
        <v>23403839</v>
      </c>
      <c r="CB110" s="967"/>
      <c r="CC110" s="967"/>
      <c r="CD110" s="967"/>
      <c r="CE110" s="967"/>
      <c r="CF110" s="980">
        <v>258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943</v>
      </c>
      <c r="AB112" s="995"/>
      <c r="AC112" s="995"/>
      <c r="AD112" s="995"/>
      <c r="AE112" s="996"/>
      <c r="AF112" s="997">
        <v>943</v>
      </c>
      <c r="AG112" s="995"/>
      <c r="AH112" s="995"/>
      <c r="AI112" s="995"/>
      <c r="AJ112" s="996"/>
      <c r="AK112" s="997">
        <v>943</v>
      </c>
      <c r="AL112" s="995"/>
      <c r="AM112" s="995"/>
      <c r="AN112" s="995"/>
      <c r="AO112" s="996"/>
      <c r="AP112" s="998">
        <v>0</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5033123</v>
      </c>
      <c r="BR112" s="962"/>
      <c r="BS112" s="962"/>
      <c r="BT112" s="962"/>
      <c r="BU112" s="962"/>
      <c r="BV112" s="962">
        <v>4625012</v>
      </c>
      <c r="BW112" s="962"/>
      <c r="BX112" s="962"/>
      <c r="BY112" s="962"/>
      <c r="BZ112" s="962"/>
      <c r="CA112" s="962">
        <v>4389223</v>
      </c>
      <c r="CB112" s="962"/>
      <c r="CC112" s="962"/>
      <c r="CD112" s="962"/>
      <c r="CE112" s="962"/>
      <c r="CF112" s="956">
        <v>48.4</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548920</v>
      </c>
      <c r="AB113" s="974"/>
      <c r="AC113" s="974"/>
      <c r="AD113" s="974"/>
      <c r="AE113" s="975"/>
      <c r="AF113" s="976">
        <v>543646</v>
      </c>
      <c r="AG113" s="974"/>
      <c r="AH113" s="974"/>
      <c r="AI113" s="974"/>
      <c r="AJ113" s="975"/>
      <c r="AK113" s="976">
        <v>569695</v>
      </c>
      <c r="AL113" s="974"/>
      <c r="AM113" s="974"/>
      <c r="AN113" s="974"/>
      <c r="AO113" s="975"/>
      <c r="AP113" s="977">
        <v>6.3</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249075</v>
      </c>
      <c r="BR113" s="962"/>
      <c r="BS113" s="962"/>
      <c r="BT113" s="962"/>
      <c r="BU113" s="962"/>
      <c r="BV113" s="962">
        <v>239815</v>
      </c>
      <c r="BW113" s="962"/>
      <c r="BX113" s="962"/>
      <c r="BY113" s="962"/>
      <c r="BZ113" s="962"/>
      <c r="CA113" s="962">
        <v>230904</v>
      </c>
      <c r="CB113" s="962"/>
      <c r="CC113" s="962"/>
      <c r="CD113" s="962"/>
      <c r="CE113" s="962"/>
      <c r="CF113" s="956">
        <v>2.5</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67614</v>
      </c>
      <c r="AB114" s="995"/>
      <c r="AC114" s="995"/>
      <c r="AD114" s="995"/>
      <c r="AE114" s="996"/>
      <c r="AF114" s="997">
        <v>48762</v>
      </c>
      <c r="AG114" s="995"/>
      <c r="AH114" s="995"/>
      <c r="AI114" s="995"/>
      <c r="AJ114" s="996"/>
      <c r="AK114" s="997">
        <v>53310</v>
      </c>
      <c r="AL114" s="995"/>
      <c r="AM114" s="995"/>
      <c r="AN114" s="995"/>
      <c r="AO114" s="996"/>
      <c r="AP114" s="998">
        <v>0.6</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3559971</v>
      </c>
      <c r="BR114" s="962"/>
      <c r="BS114" s="962"/>
      <c r="BT114" s="962"/>
      <c r="BU114" s="962"/>
      <c r="BV114" s="962">
        <v>3439244</v>
      </c>
      <c r="BW114" s="962"/>
      <c r="BX114" s="962"/>
      <c r="BY114" s="962"/>
      <c r="BZ114" s="962"/>
      <c r="CA114" s="962">
        <v>3309583</v>
      </c>
      <c r="CB114" s="962"/>
      <c r="CC114" s="962"/>
      <c r="CD114" s="962"/>
      <c r="CE114" s="962"/>
      <c r="CF114" s="956">
        <v>36.5</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v>382998</v>
      </c>
      <c r="CB115" s="962"/>
      <c r="CC115" s="962"/>
      <c r="CD115" s="962"/>
      <c r="CE115" s="962"/>
      <c r="CF115" s="956">
        <v>4.2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3264022</v>
      </c>
      <c r="AB117" s="1015"/>
      <c r="AC117" s="1015"/>
      <c r="AD117" s="1015"/>
      <c r="AE117" s="1016"/>
      <c r="AF117" s="1017">
        <v>3087883</v>
      </c>
      <c r="AG117" s="1015"/>
      <c r="AH117" s="1015"/>
      <c r="AI117" s="1015"/>
      <c r="AJ117" s="1016"/>
      <c r="AK117" s="1017">
        <v>3072681</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32264673</v>
      </c>
      <c r="BR119" s="1036"/>
      <c r="BS119" s="1036"/>
      <c r="BT119" s="1036"/>
      <c r="BU119" s="1036"/>
      <c r="BV119" s="1036">
        <v>31243530</v>
      </c>
      <c r="BW119" s="1036"/>
      <c r="BX119" s="1036"/>
      <c r="BY119" s="1036"/>
      <c r="BZ119" s="1036"/>
      <c r="CA119" s="1036">
        <v>31716547</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4041714</v>
      </c>
      <c r="BR120" s="967"/>
      <c r="BS120" s="967"/>
      <c r="BT120" s="967"/>
      <c r="BU120" s="967"/>
      <c r="BV120" s="967">
        <v>4292860</v>
      </c>
      <c r="BW120" s="967"/>
      <c r="BX120" s="967"/>
      <c r="BY120" s="967"/>
      <c r="BZ120" s="967"/>
      <c r="CA120" s="967">
        <v>4327263</v>
      </c>
      <c r="CB120" s="967"/>
      <c r="CC120" s="967"/>
      <c r="CD120" s="967"/>
      <c r="CE120" s="967"/>
      <c r="CF120" s="980">
        <v>47.7</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2295861</v>
      </c>
      <c r="DH120" s="967"/>
      <c r="DI120" s="967"/>
      <c r="DJ120" s="967"/>
      <c r="DK120" s="967"/>
      <c r="DL120" s="967">
        <v>2022210</v>
      </c>
      <c r="DM120" s="967"/>
      <c r="DN120" s="967"/>
      <c r="DO120" s="967"/>
      <c r="DP120" s="967"/>
      <c r="DQ120" s="967">
        <v>1868307</v>
      </c>
      <c r="DR120" s="967"/>
      <c r="DS120" s="967"/>
      <c r="DT120" s="967"/>
      <c r="DU120" s="967"/>
      <c r="DV120" s="968">
        <v>20.6</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63881</v>
      </c>
      <c r="BR121" s="962"/>
      <c r="BS121" s="962"/>
      <c r="BT121" s="962"/>
      <c r="BU121" s="962"/>
      <c r="BV121" s="962">
        <v>44392</v>
      </c>
      <c r="BW121" s="962"/>
      <c r="BX121" s="962"/>
      <c r="BY121" s="962"/>
      <c r="BZ121" s="962"/>
      <c r="CA121" s="962">
        <v>34050</v>
      </c>
      <c r="CB121" s="962"/>
      <c r="CC121" s="962"/>
      <c r="CD121" s="962"/>
      <c r="CE121" s="962"/>
      <c r="CF121" s="956">
        <v>0.4</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1365405</v>
      </c>
      <c r="DH121" s="962"/>
      <c r="DI121" s="962"/>
      <c r="DJ121" s="962"/>
      <c r="DK121" s="962"/>
      <c r="DL121" s="962">
        <v>1342058</v>
      </c>
      <c r="DM121" s="962"/>
      <c r="DN121" s="962"/>
      <c r="DO121" s="962"/>
      <c r="DP121" s="962"/>
      <c r="DQ121" s="962">
        <v>1386059</v>
      </c>
      <c r="DR121" s="962"/>
      <c r="DS121" s="962"/>
      <c r="DT121" s="962"/>
      <c r="DU121" s="962"/>
      <c r="DV121" s="963">
        <v>15.3</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20018804</v>
      </c>
      <c r="BR122" s="1036"/>
      <c r="BS122" s="1036"/>
      <c r="BT122" s="1036"/>
      <c r="BU122" s="1036"/>
      <c r="BV122" s="1036">
        <v>19325481</v>
      </c>
      <c r="BW122" s="1036"/>
      <c r="BX122" s="1036"/>
      <c r="BY122" s="1036"/>
      <c r="BZ122" s="1036"/>
      <c r="CA122" s="1036">
        <v>20106369</v>
      </c>
      <c r="CB122" s="1036"/>
      <c r="CC122" s="1036"/>
      <c r="CD122" s="1036"/>
      <c r="CE122" s="1036"/>
      <c r="CF122" s="1053">
        <v>221.7</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1371191</v>
      </c>
      <c r="DH122" s="962"/>
      <c r="DI122" s="962"/>
      <c r="DJ122" s="962"/>
      <c r="DK122" s="962"/>
      <c r="DL122" s="962">
        <v>1259512</v>
      </c>
      <c r="DM122" s="962"/>
      <c r="DN122" s="962"/>
      <c r="DO122" s="962"/>
      <c r="DP122" s="962"/>
      <c r="DQ122" s="962">
        <v>1132226</v>
      </c>
      <c r="DR122" s="962"/>
      <c r="DS122" s="962"/>
      <c r="DT122" s="962"/>
      <c r="DU122" s="962"/>
      <c r="DV122" s="963">
        <v>12.5</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099">
        <v>24124399</v>
      </c>
      <c r="BR123" s="1100"/>
      <c r="BS123" s="1100"/>
      <c r="BT123" s="1100"/>
      <c r="BU123" s="1100"/>
      <c r="BV123" s="1100">
        <v>23662733</v>
      </c>
      <c r="BW123" s="1100"/>
      <c r="BX123" s="1100"/>
      <c r="BY123" s="1100"/>
      <c r="BZ123" s="1100"/>
      <c r="CA123" s="1100">
        <v>24467682</v>
      </c>
      <c r="CB123" s="1100"/>
      <c r="CC123" s="1100"/>
      <c r="CD123" s="1100"/>
      <c r="CE123" s="1100"/>
      <c r="CF123" s="1037"/>
      <c r="CG123" s="1038"/>
      <c r="CH123" s="1038"/>
      <c r="CI123" s="1038"/>
      <c r="CJ123" s="1039"/>
      <c r="CK123" s="1045"/>
      <c r="CL123" s="1046"/>
      <c r="CM123" s="1046"/>
      <c r="CN123" s="1046"/>
      <c r="CO123" s="1047"/>
      <c r="CP123" s="1055" t="s">
        <v>143</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v>837</v>
      </c>
      <c r="DM123" s="995"/>
      <c r="DN123" s="995"/>
      <c r="DO123" s="995"/>
      <c r="DP123" s="996"/>
      <c r="DQ123" s="997">
        <v>2452</v>
      </c>
      <c r="DR123" s="995"/>
      <c r="DS123" s="995"/>
      <c r="DT123" s="995"/>
      <c r="DU123" s="996"/>
      <c r="DV123" s="998">
        <v>0</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86.1</v>
      </c>
      <c r="BR124" s="1063"/>
      <c r="BS124" s="1063"/>
      <c r="BT124" s="1063"/>
      <c r="BU124" s="1063"/>
      <c r="BV124" s="1063">
        <v>84.2</v>
      </c>
      <c r="BW124" s="1063"/>
      <c r="BX124" s="1063"/>
      <c r="BY124" s="1063"/>
      <c r="BZ124" s="1063"/>
      <c r="CA124" s="1063">
        <v>79.900000000000006</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666</v>
      </c>
      <c r="DH124" s="1022"/>
      <c r="DI124" s="1022"/>
      <c r="DJ124" s="1022"/>
      <c r="DK124" s="1023"/>
      <c r="DL124" s="1021">
        <v>395</v>
      </c>
      <c r="DM124" s="1022"/>
      <c r="DN124" s="1022"/>
      <c r="DO124" s="1022"/>
      <c r="DP124" s="1023"/>
      <c r="DQ124" s="1021">
        <v>179</v>
      </c>
      <c r="DR124" s="1022"/>
      <c r="DS124" s="1022"/>
      <c r="DT124" s="1022"/>
      <c r="DU124" s="1023"/>
      <c r="DV124" s="1024">
        <v>0</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v>382998</v>
      </c>
      <c r="DR126" s="962"/>
      <c r="DS126" s="962"/>
      <c r="DT126" s="962"/>
      <c r="DU126" s="962"/>
      <c r="DV126" s="963">
        <v>4.2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71433</v>
      </c>
      <c r="AB128" s="1082"/>
      <c r="AC128" s="1082"/>
      <c r="AD128" s="1082"/>
      <c r="AE128" s="1083"/>
      <c r="AF128" s="1084">
        <v>29680</v>
      </c>
      <c r="AG128" s="1082"/>
      <c r="AH128" s="1082"/>
      <c r="AI128" s="1082"/>
      <c r="AJ128" s="1083"/>
      <c r="AK128" s="1084">
        <v>25883</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13.17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11585825</v>
      </c>
      <c r="AB129" s="995"/>
      <c r="AC129" s="995"/>
      <c r="AD129" s="995"/>
      <c r="AE129" s="996"/>
      <c r="AF129" s="997">
        <v>11085459</v>
      </c>
      <c r="AG129" s="995"/>
      <c r="AH129" s="995"/>
      <c r="AI129" s="995"/>
      <c r="AJ129" s="996"/>
      <c r="AK129" s="997">
        <v>11116563</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18.170000000000002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2133648</v>
      </c>
      <c r="AB130" s="995"/>
      <c r="AC130" s="995"/>
      <c r="AD130" s="995"/>
      <c r="AE130" s="996"/>
      <c r="AF130" s="997">
        <v>2086583</v>
      </c>
      <c r="AG130" s="995"/>
      <c r="AH130" s="995"/>
      <c r="AI130" s="995"/>
      <c r="AJ130" s="996"/>
      <c r="AK130" s="997">
        <v>2046552</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9452177</v>
      </c>
      <c r="AB131" s="1022"/>
      <c r="AC131" s="1022"/>
      <c r="AD131" s="1022"/>
      <c r="AE131" s="1023"/>
      <c r="AF131" s="1021">
        <v>8998876</v>
      </c>
      <c r="AG131" s="1022"/>
      <c r="AH131" s="1022"/>
      <c r="AI131" s="1022"/>
      <c r="AJ131" s="1023"/>
      <c r="AK131" s="1021">
        <v>9070011</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79.900000000000006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11.203144</v>
      </c>
      <c r="AB132" s="1133"/>
      <c r="AC132" s="1133"/>
      <c r="AD132" s="1133"/>
      <c r="AE132" s="1134"/>
      <c r="AF132" s="1135">
        <v>10.797126220000001</v>
      </c>
      <c r="AG132" s="1133"/>
      <c r="AH132" s="1133"/>
      <c r="AI132" s="1133"/>
      <c r="AJ132" s="1134"/>
      <c r="AK132" s="1135">
        <v>11.02805719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12.7</v>
      </c>
      <c r="AB133" s="1116"/>
      <c r="AC133" s="1116"/>
      <c r="AD133" s="1116"/>
      <c r="AE133" s="1117"/>
      <c r="AF133" s="1115">
        <v>11</v>
      </c>
      <c r="AG133" s="1116"/>
      <c r="AH133" s="1116"/>
      <c r="AI133" s="1116"/>
      <c r="AJ133" s="1117"/>
      <c r="AK133" s="1115">
        <v>11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9xgQ2sv7QZaFBkfzpFKzyBxI8YlD/N5wx6ARFrEoX3fKGKIP/nc0c6KsK2q/b/EHbhTD/xH9eirI6MwtokEeA==" saltValue="dl7D52cGWonZevExtozZ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rMENoDLC83aoxCQSrFYbp6dCaRp1QdZyVvs3pw0ibLyKWC74PYdiOJ+fjopS7ohigAKB41vxR0j+r08Yn4ExA==" saltValue="wam0+691OmGInb8Cf1FXZ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QBfLQIq39sHKkuLmrBZzznJagOkiMxwBHBqKYIFn5zxOgmWBt0fc4PGbTfsl8cGi0uWoteH7otDdP0jBDSk5w==" saltValue="WrgrQ37ZY5UNVvEox+p1a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3499342</v>
      </c>
      <c r="AP9" s="281">
        <v>127965</v>
      </c>
      <c r="AQ9" s="282">
        <v>107616</v>
      </c>
      <c r="AR9" s="283">
        <v>18.899999999999999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810946</v>
      </c>
      <c r="AP10" s="284">
        <v>29655</v>
      </c>
      <c r="AQ10" s="285">
        <v>10095</v>
      </c>
      <c r="AR10" s="286">
        <v>193.8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1704</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108685</v>
      </c>
      <c r="AP13" s="284">
        <v>3974</v>
      </c>
      <c r="AQ13" s="285">
        <v>4110</v>
      </c>
      <c r="AR13" s="286">
        <v>-3.3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79634</v>
      </c>
      <c r="AP14" s="284">
        <v>2912</v>
      </c>
      <c r="AQ14" s="285">
        <v>2451</v>
      </c>
      <c r="AR14" s="286">
        <v>18.8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-303066</v>
      </c>
      <c r="AP15" s="284">
        <v>-11083</v>
      </c>
      <c r="AQ15" s="285">
        <v>-6399</v>
      </c>
      <c r="AR15" s="286">
        <v>73.2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4195541</v>
      </c>
      <c r="AP16" s="284">
        <v>153424</v>
      </c>
      <c r="AQ16" s="285">
        <v>119584</v>
      </c>
      <c r="AR16" s="286">
        <v>28.3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12.43</v>
      </c>
      <c r="AP21" s="298">
        <v>10.86</v>
      </c>
      <c r="AQ21" s="299">
        <v>1.57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99.1</v>
      </c>
      <c r="AP22" s="303">
        <v>97.3</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2448733</v>
      </c>
      <c r="AP32" s="312">
        <v>89546</v>
      </c>
      <c r="AQ32" s="313">
        <v>75090</v>
      </c>
      <c r="AR32" s="314">
        <v>19.3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v>943</v>
      </c>
      <c r="AP34" s="312">
        <v>34</v>
      </c>
      <c r="AQ34" s="313">
        <v>1</v>
      </c>
      <c r="AR34" s="314">
        <v>3300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569695</v>
      </c>
      <c r="AP35" s="312">
        <v>20833</v>
      </c>
      <c r="AQ35" s="313">
        <v>17211</v>
      </c>
      <c r="AR35" s="314">
        <v>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53310</v>
      </c>
      <c r="AP36" s="312">
        <v>1949</v>
      </c>
      <c r="AQ36" s="313">
        <v>2478</v>
      </c>
      <c r="AR36" s="314">
        <v>-21.3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490</v>
      </c>
      <c r="AP37" s="312" t="s">
        <v>490</v>
      </c>
      <c r="AQ37" s="313">
        <v>654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-25883</v>
      </c>
      <c r="AP39" s="312">
        <v>-947</v>
      </c>
      <c r="AQ39" s="313">
        <v>-3502</v>
      </c>
      <c r="AR39" s="314">
        <v>-73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-2046552</v>
      </c>
      <c r="AP40" s="312">
        <v>-74839</v>
      </c>
      <c r="AQ40" s="313">
        <v>-63750</v>
      </c>
      <c r="AR40" s="314">
        <v>17.399999999999999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1000246</v>
      </c>
      <c r="AP41" s="312">
        <v>36577</v>
      </c>
      <c r="AQ41" s="313">
        <v>28185</v>
      </c>
      <c r="AR41" s="314">
        <v>29.8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1678018</v>
      </c>
      <c r="AN51" s="334">
        <v>56429</v>
      </c>
      <c r="AO51" s="335">
        <v>51.2</v>
      </c>
      <c r="AP51" s="336">
        <v>94081</v>
      </c>
      <c r="AQ51" s="337">
        <v>10.5</v>
      </c>
      <c r="AR51" s="338">
        <v>40.700000000000003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1014976</v>
      </c>
      <c r="AN52" s="342">
        <v>34132</v>
      </c>
      <c r="AO52" s="343">
        <v>28.3</v>
      </c>
      <c r="AP52" s="344">
        <v>48949</v>
      </c>
      <c r="AQ52" s="345">
        <v>11.5</v>
      </c>
      <c r="AR52" s="346">
        <v>16.8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2318634</v>
      </c>
      <c r="AN53" s="334">
        <v>79343</v>
      </c>
      <c r="AO53" s="335">
        <v>40.6</v>
      </c>
      <c r="AP53" s="336">
        <v>92632</v>
      </c>
      <c r="AQ53" s="337">
        <v>-1.5</v>
      </c>
      <c r="AR53" s="338">
        <v>42.1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1743112</v>
      </c>
      <c r="AN54" s="342">
        <v>59649</v>
      </c>
      <c r="AO54" s="343">
        <v>74.8</v>
      </c>
      <c r="AP54" s="344">
        <v>47978</v>
      </c>
      <c r="AQ54" s="345">
        <v>-2</v>
      </c>
      <c r="AR54" s="346">
        <v>76.8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1433244</v>
      </c>
      <c r="AN55" s="334">
        <v>50131</v>
      </c>
      <c r="AO55" s="335">
        <v>-36.799999999999997</v>
      </c>
      <c r="AP55" s="336">
        <v>96469</v>
      </c>
      <c r="AQ55" s="337">
        <v>4.0999999999999996</v>
      </c>
      <c r="AR55" s="338">
        <v>-40.9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974093</v>
      </c>
      <c r="AN56" s="342">
        <v>34071</v>
      </c>
      <c r="AO56" s="343">
        <v>-42.9</v>
      </c>
      <c r="AP56" s="344">
        <v>49775</v>
      </c>
      <c r="AQ56" s="345">
        <v>3.7</v>
      </c>
      <c r="AR56" s="346">
        <v>-46.6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1716976</v>
      </c>
      <c r="AN57" s="334">
        <v>61450</v>
      </c>
      <c r="AO57" s="335">
        <v>22.6</v>
      </c>
      <c r="AP57" s="336">
        <v>85743</v>
      </c>
      <c r="AQ57" s="337">
        <v>-11.1</v>
      </c>
      <c r="AR57" s="338">
        <v>33.700000000000003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1391638</v>
      </c>
      <c r="AN58" s="342">
        <v>49806</v>
      </c>
      <c r="AO58" s="343">
        <v>46.2</v>
      </c>
      <c r="AP58" s="344">
        <v>45231</v>
      </c>
      <c r="AQ58" s="345">
        <v>-9.1</v>
      </c>
      <c r="AR58" s="346">
        <v>55.3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2578158</v>
      </c>
      <c r="AN59" s="334">
        <v>94279</v>
      </c>
      <c r="AO59" s="335">
        <v>53.4</v>
      </c>
      <c r="AP59" s="336">
        <v>92509</v>
      </c>
      <c r="AQ59" s="337">
        <v>7.9</v>
      </c>
      <c r="AR59" s="338">
        <v>45.5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2058312</v>
      </c>
      <c r="AN60" s="342">
        <v>75269</v>
      </c>
      <c r="AO60" s="343">
        <v>51.1</v>
      </c>
      <c r="AP60" s="344">
        <v>52274</v>
      </c>
      <c r="AQ60" s="345">
        <v>15.6</v>
      </c>
      <c r="AR60" s="346">
        <v>35.5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1945006</v>
      </c>
      <c r="AN61" s="349">
        <v>68326</v>
      </c>
      <c r="AO61" s="350">
        <v>26.2</v>
      </c>
      <c r="AP61" s="351">
        <v>92287</v>
      </c>
      <c r="AQ61" s="352">
        <v>2</v>
      </c>
      <c r="AR61" s="338">
        <v>24.2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1436426</v>
      </c>
      <c r="AN62" s="342">
        <v>50585</v>
      </c>
      <c r="AO62" s="343">
        <v>31.5</v>
      </c>
      <c r="AP62" s="344">
        <v>48841</v>
      </c>
      <c r="AQ62" s="345">
        <v>3.9</v>
      </c>
      <c r="AR62" s="346">
        <v>27.6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gvLGxfds36unC7F0it4BsyAQsTLmT07e/Zgk/mAtKktpFG6n/idF3dJiR1R4ElTKzfIohNTwQRv7nAJO7L81Q==" saltValue="QRa2ikKP8YRs6QX2fgvX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lu0YANZy6ClrrPztFYnFnpa1E5aPwoZUg8kaRVxg4ma1Mf7CLxSrUIz/9ZkVRJNtMRSMM/XJEiBNYx+vuMbkmg==" saltValue="a8nfv4YMUEcYA/LWTeI7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NTZbaqgwmqbpcRdAoEXEL218KEpbdECth1r5Zy3qPVk046O761cSqhYfjPgKzJJHA4WGTvjWWlbt0fLtHJSgAw==" saltValue="6hoLjLZgD6150Hn32DdM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16.29</v>
      </c>
      <c r="G47" s="12">
        <v>15.09</v>
      </c>
      <c r="H47" s="12">
        <v>17.5</v>
      </c>
      <c r="I47" s="12">
        <v>18.34</v>
      </c>
      <c r="J47" s="13">
        <v>18.39</v>
      </c>
    </row>
    <row r="48" spans="2:10" ht="57.75" customHeight="1" x14ac:dyDescent="0.15">
      <c r="B48" s="14"/>
      <c r="C48" s="1177" t="s">
        <v>4</v>
      </c>
      <c r="D48" s="1177"/>
      <c r="E48" s="1178"/>
      <c r="F48" s="15">
        <v>1.64</v>
      </c>
      <c r="G48" s="16">
        <v>1.17</v>
      </c>
      <c r="H48" s="16">
        <v>3.4</v>
      </c>
      <c r="I48" s="16">
        <v>4.2</v>
      </c>
      <c r="J48" s="17">
        <v>3.6</v>
      </c>
    </row>
    <row r="49" spans="2:10" ht="57.75" customHeight="1" thickBot="1" x14ac:dyDescent="0.2">
      <c r="B49" s="18"/>
      <c r="C49" s="1179" t="s">
        <v>5</v>
      </c>
      <c r="D49" s="1179"/>
      <c r="E49" s="1180"/>
      <c r="F49" s="19" t="s">
        <v>534</v>
      </c>
      <c r="G49" s="20" t="s">
        <v>535</v>
      </c>
      <c r="H49" s="20">
        <v>5.26</v>
      </c>
      <c r="I49" s="20">
        <v>0.7</v>
      </c>
      <c r="J49" s="21" t="s">
        <v>536</v>
      </c>
    </row>
    <row r="50" spans="2:10" x14ac:dyDescent="0.15"/>
  </sheetData>
  <sheetProtection algorithmName="SHA-512" hashValue="6iEnXwYHcV+Cmmgi3MgHdTumn1iQUub5WK0bkYSgUe+tBcTjQ/fLWreU4J0VE3xHRrFE7vi5JjrEtuSENCFzag==" saltValue="Rb3hpYeEv9tLLOO5ta+f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2025-09-01T04:46:29Z</cp:lastPrinted>
  <dcterms:created xsi:type="dcterms:W3CDTF">2025-02-19T03:45:49Z</dcterms:created>
  <dcterms:modified xsi:type="dcterms:W3CDTF">2025-09-01T05:33:51Z</dcterms:modified>
  <cp:category/>
</cp:coreProperties>
</file>