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06 桜井市○\0908(提出)\"/>
    </mc:Choice>
  </mc:AlternateContent>
  <xr:revisionPtr revIDLastSave="0" documentId="13_ncr:1_{588AFA0F-CD5C-45DA-9A3B-F94439D92752}" xr6:coauthVersionLast="47" xr6:coauthVersionMax="47" xr10:uidLastSave="{00000000-0000-0000-0000-000000000000}"/>
  <bookViews>
    <workbookView xWindow="28680" yWindow="-120" windowWidth="29040" windowHeight="15840" tabRatio="923" firstSheet="9"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s="1"/>
  <c r="AM35" i="10" s="1"/>
</calcChain>
</file>

<file path=xl/sharedStrings.xml><?xml version="1.0" encoding="utf-8"?>
<sst xmlns="http://schemas.openxmlformats.org/spreadsheetml/2006/main" count="1052" uniqueCount="571">
  <si>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</si>
  <si>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</si>
  <si>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</si>
  <si>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</si>
  <si>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</si>
  <si>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</si>
  <si>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</si>
  <si>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</si>
  <si>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</si>
  <si>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</si>
  <si>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</si>
  <si>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</si>
  <si>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</si>
  <si>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</si>
  <si>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</si>
  <si>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</si>
  <si>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</si>
  <si>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</si>
  <si>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</si>
  <si>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</si>
  <si>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</si>
  <si>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</si>
  <si>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</si>
  <si>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</si>
  <si>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</si>
  <si>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</si>
  <si>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</si>
  <si>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</si>
  <si>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</si>
  <si>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</si>
  <si>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</si>
  <si>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</si>
  <si>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</si>
  <si>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</si>
  <si>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</si>
  <si>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</si>
  <si>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</si>
  <si>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</si>
  <si>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</si>
  <si>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</si>
  <si>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</si>
  <si>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</si>
  <si>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</si>
  <si>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</si>
  <si>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</si>
  <si>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</si>
  <si>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</si>
  <si>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</si>
  <si>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</si>
  <si>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</si>
  <si>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</si>
  <si>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</si>
  <si>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</si>
  <si>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</si>
  <si>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</si>
  <si>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</si>
  <si>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</si>
  <si>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</si>
  <si>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</si>
  <si>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</si>
  <si>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</si>
  <si>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</si>
  <si>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</si>
  <si>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</si>
  <si>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</si>
  <si>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</si>
  <si>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</si>
  <si>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</si>
  <si>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</si>
  <si>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</si>
  <si>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</si>
  <si>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</si>
  <si>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</si>
  <si>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</si>
  <si>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</si>
  <si>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</si>
  <si>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</si>
  <si>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</si>
  <si>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</si>
  <si>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</si>
  <si>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</si>
  <si>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</si>
  <si>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</si>
  <si>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</si>
  <si>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</si>
  <si>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</si>
  <si>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</si>
  <si>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</si>
  <si>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</si>
  <si>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</si>
  <si>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</si>
  <si>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</si>
  <si>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</si>
  <si>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</si>
  <si>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</si>
  <si>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</si>
  <si>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</si>
  <si>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</si>
  <si>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</si>
  <si>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</si>
  <si>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</si>
  <si>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</si>
  <si>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</si>
  <si>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</si>
  <si>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</si>
  <si>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</si>
  <si>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</si>
  <si>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</si>
  <si>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</si>
  <si>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</si>
  <si>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</si>
  <si>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</si>
  <si>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</si>
  <si>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</si>
  <si>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</si>
  <si>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</si>
  <si>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</si>
  <si>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</si>
  <si>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</si>
  <si>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</si>
  <si>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</si>
  <si>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</si>
  <si>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</si>
  <si>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</si>
  <si>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</si>
  <si>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</si>
  <si>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</si>
  <si>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</si>
  <si>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</si>
  <si>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</si>
  <si>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</si>
  <si>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</si>
  <si>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</si>
  <si>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</si>
  <si>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</si>
  <si>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</si>
  <si>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</si>
  <si>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</si>
  <si>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</si>
  <si>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</si>
  <si>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</si>
  <si>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</si>
  <si>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</si>
  <si>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</si>
  <si>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</si>
  <si>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</si>
  <si>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</si>
  <si>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</si>
  <si>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</si>
  <si>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</si>
  <si>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</si>
  <si>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</si>
  <si>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</si>
  <si>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</si>
  <si>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</si>
  <si>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</si>
  <si>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</si>
  <si>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</si>
  <si>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</si>
  <si>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</si>
  <si>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</si>
  <si>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</si>
  <si>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</si>
  <si>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</si>
  <si>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</si>
  <si>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</si>
  <si>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</si>
  <si>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</si>
  <si>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</si>
  <si>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</si>
  <si>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</si>
  <si>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</si>
  <si>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</si>
  <si>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</si>
  <si>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</si>
  <si>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</si>
  <si>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</si>
  <si>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</si>
  <si>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</si>
  <si>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</si>
  <si>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</si>
  <si>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</si>
  <si>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</si>
  <si>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</si>
  <si>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</si>
  <si>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</si>
  <si>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</si>
  <si>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</si>
  <si>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</si>
  <si>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</si>
  <si>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</si>
  <si>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</si>
  <si>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</si>
  <si>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</si>
  <si>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</si>
  <si>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</si>
  <si>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</si>
  <si>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</si>
  <si>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</si>
  <si>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</si>
  <si>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</si>
  <si>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</si>
  <si>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</si>
  <si>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奈良県桜井市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</si>
  <si>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</si>
  <si>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</si>
  <si>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</si>
  <si>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</si>
  <si>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</si>
  <si>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</si>
  <si>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</si>
  <si>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</si>
  <si>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</si>
  <si>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</si>
  <si>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</si>
  <si>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</si>
  <si>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</si>
  <si>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</si>
  <si>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</si>
  <si>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</si>
  <si>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</si>
  <si>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</si>
  <si>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</si>
  <si>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</si>
  <si>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</si>
  <si>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</si>
  <si>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</si>
  <si>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</si>
  <si>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</si>
  <si>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</si>
  <si>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</si>
  <si>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</si>
  <si>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</si>
  <si>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</si>
  <si>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</si>
  <si>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</si>
  <si>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</si>
  <si>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</si>
  <si>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</si>
  <si>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</si>
  <si>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</si>
  <si>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</si>
  <si>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</si>
  <si>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</si>
  <si>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</si>
  <si>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</si>
  <si>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</si>
  <si>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</si>
  <si>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</si>
  <si>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</si>
  <si>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</si>
  <si>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</si>
  <si>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</si>
  <si>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</si>
  <si>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</si>
  <si>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</si>
  <si>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</si>
  <si>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</si>
  <si>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</si>
  <si>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</si>
  <si>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</si>
  <si>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</si>
  <si>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</si>
  <si>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</si>
  <si>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</si>
  <si>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</si>
  <si>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</si>
  <si>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</si>
  <si>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</si>
  <si>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</si>
  <si>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</si>
  <si>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</si>
  <si>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</si>
  <si>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</si>
  <si>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</si>
  <si>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</si>
  <si>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</si>
  <si>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</si>
  <si>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</si>
  <si>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</si>
  <si>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</si>
  <si>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</si>
  <si>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</si>
  <si>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</si>
  <si>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</si>
  <si>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</si>
  <si>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</si>
  <si>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</si>
  <si>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</si>
  <si>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</si>
  <si>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</si>
  <si>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</si>
  <si>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</si>
  <si>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</si>
  <si>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</si>
  <si>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</si>
  <si>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</si>
  <si>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</si>
  <si>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</si>
  <si>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</si>
  <si>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</si>
  <si>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</si>
  <si>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</si>
  <si>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</si>
  <si>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</si>
  <si>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</si>
  <si>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</si>
  <si>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</si>
  <si>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</si>
  <si>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</si>
  <si>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</si>
  <si>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</si>
  <si>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</si>
  <si>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</si>
  <si>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</si>
  <si>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</si>
  <si>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</si>
  <si>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</si>
  <si>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</si>
  <si>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</si>
  <si>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</si>
  <si>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</si>
  <si>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</si>
  <si>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</si>
  <si>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</si>
  <si>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</si>
  <si>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</si>
  <si>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</si>
  <si>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</si>
  <si>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</si>
  <si>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</si>
  <si>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</si>
  <si>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</si>
  <si>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</si>
  <si>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</si>
  <si>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</si>
  <si>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</si>
  <si>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</si>
  <si>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</si>
  <si>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</si>
  <si>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</si>
  <si>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</si>
  <si>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</si>
  <si>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</si>
  <si>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</si>
  <si>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</si>
  <si>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</si>
  <si>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</si>
  <si>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</si>
  <si>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</si>
  <si>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</si>
  <si>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</si>
  <si>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</si>
  <si>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</si>
  <si>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奈良県桜井市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</si>
  <si>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</si>
  <si>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</si>
  <si>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</si>
  <si>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</si>
  <si>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</si>
  <si>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</si>
  <si>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</si>
  <si>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</si>
  <si>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</si>
  <si>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</si>
  <si>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</si>
  <si>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</si>
  <si>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</si>
  <si>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</si>
  <si>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</si>
  <si>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</si>
  <si>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</si>
  <si>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</si>
  <si>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</si>
  <si>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</si>
  <si>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</si>
  <si>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</si>
  <si>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</si>
  <si>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</si>
  <si>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</si>
  <si>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</si>
  <si>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</si>
  <si>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</si>
  <si>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</si>
  <si>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</si>
  <si>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</si>
  <si>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</si>
  <si>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</si>
  <si>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</si>
  <si>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</si>
  <si>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</si>
  <si>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</si>
  <si>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</si>
  <si>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</si>
  <si>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</si>
  <si>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</si>
  <si>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</si>
  <si>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</si>
  <si>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</si>
  <si>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</si>
  <si>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</si>
  <si>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</si>
  <si>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</si>
  <si>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</si>
  <si>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</si>
  <si>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</si>
  <si>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</si>
  <si>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</si>
  <si>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</si>
  <si>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</si>
  <si>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</si>
  <si>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</si>
  <si>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</si>
  <si>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</si>
  <si>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</si>
  <si>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</si>
  <si>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</si>
  <si>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</si>
  <si>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</si>
  <si>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</si>
  <si>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</si>
  <si>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</si>
  <si>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</si>
  <si>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</si>
  <si>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</si>
  <si>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</si>
  <si>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</si>
  <si>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</si>
  <si>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</si>
  <si>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</si>
  <si>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</si>
  <si>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</si>
  <si>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</si>
  <si>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</si>
  <si>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</si>
  <si>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</si>
  <si>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</si>
  <si>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</si>
  <si>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</si>
  <si>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</si>
  <si>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</si>
  <si>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</si>
  <si>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</si>
  <si>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</si>
  <si>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</si>
  <si>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</si>
  <si>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</si>
  <si>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</si>
  <si>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</si>
  <si>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</si>
  <si>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</si>
  <si>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</si>
  <si>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</si>
  <si>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</si>
  <si>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</si>
  <si>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</si>
  <si>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</si>
  <si>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</si>
  <si>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</si>
  <si>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</si>
  <si>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</si>
  <si>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</si>
  <si>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</si>
  <si>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</si>
  <si>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</si>
  <si>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</si>
  <si>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</si>
  <si>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</si>
  <si>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</si>
  <si>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</si>
  <si>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</si>
  <si>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</si>
  <si>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</si>
  <si>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</si>
  <si>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</si>
  <si>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</si>
  <si>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</si>
  <si>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</si>
  <si>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</si>
  <si>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</si>
  <si>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</si>
  <si>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</si>
  <si>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</si>
  <si>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</si>
  <si>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</si>
  <si>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</si>
  <si>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</si>
  <si>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</si>
  <si>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</si>
  <si>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</si>
  <si>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</si>
  <si>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</si>
  <si>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</si>
  <si>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</si>
  <si>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</si>
  <si>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</si>
  <si>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</si>
  <si>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</si>
  <si>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</si>
  <si>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</si>
  <si>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</si>
  <si>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</si>
  <si>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</si>
  <si>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</si>
  <si>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</si>
  <si>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</si>
  <si>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</si>
  <si>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</si>
  <si>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</si>
  <si>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</si>
  <si>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</si>
  <si>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</si>
  <si>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</si>
  <si>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</si>
  <si>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</si>
  <si>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</si>
  <si>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</si>
  <si>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</si>
  <si>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</si>
  <si>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</si>
  <si>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</si>
  <si>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</si>
  <si>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</si>
  <si>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</si>
  <si>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</si>
  <si>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</si>
  <si>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</si>
  <si>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</si>
  <si>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</si>
  <si>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</si>
  <si>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</si>
  <si>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1.48</t>
  </si>
  <si>
    <t>▲ 2.47</t>
  </si>
  <si>
    <t>駐車場事業特別会計</t>
  </si>
  <si>
    <t>▲ 0.94</t>
  </si>
  <si>
    <t>▲ 0.95</t>
  </si>
  <si>
    <t>▲ 0.98</t>
  </si>
  <si>
    <t>▲ 0.92</t>
  </si>
  <si>
    <t>水道事業会計</t>
  </si>
  <si>
    <t>一般会計</t>
  </si>
  <si>
    <t>国民健康保険特別会計</t>
  </si>
  <si>
    <t>介護保険特別会計</t>
  </si>
  <si>
    <t>住宅新築資金等貸付金特別会計</t>
  </si>
  <si>
    <t>▲ 0.35</t>
  </si>
  <si>
    <t>▲ 0.23</t>
  </si>
  <si>
    <t>▲ 0.12</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</si>
  <si>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</si>
  <si>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</si>
  <si>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</si>
  <si>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</si>
  <si>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</si>
  <si>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</si>
  <si>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</si>
  <si>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</si>
  <si>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</si>
  <si>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卑弥呼の里・桜井ふるさと基金</t>
    <phoneticPr fontId="2"/>
  </si>
  <si>
    <t>市有施設最適化整備更新基金</t>
    <phoneticPr fontId="5"/>
  </si>
  <si>
    <t>地域公共事業積立基金</t>
    <phoneticPr fontId="2"/>
  </si>
  <si>
    <t>職員退職手当基金</t>
    <phoneticPr fontId="2"/>
  </si>
  <si>
    <t>戒重集会所基金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</si>
  <si>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</si>
  <si>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</si>
  <si>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</si>
  <si>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</si>
  <si>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</si>
  <si>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類似団体と比べ、数値はどちらも上回っているが、概ね類似団体と同様の動きとなっている。実質公債費率については、近年実施した新庁舎の建設やごみ焼却施設基幹的改良工事の実施に伴う地方債の借入の償還が始まることによって数年後には上昇傾向となることが予想されるが、財政運用上、それほど危機的な数字ではない。将来負担比率については、基金残高が低いことが数値に悪影響を与えているため、公共施設の整備に備えた基金残高の増加を、可能な範囲で図っていく。</t>
    <rPh sb="0" eb="4">
      <t>ルイジダンタイ</t>
    </rPh>
    <rPh sb="5" eb="6">
      <t>クラ</t>
    </rPh>
    <rPh sb="8" eb="10">
      <t>スウチ</t>
    </rPh>
    <rPh sb="15" eb="17">
      <t>ウワマワ</t>
    </rPh>
    <rPh sb="23" eb="24">
      <t>オオム</t>
    </rPh>
    <rPh sb="25" eb="29">
      <t>ルイジダンタイ</t>
    </rPh>
    <rPh sb="30" eb="32">
      <t>ドウヨウ</t>
    </rPh>
    <rPh sb="33" eb="34">
      <t>ウゴ</t>
    </rPh>
    <rPh sb="42" eb="48">
      <t>ジッシツコウサイヒリツ</t>
    </rPh>
    <rPh sb="54" eb="58">
      <t>キンネンジッシ</t>
    </rPh>
    <rPh sb="60" eb="63">
      <t>シンチョウシャ</t>
    </rPh>
    <rPh sb="64" eb="66">
      <t>ケンセツ</t>
    </rPh>
    <rPh sb="69" eb="73">
      <t>ショウキャクシセツ</t>
    </rPh>
    <rPh sb="73" eb="80">
      <t>キカンテキカイリョウコウジ</t>
    </rPh>
    <rPh sb="81" eb="83">
      <t>ジッシ</t>
    </rPh>
    <rPh sb="84" eb="85">
      <t>トモナ</t>
    </rPh>
    <rPh sb="86" eb="89">
      <t>チホウサイ</t>
    </rPh>
    <rPh sb="90" eb="92">
      <t>カリイレ</t>
    </rPh>
    <rPh sb="93" eb="95">
      <t>ショウカン</t>
    </rPh>
    <rPh sb="96" eb="97">
      <t>ハジ</t>
    </rPh>
    <rPh sb="105" eb="108">
      <t>スウネンゴ</t>
    </rPh>
    <rPh sb="110" eb="112">
      <t>ジョウショウ</t>
    </rPh>
    <rPh sb="112" eb="114">
      <t>ケイコウ</t>
    </rPh>
    <rPh sb="120" eb="122">
      <t>ヨソウ</t>
    </rPh>
    <rPh sb="127" eb="132">
      <t>ザイセイウンヨウジョウ</t>
    </rPh>
    <rPh sb="137" eb="140">
      <t>キキテキ</t>
    </rPh>
    <rPh sb="141" eb="143">
      <t>スウジ</t>
    </rPh>
    <rPh sb="148" eb="154">
      <t>ショウライフタンヒリツ</t>
    </rPh>
    <rPh sb="160" eb="164">
      <t>キキンザンダカ</t>
    </rPh>
    <rPh sb="165" eb="166">
      <t>ヒク</t>
    </rPh>
    <rPh sb="170" eb="172">
      <t>スウチ</t>
    </rPh>
    <rPh sb="173" eb="176">
      <t>アクエイキョウ</t>
    </rPh>
    <rPh sb="177" eb="178">
      <t>アタ</t>
    </rPh>
    <rPh sb="185" eb="189">
      <t>コウキョウシセツ</t>
    </rPh>
    <rPh sb="190" eb="192">
      <t>セイビ</t>
    </rPh>
    <rPh sb="193" eb="194">
      <t>ソナ</t>
    </rPh>
    <rPh sb="196" eb="198">
      <t>キキン</t>
    </rPh>
    <rPh sb="198" eb="200">
      <t>ザンダカ</t>
    </rPh>
    <rPh sb="201" eb="203">
      <t>ゾウカ</t>
    </rPh>
    <rPh sb="205" eb="207">
      <t>カノウ</t>
    </rPh>
    <rPh sb="208" eb="210">
      <t>ハンイ</t>
    </rPh>
    <rPh sb="211" eb="212">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</si>
  <si>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</si>
  <si>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</si>
  <si>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</si>
  <si>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</si>
  <si>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有形固定資産減価償却率ともに類似団体の平均を上回っている。今後数年間は、将来負担比率がさらに上昇する見込みであるため、普通建設事業の実施についてはより計画的に行い、各種指標が著しく悪化しないような財政運用に努める。</t>
    <rPh sb="0" eb="7">
      <t>ショウライフタ</t>
    </rPh>
    <rPh sb="7" eb="18">
      <t>ユウケイコテイシサンゲンカショウキャクリツ</t>
    </rPh>
    <rPh sb="21" eb="25">
      <t>ルイジダンタイ</t>
    </rPh>
    <rPh sb="26" eb="28">
      <t>ヘイキン</t>
    </rPh>
    <rPh sb="29" eb="31">
      <t>ウワマワ</t>
    </rPh>
    <rPh sb="36" eb="38">
      <t>コンゴ</t>
    </rPh>
    <rPh sb="38" eb="41">
      <t>スウネンカン</t>
    </rPh>
    <rPh sb="43" eb="49">
      <t>ショウライフタンヒリツ</t>
    </rPh>
    <rPh sb="53" eb="55">
      <t>ジョウショウ</t>
    </rPh>
    <rPh sb="57" eb="59">
      <t>ミコ</t>
    </rPh>
    <rPh sb="66" eb="72">
      <t>フツウケンセツジギョウ</t>
    </rPh>
    <rPh sb="73" eb="75">
      <t>ジッシ</t>
    </rPh>
    <rPh sb="82" eb="85">
      <t>ケイカクテキ</t>
    </rPh>
    <rPh sb="86" eb="87">
      <t>オコナ</t>
    </rPh>
    <rPh sb="89" eb="93">
      <t>カクシュシヒョウ</t>
    </rPh>
    <rPh sb="94" eb="95">
      <t>イチジル</t>
    </rPh>
    <rPh sb="97" eb="99">
      <t>アッカ</t>
    </rPh>
    <rPh sb="105" eb="109">
      <t>ザイセイウンヨウ</t>
    </rPh>
    <rPh sb="110" eb="111">
      <t>ツト</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</si>
</sst>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6D56-4059-98AD-53B722795B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43057</c:v>
                </c:pt>
                <c:pt idx="1">
                  <c:v>58974</c:v>
                </c:pt>
                <c:pt idx="2">
                  <c:v>25428</c:v>
                </c:pt>
                <c:pt idx="3">
                  <c:v>16452</c:v>
                </c:pt>
                <c:pt idx="4">
                  <c:v>36176</c:v>
                </c:pt>
              </c:numCache>
            </c:numRef>
          </c:val>
          <c:smooth val="0"/>
          <c:extLst>
            <c:ext xmlns:c16="http://schemas.microsoft.com/office/drawing/2014/chart" uri="{C3380CC4-5D6E-409C-BE32-E72D297353CC}">
              <c16:uniqueId val="{00000001-6D56-4059-98AD-53B722795B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c:v>
                </c:pt>
                <c:pt idx="1">
                  <c:v>4.33</c:v>
                </c:pt>
                <c:pt idx="2">
                  <c:v>8.25</c:v>
                </c:pt>
                <c:pt idx="3">
                  <c:v>10.119999999999999</c:v>
                </c:pt>
                <c:pt idx="4">
                  <c:v>5.45</c:v>
                </c:pt>
              </c:numCache>
            </c:numRef>
          </c:val>
          <c:extLst>
            <c:ext xmlns:c16="http://schemas.microsoft.com/office/drawing/2014/chart" uri="{C3380CC4-5D6E-409C-BE32-E72D297353CC}">
              <c16:uniqueId val="{00000000-4F76-4E91-8A4E-279175E28C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c:v>
                </c:pt>
                <c:pt idx="1">
                  <c:v>2.4900000000000002</c:v>
                </c:pt>
                <c:pt idx="2">
                  <c:v>6.78</c:v>
                </c:pt>
                <c:pt idx="3">
                  <c:v>8.15</c:v>
                </c:pt>
                <c:pt idx="4">
                  <c:v>10.06</c:v>
                </c:pt>
              </c:numCache>
            </c:numRef>
          </c:val>
          <c:extLst>
            <c:ext xmlns:c16="http://schemas.microsoft.com/office/drawing/2014/chart" uri="{C3380CC4-5D6E-409C-BE32-E72D297353CC}">
              <c16:uniqueId val="{00000001-4F76-4E91-8A4E-279175E28C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-1.48</c:v>
                </c:pt>
                <c:pt idx="1">
                  <c:v>2.09</c:v>
                </c:pt>
                <c:pt idx="2">
                  <c:v>8.51</c:v>
                </c:pt>
                <c:pt idx="3">
                  <c:v>2.9</c:v>
                </c:pt>
                <c:pt idx="4">
                  <c:v>-2.4700000000000002</c:v>
                </c:pt>
              </c:numCache>
            </c:numRef>
          </c:val>
          <c:smooth val="0"/>
          <c:extLst>
            <c:ext xmlns:c16="http://schemas.microsoft.com/office/drawing/2014/chart" uri="{C3380CC4-5D6E-409C-BE32-E72D297353CC}">
              <c16:uniqueId val="{00000002-4F76-4E91-8A4E-279175E28C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F8-423E-BE99-926DDA8EA5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F8-423E-BE99-926DDA8EA5A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CFF8-423E-BE99-926DDA8EA5A5}"/>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c:v>
                </c:pt>
                <c:pt idx="2">
                  <c:v>#N/A</c:v>
                </c:pt>
                <c:pt idx="3">
                  <c:v>0.11</c:v>
                </c:pt>
                <c:pt idx="4">
                  <c:v>#N/A</c:v>
                </c:pt>
                <c:pt idx="5">
                  <c:v>0.38</c:v>
                </c:pt>
                <c:pt idx="6">
                  <c:v>#N/A</c:v>
                </c:pt>
                <c:pt idx="7">
                  <c:v>0.36</c:v>
                </c:pt>
                <c:pt idx="8">
                  <c:v>#N/A</c:v>
                </c:pt>
                <c:pt idx="9">
                  <c:v>0.3</c:v>
                </c:pt>
              </c:numCache>
            </c:numRef>
          </c:val>
          <c:extLst>
            <c:ext xmlns:c16="http://schemas.microsoft.com/office/drawing/2014/chart" uri="{C3380CC4-5D6E-409C-BE32-E72D297353CC}">
              <c16:uniqueId val="{00000003-CFF8-423E-BE99-926DDA8EA5A5}"/>
            </c:ext>
          </c:extLst>
        </c:ser>
        <c:ser>
          <c:idx val="4"/>
          <c:order val="4"/>
          <c:tx>
            <c:strRef>
              <c:f>データシート!$A$31</c:f>
              <c:strCache>
                <c:ptCount val="1"/>
                <c:pt idx="0">
                  <c:v>住宅新築資金等貸付金特別会計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0.35</c:v>
                </c:pt>
                <c:pt idx="1">
                  <c:v>#N/A</c:v>
                </c:pt>
                <c:pt idx="2">
                  <c:v>0.23</c:v>
                </c:pt>
                <c:pt idx="3">
                  <c:v>#N/A</c:v>
                </c:pt>
                <c:pt idx="4">
                  <c:v>0.12</c:v>
                </c:pt>
                <c:pt idx="5">
                  <c:v>#N/A</c:v>
                </c:pt>
                <c:pt idx="6">
                  <c:v>#N/A</c:v>
                </c:pt>
                <c:pt idx="7">
                  <c:v>0.21</c:v>
                </c:pt>
                <c:pt idx="8">
                  <c:v>#N/A</c:v>
                </c:pt>
                <c:pt idx="9">
                  <c:v>0.32</c:v>
                </c:pt>
              </c:numCache>
            </c:numRef>
          </c:val>
          <c:extLst>
            <c:ext xmlns:c16="http://schemas.microsoft.com/office/drawing/2014/chart" uri="{C3380CC4-5D6E-409C-BE32-E72D297353CC}">
              <c16:uniqueId val="{00000004-CFF8-423E-BE99-926DDA8EA5A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c:v>
                </c:pt>
                <c:pt idx="2">
                  <c:v>#N/A</c:v>
                </c:pt>
                <c:pt idx="3">
                  <c:v>1.39</c:v>
                </c:pt>
                <c:pt idx="4">
                  <c:v>#N/A</c:v>
                </c:pt>
                <c:pt idx="5">
                  <c:v>1.73</c:v>
                </c:pt>
                <c:pt idx="6">
                  <c:v>#N/A</c:v>
                </c:pt>
                <c:pt idx="7">
                  <c:v>2.21</c:v>
                </c:pt>
                <c:pt idx="8">
                  <c:v>#N/A</c:v>
                </c:pt>
                <c:pt idx="9">
                  <c:v>1.07</c:v>
                </c:pt>
              </c:numCache>
            </c:numRef>
          </c:val>
          <c:extLst>
            <c:ext xmlns:c16="http://schemas.microsoft.com/office/drawing/2014/chart" uri="{C3380CC4-5D6E-409C-BE32-E72D297353CC}">
              <c16:uniqueId val="{00000005-CFF8-423E-BE99-926DDA8EA5A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2.81</c:v>
                </c:pt>
                <c:pt idx="2">
                  <c:v>#N/A</c:v>
                </c:pt>
                <c:pt idx="3">
                  <c:v>2.97</c:v>
                </c:pt>
                <c:pt idx="4">
                  <c:v>#N/A</c:v>
                </c:pt>
                <c:pt idx="5">
                  <c:v>2.97</c:v>
                </c:pt>
                <c:pt idx="6">
                  <c:v>#N/A</c:v>
                </c:pt>
                <c:pt idx="7">
                  <c:v>3.03</c:v>
                </c:pt>
                <c:pt idx="8">
                  <c:v>#N/A</c:v>
                </c:pt>
                <c:pt idx="9">
                  <c:v>2.4500000000000002</c:v>
                </c:pt>
              </c:numCache>
            </c:numRef>
          </c:val>
          <c:extLst>
            <c:ext xmlns:c16="http://schemas.microsoft.com/office/drawing/2014/chart" uri="{C3380CC4-5D6E-409C-BE32-E72D297353CC}">
              <c16:uniqueId val="{00000006-CFF8-423E-BE99-926DDA8EA5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1.56</c:v>
                </c:pt>
                <c:pt idx="2">
                  <c:v>#N/A</c:v>
                </c:pt>
                <c:pt idx="3">
                  <c:v>4.5599999999999996</c:v>
                </c:pt>
                <c:pt idx="4">
                  <c:v>#N/A</c:v>
                </c:pt>
                <c:pt idx="5">
                  <c:v>8.3800000000000008</c:v>
                </c:pt>
                <c:pt idx="6">
                  <c:v>#N/A</c:v>
                </c:pt>
                <c:pt idx="7">
                  <c:v>9.89</c:v>
                </c:pt>
                <c:pt idx="8">
                  <c:v>#N/A</c:v>
                </c:pt>
                <c:pt idx="9">
                  <c:v>5.12</c:v>
                </c:pt>
              </c:numCache>
            </c:numRef>
          </c:val>
          <c:extLst>
            <c:ext xmlns:c16="http://schemas.microsoft.com/office/drawing/2014/chart" uri="{C3380CC4-5D6E-409C-BE32-E72D297353CC}">
              <c16:uniqueId val="{00000007-CFF8-423E-BE99-926DDA8EA5A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10.74</c:v>
                </c:pt>
                <c:pt idx="2">
                  <c:v>#N/A</c:v>
                </c:pt>
                <c:pt idx="3">
                  <c:v>9.91</c:v>
                </c:pt>
                <c:pt idx="4">
                  <c:v>#N/A</c:v>
                </c:pt>
                <c:pt idx="5">
                  <c:v>10.29</c:v>
                </c:pt>
                <c:pt idx="6">
                  <c:v>#N/A</c:v>
                </c:pt>
                <c:pt idx="7">
                  <c:v>10.52</c:v>
                </c:pt>
                <c:pt idx="8">
                  <c:v>#N/A</c:v>
                </c:pt>
                <c:pt idx="9">
                  <c:v>10.61</c:v>
                </c:pt>
              </c:numCache>
            </c:numRef>
          </c:val>
          <c:extLst>
            <c:ext xmlns:c16="http://schemas.microsoft.com/office/drawing/2014/chart" uri="{C3380CC4-5D6E-409C-BE32-E72D297353CC}">
              <c16:uniqueId val="{00000008-CFF8-423E-BE99-926DDA8EA5A5}"/>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0.94</c:v>
                </c:pt>
                <c:pt idx="1">
                  <c:v>#N/A</c:v>
                </c:pt>
                <c:pt idx="2">
                  <c:v>0.95</c:v>
                </c:pt>
                <c:pt idx="3">
                  <c:v>#N/A</c:v>
                </c:pt>
                <c:pt idx="4">
                  <c:v>0.94</c:v>
                </c:pt>
                <c:pt idx="5">
                  <c:v>#N/A</c:v>
                </c:pt>
                <c:pt idx="6">
                  <c:v>0.98</c:v>
                </c:pt>
                <c:pt idx="7">
                  <c:v>#N/A</c:v>
                </c:pt>
                <c:pt idx="8">
                  <c:v>0.92</c:v>
                </c:pt>
                <c:pt idx="9">
                  <c:v>#N/A</c:v>
                </c:pt>
              </c:numCache>
            </c:numRef>
          </c:val>
          <c:extLst>
            <c:ext xmlns:c16="http://schemas.microsoft.com/office/drawing/2014/chart" uri="{C3380CC4-5D6E-409C-BE32-E72D297353CC}">
              <c16:uniqueId val="{00000009-CFF8-423E-BE99-926DDA8EA5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1851</c:v>
                </c:pt>
                <c:pt idx="5">
                  <c:v>1821</c:v>
                </c:pt>
                <c:pt idx="8">
                  <c:v>1752</c:v>
                </c:pt>
                <c:pt idx="11">
                  <c:v>1659</c:v>
                </c:pt>
                <c:pt idx="14">
                  <c:v>1624</c:v>
                </c:pt>
              </c:numCache>
            </c:numRef>
          </c:val>
          <c:extLst>
            <c:ext xmlns:c16="http://schemas.microsoft.com/office/drawing/2014/chart" uri="{C3380CC4-5D6E-409C-BE32-E72D297353CC}">
              <c16:uniqueId val="{00000000-60F6-4C3E-A154-A8586238FF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F6-4C3E-A154-A8586238FF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105</c:v>
                </c:pt>
                <c:pt idx="3">
                  <c:v>88</c:v>
                </c:pt>
                <c:pt idx="6">
                  <c:v>89</c:v>
                </c:pt>
                <c:pt idx="9">
                  <c:v>90</c:v>
                </c:pt>
                <c:pt idx="12">
                  <c:v>91</c:v>
                </c:pt>
              </c:numCache>
            </c:numRef>
          </c:val>
          <c:extLst>
            <c:ext xmlns:c16="http://schemas.microsoft.com/office/drawing/2014/chart" uri="{C3380CC4-5D6E-409C-BE32-E72D297353CC}">
              <c16:uniqueId val="{00000002-60F6-4C3E-A154-A8586238FF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137</c:v>
                </c:pt>
                <c:pt idx="6">
                  <c:v>114</c:v>
                </c:pt>
                <c:pt idx="9">
                  <c:v>108</c:v>
                </c:pt>
                <c:pt idx="12">
                  <c:v>113</c:v>
                </c:pt>
              </c:numCache>
            </c:numRef>
          </c:val>
          <c:extLst>
            <c:ext xmlns:c16="http://schemas.microsoft.com/office/drawing/2014/chart" uri="{C3380CC4-5D6E-409C-BE32-E72D297353CC}">
              <c16:uniqueId val="{00000003-60F6-4C3E-A154-A8586238FF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206</c:v>
                </c:pt>
                <c:pt idx="3">
                  <c:v>164</c:v>
                </c:pt>
                <c:pt idx="6">
                  <c:v>204</c:v>
                </c:pt>
                <c:pt idx="9">
                  <c:v>189</c:v>
                </c:pt>
                <c:pt idx="12">
                  <c:v>184</c:v>
                </c:pt>
              </c:numCache>
            </c:numRef>
          </c:val>
          <c:extLst>
            <c:ext xmlns:c16="http://schemas.microsoft.com/office/drawing/2014/chart" uri="{C3380CC4-5D6E-409C-BE32-E72D297353CC}">
              <c16:uniqueId val="{00000004-60F6-4C3E-A154-A8586238FF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F6-4C3E-A154-A8586238FF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F6-4C3E-A154-A8586238FF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2217</c:v>
                </c:pt>
                <c:pt idx="3">
                  <c:v>2160</c:v>
                </c:pt>
                <c:pt idx="6">
                  <c:v>2165</c:v>
                </c:pt>
                <c:pt idx="9">
                  <c:v>2117</c:v>
                </c:pt>
                <c:pt idx="12">
                  <c:v>1996</c:v>
                </c:pt>
              </c:numCache>
            </c:numRef>
          </c:val>
          <c:extLst>
            <c:ext xmlns:c16="http://schemas.microsoft.com/office/drawing/2014/chart" uri="{C3380CC4-5D6E-409C-BE32-E72D297353CC}">
              <c16:uniqueId val="{00000007-60F6-4C3E-A154-A8586238FF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739</c:v>
                </c:pt>
                <c:pt idx="2">
                  <c:v>#N/A</c:v>
                </c:pt>
                <c:pt idx="3">
                  <c:v>#N/A</c:v>
                </c:pt>
                <c:pt idx="4">
                  <c:v>728</c:v>
                </c:pt>
                <c:pt idx="5">
                  <c:v>#N/A</c:v>
                </c:pt>
                <c:pt idx="6">
                  <c:v>#N/A</c:v>
                </c:pt>
                <c:pt idx="7">
                  <c:v>820</c:v>
                </c:pt>
                <c:pt idx="8">
                  <c:v>#N/A</c:v>
                </c:pt>
                <c:pt idx="9">
                  <c:v>#N/A</c:v>
                </c:pt>
                <c:pt idx="10">
                  <c:v>845</c:v>
                </c:pt>
                <c:pt idx="11">
                  <c:v>#N/A</c:v>
                </c:pt>
                <c:pt idx="12">
                  <c:v>#N/A</c:v>
                </c:pt>
                <c:pt idx="13">
                  <c:v>760</c:v>
                </c:pt>
                <c:pt idx="14">
                  <c:v>#N/A</c:v>
                </c:pt>
              </c:numCache>
            </c:numRef>
          </c:val>
          <c:smooth val="0"/>
          <c:extLst>
            <c:ext xmlns:c16="http://schemas.microsoft.com/office/drawing/2014/chart" uri="{C3380CC4-5D6E-409C-BE32-E72D297353CC}">
              <c16:uniqueId val="{00000008-60F6-4C3E-A154-A8586238FF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17817</c:v>
                </c:pt>
                <c:pt idx="5">
                  <c:v>17521</c:v>
                </c:pt>
                <c:pt idx="8">
                  <c:v>16895</c:v>
                </c:pt>
                <c:pt idx="11">
                  <c:v>15961</c:v>
                </c:pt>
                <c:pt idx="14">
                  <c:v>15156</c:v>
                </c:pt>
              </c:numCache>
            </c:numRef>
          </c:val>
          <c:extLst>
            <c:ext xmlns:c16="http://schemas.microsoft.com/office/drawing/2014/chart" uri="{C3380CC4-5D6E-409C-BE32-E72D297353CC}">
              <c16:uniqueId val="{00000000-E372-445E-A2E7-2C6CF58F9B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3863</c:v>
                </c:pt>
                <c:pt idx="5">
                  <c:v>3604</c:v>
                </c:pt>
                <c:pt idx="8">
                  <c:v>3456</c:v>
                </c:pt>
                <c:pt idx="11">
                  <c:v>3345</c:v>
                </c:pt>
                <c:pt idx="14">
                  <c:v>3431</c:v>
                </c:pt>
              </c:numCache>
            </c:numRef>
          </c:val>
          <c:extLst>
            <c:ext xmlns:c16="http://schemas.microsoft.com/office/drawing/2014/chart" uri="{C3380CC4-5D6E-409C-BE32-E72D297353CC}">
              <c16:uniqueId val="{00000001-E372-445E-A2E7-2C6CF58F9B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2226</c:v>
                </c:pt>
                <c:pt idx="5">
                  <c:v>2145</c:v>
                </c:pt>
                <c:pt idx="8">
                  <c:v>2844</c:v>
                </c:pt>
                <c:pt idx="11">
                  <c:v>3420</c:v>
                </c:pt>
                <c:pt idx="14">
                  <c:v>4183</c:v>
                </c:pt>
              </c:numCache>
            </c:numRef>
          </c:val>
          <c:extLst>
            <c:ext xmlns:c16="http://schemas.microsoft.com/office/drawing/2014/chart" uri="{C3380CC4-5D6E-409C-BE32-E72D297353CC}">
              <c16:uniqueId val="{00000002-E372-445E-A2E7-2C6CF58F9B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72-445E-A2E7-2C6CF58F9B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72-445E-A2E7-2C6CF58F9B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2-445E-A2E7-2C6CF58F9B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3089</c:v>
                </c:pt>
                <c:pt idx="3">
                  <c:v>3106</c:v>
                </c:pt>
                <c:pt idx="6">
                  <c:v>3172</c:v>
                </c:pt>
                <c:pt idx="9">
                  <c:v>2950</c:v>
                </c:pt>
                <c:pt idx="12">
                  <c:v>2999</c:v>
                </c:pt>
              </c:numCache>
            </c:numRef>
          </c:val>
          <c:extLst>
            <c:ext xmlns:c16="http://schemas.microsoft.com/office/drawing/2014/chart" uri="{C3380CC4-5D6E-409C-BE32-E72D297353CC}">
              <c16:uniqueId val="{00000006-E372-445E-A2E7-2C6CF58F9B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1092</c:v>
                </c:pt>
                <c:pt idx="3">
                  <c:v>955</c:v>
                </c:pt>
                <c:pt idx="6">
                  <c:v>696</c:v>
                </c:pt>
                <c:pt idx="9">
                  <c:v>634</c:v>
                </c:pt>
                <c:pt idx="12">
                  <c:v>559</c:v>
                </c:pt>
              </c:numCache>
            </c:numRef>
          </c:val>
          <c:extLst>
            <c:ext xmlns:c16="http://schemas.microsoft.com/office/drawing/2014/chart" uri="{C3380CC4-5D6E-409C-BE32-E72D297353CC}">
              <c16:uniqueId val="{00000007-E372-445E-A2E7-2C6CF58F9B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8270</c:v>
                </c:pt>
                <c:pt idx="3">
                  <c:v>7556</c:v>
                </c:pt>
                <c:pt idx="6">
                  <c:v>6922</c:v>
                </c:pt>
                <c:pt idx="9">
                  <c:v>6386</c:v>
                </c:pt>
                <c:pt idx="12">
                  <c:v>6112</c:v>
                </c:pt>
              </c:numCache>
            </c:numRef>
          </c:val>
          <c:extLst>
            <c:ext xmlns:c16="http://schemas.microsoft.com/office/drawing/2014/chart" uri="{C3380CC4-5D6E-409C-BE32-E72D297353CC}">
              <c16:uniqueId val="{00000008-E372-445E-A2E7-2C6CF58F9B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565</c:v>
                </c:pt>
                <c:pt idx="3">
                  <c:v>515</c:v>
                </c:pt>
                <c:pt idx="6">
                  <c:v>474</c:v>
                </c:pt>
                <c:pt idx="9">
                  <c:v>433</c:v>
                </c:pt>
                <c:pt idx="12">
                  <c:v>391</c:v>
                </c:pt>
              </c:numCache>
            </c:numRef>
          </c:val>
          <c:extLst>
            <c:ext xmlns:c16="http://schemas.microsoft.com/office/drawing/2014/chart" uri="{C3380CC4-5D6E-409C-BE32-E72D297353CC}">
              <c16:uniqueId val="{00000009-E372-445E-A2E7-2C6CF58F9B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21118</c:v>
                </c:pt>
                <c:pt idx="3">
                  <c:v>22147</c:v>
                </c:pt>
                <c:pt idx="6">
                  <c:v>21934</c:v>
                </c:pt>
                <c:pt idx="9">
                  <c:v>20547</c:v>
                </c:pt>
                <c:pt idx="12">
                  <c:v>19627</c:v>
                </c:pt>
              </c:numCache>
            </c:numRef>
          </c:val>
          <c:extLst>
            <c:ext xmlns:c16="http://schemas.microsoft.com/office/drawing/2014/chart" uri="{C3380CC4-5D6E-409C-BE32-E72D297353CC}">
              <c16:uniqueId val="{0000000A-E372-445E-A2E7-2C6CF58F9B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10227</c:v>
                </c:pt>
                <c:pt idx="2">
                  <c:v>#N/A</c:v>
                </c:pt>
                <c:pt idx="3">
                  <c:v>#N/A</c:v>
                </c:pt>
                <c:pt idx="4">
                  <c:v>11009</c:v>
                </c:pt>
                <c:pt idx="5">
                  <c:v>#N/A</c:v>
                </c:pt>
                <c:pt idx="6">
                  <c:v>#N/A</c:v>
                </c:pt>
                <c:pt idx="7">
                  <c:v>10002</c:v>
                </c:pt>
                <c:pt idx="8">
                  <c:v>#N/A</c:v>
                </c:pt>
                <c:pt idx="9">
                  <c:v>#N/A</c:v>
                </c:pt>
                <c:pt idx="10">
                  <c:v>8224</c:v>
                </c:pt>
                <c:pt idx="11">
                  <c:v>#N/A</c:v>
                </c:pt>
                <c:pt idx="12">
                  <c:v>#N/A</c:v>
                </c:pt>
                <c:pt idx="13">
                  <c:v>6918</c:v>
                </c:pt>
                <c:pt idx="14">
                  <c:v>#N/A</c:v>
                </c:pt>
              </c:numCache>
            </c:numRef>
          </c:val>
          <c:smooth val="0"/>
          <c:extLst>
            <c:ext xmlns:c16="http://schemas.microsoft.com/office/drawing/2014/chart" uri="{C3380CC4-5D6E-409C-BE32-E72D297353CC}">
              <c16:uniqueId val="{0000000B-E372-445E-A2E7-2C6CF58F9B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905</c:v>
                </c:pt>
                <c:pt idx="1">
                  <c:v>1065</c:v>
                </c:pt>
                <c:pt idx="2">
                  <c:v>1335</c:v>
                </c:pt>
              </c:numCache>
            </c:numRef>
          </c:val>
          <c:extLst>
            <c:ext xmlns:c16="http://schemas.microsoft.com/office/drawing/2014/chart" uri="{C3380CC4-5D6E-409C-BE32-E72D297353CC}">
              <c16:uniqueId val="{00000000-1A6E-416C-A192-8809468AF1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348</c:v>
                </c:pt>
                <c:pt idx="1">
                  <c:v>344</c:v>
                </c:pt>
                <c:pt idx="2">
                  <c:v>400</c:v>
                </c:pt>
              </c:numCache>
            </c:numRef>
          </c:val>
          <c:extLst>
            <c:ext xmlns:c16="http://schemas.microsoft.com/office/drawing/2014/chart" uri="{C3380CC4-5D6E-409C-BE32-E72D297353CC}">
              <c16:uniqueId val="{00000001-1A6E-416C-A192-8809468AF1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693</c:v>
                </c:pt>
                <c:pt idx="1">
                  <c:v>1026</c:v>
                </c:pt>
                <c:pt idx="2">
                  <c:v>1385</c:v>
                </c:pt>
              </c:numCache>
            </c:numRef>
          </c:val>
          <c:extLst>
            <c:ext xmlns:c16="http://schemas.microsoft.com/office/drawing/2014/chart" uri="{C3380CC4-5D6E-409C-BE32-E72D297353CC}">
              <c16:uniqueId val="{00000002-1A6E-416C-A192-8809468AF1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{B8F10C27-C515-473B-931B-F2AF30A9470C}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12-4F39-83FD-DAE38CD57C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{9D661AB9-A1F9-4B1E-B8FA-04A5A5B36331}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12-4F39-83FD-DAE38CD57C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{3B75B366-5D44-407F-AA6B-C1D3AC4D6F1C}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12-4F39-83FD-DAE38CD57C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{5A1C04C8-62E7-4F7F-8858-5B80A047E7C2}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12-4F39-83FD-DAE38CD57C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{110AC4BF-9CA7-41DA-A2CB-573BC83DB26E}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12-4F39-83FD-DAE38CD57C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{667350F0-5A86-4953-98A6-6ECF99038632}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12-4F39-83FD-DAE38CD57C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{06900CF0-E010-4EE9-A66C-A0E270422A36}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12-4F39-83FD-DAE38CD57C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{61534BF5-A533-4A06-89D1-DA501F4FF667}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12-4F39-83FD-DAE38CD57C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{E0BBA17E-B704-437E-8C07-5A18B1607F45}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12-4F39-83FD-DAE38CD57C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67.8</c:v>
                </c:pt>
                <c:pt idx="16">
                  <c:v>49.9</c:v>
                </c:pt>
                <c:pt idx="24">
                  <c:v>51.2</c:v>
                </c:pt>
                <c:pt idx="32">
                  <c:v>69.099999999999994</c:v>
                </c:pt>
              </c:numCache>
            </c:numRef>
          </c:xVal>
          <c:yVal>
            <c:numRef>
              <c:f>公会計指標分析・財政指標組合せ分析表!$BP$51:$DC$51</c:f>
              <c:numCache>
                <c:formatCode>#,##0.0;"▲ "#,##0.0</c:formatCode>
                <c:ptCount val="40"/>
                <c:pt idx="0">
                  <c:v>93.8</c:v>
                </c:pt>
                <c:pt idx="8">
                  <c:v>97.7</c:v>
                </c:pt>
                <c:pt idx="16">
                  <c:v>84</c:v>
                </c:pt>
                <c:pt idx="24">
                  <c:v>70.5</c:v>
                </c:pt>
                <c:pt idx="32">
                  <c:v>58.1</c:v>
                </c:pt>
              </c:numCache>
            </c:numRef>
          </c:yVal>
          <c:smooth val="0"/>
          <c:extLst>
            <c:ext xmlns:c16="http://schemas.microsoft.com/office/drawing/2014/chart" uri="{C3380CC4-5D6E-409C-BE32-E72D297353CC}">
              <c16:uniqueId val="{00000009-C212-4F39-83FD-DAE38CD57C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{BC4AD3BD-753B-407E-94F5-19232CDEA8FD}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12-4F39-83FD-DAE38CD57C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{29BD6FAF-9BC1-4C3D-95F4-EA85FA40A38A}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12-4F39-83FD-DAE38CD57C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{51C4FF6E-7712-4FD9-B161-EBE64D4C2A89}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12-4F39-83FD-DAE38CD57C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{BB5C1FA5-CE45-4065-937B-A0446001D1DE}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12-4F39-83FD-DAE38CD57C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{AB2EBA6C-90A5-4157-8564-BC4BD347FB9C}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12-4F39-83FD-DAE38CD57C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{602ADE98-A312-4C05-ACA0-5DA719B8487D}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12-4F39-83FD-DAE38CD57C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{B24B4585-CB1C-44D7-A3AB-AAD7D7B1A536}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12-4F39-83FD-DAE38CD57C29}"/>
                </c:ext>
              </c:extLst>
            </c:dLbl>
            <c:dLbl>
              <c:idx val="24"/>
              <c:layout>
                <c:manualLayout>
                  <c:x val="-2.385378664747683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{F2191C29-B6D0-414F-8132-D3B8ACF0B71A}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12-4F39-83FD-DAE38CD57C29}"/>
                </c:ext>
              </c:extLst>
            </c:dLbl>
            <c:dLbl>
              <c:idx val="32"/>
              <c:layout>
                <c:manualLayout>
                  <c:x val="-4.017771465299148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{2036EE9F-F27D-4B91-A25E-535E4DFEE762}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12-4F39-83FD-DAE38CD57C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212-4F39-83FD-DAE38CD57C29}"/>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{E7D4A780-C224-488E-9E27-5BFD17EF5BD8}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836-4D13-B6FF-7627A38306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{B56366D0-57F8-47AD-9AF9-010A03AC8EC7}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36-4D13-B6FF-7627A38306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{D97F0141-8FC6-4872-BF2E-840C226EC2DF}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36-4D13-B6FF-7627A38306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{38B580C2-910F-4417-9CDB-E0B11D3DE768}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36-4D13-B6FF-7627A38306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{0E0C895D-F0AA-429B-ACE0-536A5D4A5F20}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36-4D13-B6FF-7627A38306E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{A2A11CCC-8CF7-4CFC-9D56-6D01188EED60}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836-4D13-B6FF-7627A38306E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{0BB9295C-F93F-4E26-BC24-37DA01733541}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836-4D13-B6FF-7627A38306E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{48FF8023-58D7-44AB-837A-8020085C9C2F}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836-4D13-B6FF-7627A38306E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{9B2FAD2E-8885-4D3E-9F1D-374B555245AB}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836-4D13-B6FF-7627A38306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7.4</c:v>
                </c:pt>
                <c:pt idx="16">
                  <c:v>6.7</c:v>
                </c:pt>
                <c:pt idx="24">
                  <c:v>6.8</c:v>
                </c:pt>
                <c:pt idx="32">
                  <c:v>6.8</c:v>
                </c:pt>
              </c:numCache>
            </c:numRef>
          </c:xVal>
          <c:yVal>
            <c:numRef>
              <c:f>公会計指標分析・財政指標組合せ分析表!$BP$73:$DC$73</c:f>
              <c:numCache>
                <c:formatCode>#,##0.0;"▲ "#,##0.0</c:formatCode>
                <c:ptCount val="40"/>
                <c:pt idx="0">
                  <c:v>93.8</c:v>
                </c:pt>
                <c:pt idx="8">
                  <c:v>97.7</c:v>
                </c:pt>
                <c:pt idx="16">
                  <c:v>84</c:v>
                </c:pt>
                <c:pt idx="24">
                  <c:v>70.5</c:v>
                </c:pt>
                <c:pt idx="32">
                  <c:v>58.1</c:v>
                </c:pt>
              </c:numCache>
            </c:numRef>
          </c:yVal>
          <c:smooth val="0"/>
          <c:extLst>
            <c:ext xmlns:c16="http://schemas.microsoft.com/office/drawing/2014/chart" uri="{C3380CC4-5D6E-409C-BE32-E72D297353CC}">
              <c16:uniqueId val="{00000009-D836-4D13-B6FF-7627A38306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{DFC8DA92-5EB6-4F85-8BFC-876C27802327}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836-4D13-B6FF-7627A38306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{BC2B9E8E-0EF9-4E76-B588-9688B44AFEEE}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36-4D13-B6FF-7627A38306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{B925C5CA-D074-4FD0-9B9D-460AD7C7E67D}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36-4D13-B6FF-7627A38306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{28DDD294-24A0-4974-9F4F-01E6FB7BDCF8}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36-4D13-B6FF-7627A38306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{6C7BF5AE-9896-4597-BE1C-EDEE1DB51BD6}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36-4D13-B6FF-7627A38306E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{05B2A2B9-3E8F-432D-9A1F-C87428219053}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836-4D13-B6FF-7627A38306E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{4F886846-58C3-49A1-85B2-02F62620EE08}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836-4D13-B6FF-7627A38306EA}"/>
                </c:ext>
              </c:extLst>
            </c:dLbl>
            <c:dLbl>
              <c:idx val="24"/>
              <c:layout>
                <c:manualLayout>
                  <c:x val="-4.4905057365901176E-2"/>
                  <c:y val="-4.469462780848371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{94DEEB96-AF24-4E88-88AD-E4E698479C6A}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836-4D13-B6FF-7627A38306EA}"/>
                </c:ext>
              </c:extLst>
            </c:dLbl>
            <c:dLbl>
              <c:idx val="32"/>
              <c:layout>
                <c:manualLayout>
                  <c:x val="-1.8235628084249993E-2"/>
                  <c:y val="-8.01386663671042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{1CD49F8B-AE7A-43B1-8CB3-70B87E29DB24}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836-4D13-B6FF-7627A38306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836-4D13-B6FF-7627A38306EA}"/>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普通建設事業の抑制や過去の高利率の起債の償還が進んでいることから、年々減少傾向となっている。算入公債費等については、起債の発行の抑制や、臨時財政対策債の発行額の減少により同じく年々減少傾向にある。</a:t>
          </a:r>
        </a:p>
        <a:p>
          <a:r>
            <a:rPr kumimoji="1" lang="ja-JP" altLang="en-US" sz="1400">
              <a:latin typeface="ＭＳ ゴシック" pitchFamily="49" charset="-128"/>
              <a:ea typeface="ＭＳ ゴシック" pitchFamily="49" charset="-128"/>
            </a:rPr>
            <a:t>　今後は、施設の老朽化に伴う更新や統廃合などの建設事業にかかる起債も見込まれるため、元利償還金について、これまで同様の減少は見込みづらい。中長期的な見通しのもと計画的に事業を行い、起債の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等に係る地方債の現在高は、起債を抑制しつつ着実に償還を進めているため減少傾向にある。充当可能基金については、財政調整基金等への積立金が増加したことにより増加傾向にある。また、充当可能財源等については、地価の下落に伴う都市計画税の減収、基準財政需要額算入対象の地方債の完済等により、概ね減少傾向にある。</a:t>
          </a:r>
        </a:p>
        <a:p>
          <a:r>
            <a:rPr kumimoji="1" lang="ja-JP" altLang="en-US" sz="1400">
              <a:latin typeface="ＭＳ ゴシック" pitchFamily="49" charset="-128"/>
              <a:ea typeface="ＭＳ ゴシック" pitchFamily="49" charset="-128"/>
            </a:rPr>
            <a:t>　今後、施設の老朽化に伴う更新や統廃合などの建設事業にかかる起債も見込まれるが、計画的に事業を行い、新規発行の市債を極力抑制するなど、将来負担が過度にならないような財政運営に努めていく。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年度末と比較すると、財政調整基金の残高が約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万円増加し、今後の施設整備を見据えての積立を行ったことにより市有施設最適化整備更新基金の残高が約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年度の退職者が非常に多かったことから職員退職手当基金を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万円取り崩している。全体としては、令和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最適化整備更新基金については、ごみ焼却施設の基幹的設備改良事業や、老朽化した施設の更新や統廃合などの建設事業を実施するため、事業に合わせて取り崩しを行うとともに、毎年度着実に積立を行っていく。経常収支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％と硬直した財政状況ではあるものの、新たな行財政改革アクションプランに基づき経費削減を行い、基金残高の維持に努める。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：市有施設の最適化整備及び更新に必要な財源を確保し、将来にわたる市財政の健全な運営に資することを目的とする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：個人又は団体から広く寄附金を募り、これを財源として各種事業を実施し、桜井市の特色を生かした、個性豊かで</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魅力に満ちた「夢と希望とロマン」にあふれるまちづくりと次世代へ美しいふるさとを託すために資することを</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：財産区財産を処分することにより発生する金銭を当該財産区住民の福祉を増進する目的をもって行う公共事業の資金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：職員の退職手当支給のため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：戒重集会所の管理に要する資金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：今後の施設整備のために大幅に積み立てたことによる増加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：寄附金を積み立てたことによる増加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：住民の福祉を増進するために積み立てたことによる増加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：定年延長制度に伴う積み立てを行ったことによる増加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：戒重集会所の維持管理のために取り崩したことによる減少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：施設の老朽化に伴う更新や統廃合などの建設事業のため、毎年積立予定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：ふるさと寄附金の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を毎年積立予定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：財産処分代金から処分に係る必要経費を差し引いた額を積立予定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：定年延長制度により支出に偏りがないよう、負担の平準化を図る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：基金の運用から生ずる収益を積立予定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年度末と比較すると、令和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年度ともに実質収支額が黒字となったことによる繰越金による積立が経常的な取り崩しを上回ったため、約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基金残高は類似団体と比較しても低い水準である。しかし、硬直した財政状況に変わりはなく、基金残高の増加は見込まれない。そのため、令和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年度より取り組む新たな行財政改革アクションプランを着実に取り組むことにより、基金残高の維持に努める。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年度末と比較すると、残高が約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万円増加している。その主な要因は、令和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年度に臨時財政対策債の償還を推進するために増額された普通交付税の一部である約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ものである。また、県とのまちづくり連携協定に基づき行った事業に伴い発行した地方債の償還に対する、県からの補助金を積み立てている。減少要因は、対象となる地方債の元利償還金に基づき按分した額を毎年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まちづくり連携協定に基づき実施した事業に伴い発行した地方債の元利償還金及び臨時財政対策債償還基金費として積み立てた額を計画的に取り崩していく。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公共施設等総合管理計画に基づき、公共施設の長寿命化及び複合化・除却等により公共施設の延床面積の縮減を掲げ、公有施設の適正管理を目指している。しかし、公共施設の除却については、関係者の調整等に時間を要するため一朝で進むものではない。令和３年度には庁舎を新築したため指標は改善しているが、公共施設全体としては減価償却が進んでいる。今後も各施設のあり方を検討し、計画的に施設の更新、集約、除却等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4440555"/>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227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3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51223</xdr:rowOff>
    </xdr:from>
    <xdr:to>
      <xdr:col>23</xdr:col>
      <xdr:colOff>136525</xdr:colOff>
      <xdr:row>32</xdr:row>
      <xdr:rowOff>152823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5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29650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16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92922</xdr:rowOff>
    </xdr:from>
    <xdr:to>
      <xdr:col>19</xdr:col>
      <xdr:colOff>187325</xdr:colOff>
      <xdr:row>29</xdr:row>
      <xdr:rowOff>23072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48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143722</xdr:rowOff>
    </xdr:from>
    <xdr:to>
      <xdr:col>23</xdr:col>
      <xdr:colOff>85725</xdr:colOff>
      <xdr:row>32</xdr:row>
      <xdr:rowOff>102023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4944322"/>
          <a:ext cx="711200" cy="6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46143</xdr:rowOff>
    </xdr:from>
    <xdr:to>
      <xdr:col>15</xdr:col>
      <xdr:colOff>187325</xdr:colOff>
      <xdr:row>28</xdr:row>
      <xdr:rowOff>147743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48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143722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489754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96943</xdr:rowOff>
    </xdr:from>
    <xdr:to>
      <xdr:col>15</xdr:col>
      <xdr:colOff>136525</xdr:colOff>
      <xdr:row>32</xdr:row>
      <xdr:rowOff>55245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527300" y="4897543"/>
          <a:ext cx="762000" cy="64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121920</xdr:rowOff>
    </xdr:from>
    <xdr:to>
      <xdr:col>7</xdr:col>
      <xdr:colOff>187325</xdr:colOff>
      <xdr:row>32</xdr:row>
      <xdr:rowOff>52070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4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1270</xdr:rowOff>
    </xdr:from>
    <xdr:to>
      <xdr:col>11</xdr:col>
      <xdr:colOff>136525</xdr:colOff>
      <xdr:row>32</xdr:row>
      <xdr:rowOff>55245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48767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450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43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39599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466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164270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462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43197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比率は全国平均、類団平均共に上回っている。理由としては、他団体と比べ基金残高が低いことが挙げられる。また、経常収支比率も高い数字で推移していることも要因である。今後、起債を伴う大規模事業の実施が見込まれる中、事業の選択や、計画的な執行を行い、比率が過度にならないような財政運用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4541308"/>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5791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78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4962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1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23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166779</xdr:rowOff>
    </xdr:from>
    <xdr:to>
      <xdr:col>76</xdr:col>
      <xdr:colOff>73025</xdr:colOff>
      <xdr:row>32</xdr:row>
      <xdr:rowOff>96929</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4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145206</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46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56861</xdr:rowOff>
    </xdr:from>
    <xdr:to>
      <xdr:col>72</xdr:col>
      <xdr:colOff>123825</xdr:colOff>
      <xdr:row>32</xdr:row>
      <xdr:rowOff>158461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5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46129</xdr:rowOff>
    </xdr:from>
    <xdr:to>
      <xdr:col>76</xdr:col>
      <xdr:colOff>22225</xdr:colOff>
      <xdr:row>32</xdr:row>
      <xdr:rowOff>107661</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532529"/>
          <a:ext cx="711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105728</xdr:rowOff>
    </xdr:from>
    <xdr:to>
      <xdr:col>68</xdr:col>
      <xdr:colOff>123825</xdr:colOff>
      <xdr:row>32</xdr:row>
      <xdr:rowOff>35878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4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156528</xdr:rowOff>
    </xdr:from>
    <xdr:to>
      <xdr:col>72</xdr:col>
      <xdr:colOff>73025</xdr:colOff>
      <xdr:row>32</xdr:row>
      <xdr:rowOff>107661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471478"/>
          <a:ext cx="762000" cy="1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11663</xdr:rowOff>
    </xdr:from>
    <xdr:to>
      <xdr:col>64</xdr:col>
      <xdr:colOff>123825</xdr:colOff>
      <xdr:row>34</xdr:row>
      <xdr:rowOff>113263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156528</xdr:rowOff>
    </xdr:from>
    <xdr:to>
      <xdr:col>68</xdr:col>
      <xdr:colOff>73025</xdr:colOff>
      <xdr:row>34</xdr:row>
      <xdr:rowOff>62463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471478"/>
          <a:ext cx="762000" cy="42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135925</xdr:rowOff>
    </xdr:from>
    <xdr:to>
      <xdr:col>60</xdr:col>
      <xdr:colOff>123825</xdr:colOff>
      <xdr:row>35</xdr:row>
      <xdr:rowOff>66075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62463</xdr:rowOff>
    </xdr:from>
    <xdr:to>
      <xdr:col>64</xdr:col>
      <xdr:colOff>73025</xdr:colOff>
      <xdr:row>35</xdr:row>
      <xdr:rowOff>15275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891763"/>
          <a:ext cx="762000" cy="1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48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48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01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0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149588</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63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27005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5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104390</xdr:rowOff>
    </xdr:from>
    <xdr:ext cx="560923"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279838" y="59336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57202</xdr:rowOff>
    </xdr:from>
    <xdr:ext cx="560923"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17838" y="60579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113047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140970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54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23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89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45720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55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78757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169875</xdr:rowOff>
    </xdr:from>
    <xdr:to>
      <xdr:col>55</xdr:col>
      <xdr:colOff>50800</xdr:colOff>
      <xdr:row>40</xdr:row>
      <xdr:rowOff>100025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21302</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7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xdr:rowOff>
    </xdr:from>
    <xdr:to>
      <xdr:col>50</xdr:col>
      <xdr:colOff>165100</xdr:colOff>
      <xdr:row>40</xdr:row>
      <xdr:rowOff>103225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49225</xdr:rowOff>
    </xdr:from>
    <xdr:to>
      <xdr:col>55</xdr:col>
      <xdr:colOff>0</xdr:colOff>
      <xdr:row>40</xdr:row>
      <xdr:rowOff>52425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0722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xdr:rowOff>
    </xdr:from>
    <xdr:to>
      <xdr:col>46</xdr:col>
      <xdr:colOff>38100</xdr:colOff>
      <xdr:row>40</xdr:row>
      <xdr:rowOff>104902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52425</xdr:rowOff>
    </xdr:from>
    <xdr:to>
      <xdr:col>50</xdr:col>
      <xdr:colOff>114300</xdr:colOff>
      <xdr:row>40</xdr:row>
      <xdr:rowOff>54102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10425"/>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xdr:rowOff>
    </xdr:from>
    <xdr:to>
      <xdr:col>41</xdr:col>
      <xdr:colOff>101600</xdr:colOff>
      <xdr:row>40</xdr:row>
      <xdr:rowOff>108712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54102</xdr:rowOff>
    </xdr:from>
    <xdr:to>
      <xdr:col>45</xdr:col>
      <xdr:colOff>177800</xdr:colOff>
      <xdr:row>40</xdr:row>
      <xdr:rowOff>57912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1210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10122</xdr:rowOff>
    </xdr:from>
    <xdr:to>
      <xdr:col>36</xdr:col>
      <xdr:colOff>165100</xdr:colOff>
      <xdr:row>40</xdr:row>
      <xdr:rowOff>111722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57912</xdr:rowOff>
    </xdr:from>
    <xdr:to>
      <xdr:col>41</xdr:col>
      <xdr:colOff>50800</xdr:colOff>
      <xdr:row>40</xdr:row>
      <xdr:rowOff>60922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15912"/>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119752</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6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121429</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128249</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66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57150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149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34290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12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115751</xdr:rowOff>
    </xdr:from>
    <xdr:to>
      <xdr:col>10</xdr:col>
      <xdr:colOff>165100</xdr:colOff>
      <xdr:row>59</xdr:row>
      <xdr:rowOff>45901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166551</xdr:rowOff>
    </xdr:from>
    <xdr:to>
      <xdr:col>15</xdr:col>
      <xdr:colOff>50800</xdr:colOff>
      <xdr:row>59</xdr:row>
      <xdr:rowOff>11430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1106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99423</xdr:rowOff>
    </xdr:from>
    <xdr:to>
      <xdr:col>6</xdr:col>
      <xdr:colOff>38100</xdr:colOff>
      <xdr:row>59</xdr:row>
      <xdr:rowOff>29573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150223</xdr:rowOff>
    </xdr:from>
    <xdr:to>
      <xdr:col>10</xdr:col>
      <xdr:colOff>114300</xdr:colOff>
      <xdr:row>58</xdr:row>
      <xdr:rowOff>166551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943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62428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46100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16491</xdr:rowOff>
    </xdr:from>
    <xdr:to>
      <xdr:col>55</xdr:col>
      <xdr:colOff>50800</xdr:colOff>
      <xdr:row>63</xdr:row>
      <xdr:rowOff>118091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8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39368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66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18805</xdr:rowOff>
    </xdr:from>
    <xdr:to>
      <xdr:col>50</xdr:col>
      <xdr:colOff>165100</xdr:colOff>
      <xdr:row>63</xdr:row>
      <xdr:rowOff>120405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8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67291</xdr:rowOff>
    </xdr:from>
    <xdr:to>
      <xdr:col>55</xdr:col>
      <xdr:colOff>0</xdr:colOff>
      <xdr:row>63</xdr:row>
      <xdr:rowOff>69605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68641"/>
          <a:ext cx="838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19944</xdr:rowOff>
    </xdr:from>
    <xdr:to>
      <xdr:col>46</xdr:col>
      <xdr:colOff>38100</xdr:colOff>
      <xdr:row>63</xdr:row>
      <xdr:rowOff>121544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8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69605</xdr:rowOff>
    </xdr:from>
    <xdr:to>
      <xdr:col>50</xdr:col>
      <xdr:colOff>114300</xdr:colOff>
      <xdr:row>63</xdr:row>
      <xdr:rowOff>70744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70955"/>
          <a:ext cx="88900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24088</xdr:rowOff>
    </xdr:from>
    <xdr:to>
      <xdr:col>41</xdr:col>
      <xdr:colOff>101600</xdr:colOff>
      <xdr:row>63</xdr:row>
      <xdr:rowOff>125688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8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70744</xdr:rowOff>
    </xdr:from>
    <xdr:to>
      <xdr:col>45</xdr:col>
      <xdr:colOff>177800</xdr:colOff>
      <xdr:row>63</xdr:row>
      <xdr:rowOff>74888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72094"/>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27318</xdr:rowOff>
    </xdr:from>
    <xdr:to>
      <xdr:col>36</xdr:col>
      <xdr:colOff>165100</xdr:colOff>
      <xdr:row>63</xdr:row>
      <xdr:rowOff>128918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82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74888</xdr:rowOff>
    </xdr:from>
    <xdr:to>
      <xdr:col>41</xdr:col>
      <xdr:colOff>50800</xdr:colOff>
      <xdr:row>63</xdr:row>
      <xdr:rowOff>78118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76238"/>
          <a:ext cx="889000" cy="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136932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59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138071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59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142215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6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145445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60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63500</xdr:rowOff>
    </xdr:from>
    <xdr:to>
      <xdr:col>20</xdr:col>
      <xdr:colOff>38100</xdr:colOff>
      <xdr:row>84</xdr:row>
      <xdr:rowOff>165100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114300</xdr:rowOff>
    </xdr:from>
    <xdr:to>
      <xdr:col>24</xdr:col>
      <xdr:colOff>63500</xdr:colOff>
      <xdr:row>84</xdr:row>
      <xdr:rowOff>144780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16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114300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85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636</xdr:rowOff>
    </xdr:from>
    <xdr:to>
      <xdr:col>10</xdr:col>
      <xdr:colOff>165100</xdr:colOff>
      <xdr:row>84</xdr:row>
      <xdr:rowOff>102236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51436</xdr:rowOff>
    </xdr:from>
    <xdr:to>
      <xdr:col>15</xdr:col>
      <xdr:colOff>50800</xdr:colOff>
      <xdr:row>84</xdr:row>
      <xdr:rowOff>83820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532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137795</xdr:rowOff>
    </xdr:from>
    <xdr:to>
      <xdr:col>6</xdr:col>
      <xdr:colOff>38100</xdr:colOff>
      <xdr:row>84</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17145</xdr:rowOff>
    </xdr:from>
    <xdr:to>
      <xdr:col>10</xdr:col>
      <xdr:colOff>114300</xdr:colOff>
      <xdr:row>84</xdr:row>
      <xdr:rowOff>51436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18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156227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93363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59072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89788</xdr:rowOff>
    </xdr:from>
    <xdr:to>
      <xdr:col>55</xdr:col>
      <xdr:colOff>50800</xdr:colOff>
      <xdr:row>85</xdr:row>
      <xdr:rowOff>19938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4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112665</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34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93218</xdr:rowOff>
    </xdr:from>
    <xdr:to>
      <xdr:col>50</xdr:col>
      <xdr:colOff>165100</xdr:colOff>
      <xdr:row>85</xdr:row>
      <xdr:rowOff>23368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4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140588</xdr:rowOff>
    </xdr:from>
    <xdr:to>
      <xdr:col>55</xdr:col>
      <xdr:colOff>0</xdr:colOff>
      <xdr:row>84</xdr:row>
      <xdr:rowOff>144018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42388"/>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144018</xdr:rowOff>
    </xdr:from>
    <xdr:to>
      <xdr:col>50</xdr:col>
      <xdr:colOff>114300</xdr:colOff>
      <xdr:row>84</xdr:row>
      <xdr:rowOff>145542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5458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97789</xdr:rowOff>
    </xdr:from>
    <xdr:to>
      <xdr:col>41</xdr:col>
      <xdr:colOff>101600</xdr:colOff>
      <xdr:row>85</xdr:row>
      <xdr:rowOff>27939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148589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54734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100457</xdr:rowOff>
    </xdr:from>
    <xdr:to>
      <xdr:col>36</xdr:col>
      <xdr:colOff>165100</xdr:colOff>
      <xdr:row>85</xdr:row>
      <xdr:rowOff>30607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148589</xdr:rowOff>
    </xdr:from>
    <xdr:to>
      <xdr:col>41</xdr:col>
      <xdr:colOff>50800</xdr:colOff>
      <xdr:row>84</xdr:row>
      <xdr:rowOff>151257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55038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39895</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27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44466</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47134</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44450</xdr:rowOff>
    </xdr:from>
    <xdr:to>
      <xdr:col>85</xdr:col>
      <xdr:colOff>177800</xdr:colOff>
      <xdr:row>40</xdr:row>
      <xdr:rowOff>146050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22877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xdr:rowOff>
    </xdr:from>
    <xdr:to>
      <xdr:col>81</xdr:col>
      <xdr:colOff>101600</xdr:colOff>
      <xdr:row>40</xdr:row>
      <xdr:rowOff>115570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95250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5481300" y="6922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154940</xdr:rowOff>
    </xdr:from>
    <xdr:to>
      <xdr:col>76</xdr:col>
      <xdr:colOff>165100</xdr:colOff>
      <xdr:row>40</xdr:row>
      <xdr:rowOff>85090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34290</xdr:rowOff>
    </xdr:from>
    <xdr:to>
      <xdr:col>81</xdr:col>
      <xdr:colOff>50800</xdr:colOff>
      <xdr:row>40</xdr:row>
      <xdr:rowOff>64770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892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34290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3703300" y="6865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97790</xdr:rowOff>
    </xdr:from>
    <xdr:to>
      <xdr:col>67</xdr:col>
      <xdr:colOff>101600</xdr:colOff>
      <xdr:row>40</xdr:row>
      <xdr:rowOff>27940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148590</xdr:rowOff>
    </xdr:from>
    <xdr:to>
      <xdr:col>71</xdr:col>
      <xdr:colOff>177800</xdr:colOff>
      <xdr:row>40</xdr:row>
      <xdr:rowOff>7620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2814300" y="6835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76217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19067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63500</xdr:rowOff>
    </xdr:from>
    <xdr:to>
      <xdr:col>116</xdr:col>
      <xdr:colOff>114300</xdr:colOff>
      <xdr:row>37</xdr:row>
      <xdr:rowOff>165100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86377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74930</xdr:rowOff>
    </xdr:from>
    <xdr:to>
      <xdr:col>112</xdr:col>
      <xdr:colOff>38100</xdr:colOff>
      <xdr:row>38</xdr:row>
      <xdr:rowOff>5080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114300</xdr:rowOff>
    </xdr:from>
    <xdr:to>
      <xdr:col>116</xdr:col>
      <xdr:colOff>63500</xdr:colOff>
      <xdr:row>37</xdr:row>
      <xdr:rowOff>125730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457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78740</xdr:rowOff>
    </xdr:from>
    <xdr:to>
      <xdr:col>107</xdr:col>
      <xdr:colOff>101600</xdr:colOff>
      <xdr:row>38</xdr:row>
      <xdr:rowOff>8890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125730</xdr:rowOff>
    </xdr:from>
    <xdr:to>
      <xdr:col>111</xdr:col>
      <xdr:colOff>177800</xdr:colOff>
      <xdr:row>37</xdr:row>
      <xdr:rowOff>129540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469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86360</xdr:rowOff>
    </xdr:from>
    <xdr:to>
      <xdr:col>102</xdr:col>
      <xdr:colOff>165100</xdr:colOff>
      <xdr:row>38</xdr:row>
      <xdr:rowOff>16510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129540</xdr:rowOff>
    </xdr:from>
    <xdr:to>
      <xdr:col>107</xdr:col>
      <xdr:colOff>50800</xdr:colOff>
      <xdr:row>37</xdr:row>
      <xdr:rowOff>137160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6473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90170</xdr:rowOff>
    </xdr:from>
    <xdr:to>
      <xdr:col>98</xdr:col>
      <xdr:colOff>38100</xdr:colOff>
      <xdr:row>38</xdr:row>
      <xdr:rowOff>20320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137160</xdr:rowOff>
    </xdr:from>
    <xdr:to>
      <xdr:col>102</xdr:col>
      <xdr:colOff>114300</xdr:colOff>
      <xdr:row>37</xdr:row>
      <xdr:rowOff>140970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6480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21607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25417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33037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36847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60960</xdr:rowOff>
    </xdr:from>
    <xdr:to>
      <xdr:col>85</xdr:col>
      <xdr:colOff>127000</xdr:colOff>
      <xdr:row>61</xdr:row>
      <xdr:rowOff>99060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5194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60960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477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99695</xdr:rowOff>
    </xdr:from>
    <xdr:to>
      <xdr:col>72</xdr:col>
      <xdr:colOff>38100</xdr:colOff>
      <xdr:row>61</xdr:row>
      <xdr:rowOff>29845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61</xdr:row>
      <xdr:rowOff>19050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437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71120</xdr:rowOff>
    </xdr:from>
    <xdr:to>
      <xdr:col>67</xdr:col>
      <xdr:colOff>101600</xdr:colOff>
      <xdr:row>61</xdr:row>
      <xdr:rowOff>1270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121920</xdr:rowOff>
    </xdr:from>
    <xdr:to>
      <xdr:col>71</xdr:col>
      <xdr:colOff>177800</xdr:colOff>
      <xdr:row>60</xdr:row>
      <xdr:rowOff>150495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408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20972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163847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125679</xdr:rowOff>
    </xdr:from>
    <xdr:to>
      <xdr:col>116</xdr:col>
      <xdr:colOff>114300</xdr:colOff>
      <xdr:row>62</xdr:row>
      <xdr:rowOff>55829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5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148556</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43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134824</xdr:rowOff>
    </xdr:from>
    <xdr:to>
      <xdr:col>112</xdr:col>
      <xdr:colOff>38100</xdr:colOff>
      <xdr:row>62</xdr:row>
      <xdr:rowOff>64974</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5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5029</xdr:rowOff>
    </xdr:from>
    <xdr:to>
      <xdr:col>116</xdr:col>
      <xdr:colOff>63500</xdr:colOff>
      <xdr:row>62</xdr:row>
      <xdr:rowOff>14174</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634929"/>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138481</xdr:rowOff>
    </xdr:from>
    <xdr:to>
      <xdr:col>107</xdr:col>
      <xdr:colOff>101600</xdr:colOff>
      <xdr:row>62</xdr:row>
      <xdr:rowOff>68631</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5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14174</xdr:rowOff>
    </xdr:from>
    <xdr:to>
      <xdr:col>111</xdr:col>
      <xdr:colOff>177800</xdr:colOff>
      <xdr:row>62</xdr:row>
      <xdr:rowOff>17831</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64407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146253</xdr:rowOff>
    </xdr:from>
    <xdr:to>
      <xdr:col>102</xdr:col>
      <xdr:colOff>165100</xdr:colOff>
      <xdr:row>62</xdr:row>
      <xdr:rowOff>76403</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6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17831</xdr:rowOff>
    </xdr:from>
    <xdr:to>
      <xdr:col>107</xdr:col>
      <xdr:colOff>50800</xdr:colOff>
      <xdr:row>62</xdr:row>
      <xdr:rowOff>25603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9545300" y="1064773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25603</xdr:rowOff>
    </xdr:from>
    <xdr:to>
      <xdr:col>102</xdr:col>
      <xdr:colOff>114300</xdr:colOff>
      <xdr:row>62</xdr:row>
      <xdr:rowOff>32004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8656300" y="1065550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81501</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85158</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37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92930</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E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E00-00009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E00-00009B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E00-00009D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42545</xdr:rowOff>
    </xdr:from>
    <xdr:to>
      <xdr:col>85</xdr:col>
      <xdr:colOff>177800</xdr:colOff>
      <xdr:row>107</xdr:row>
      <xdr:rowOff>144145</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6268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20972</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E00-0000A9020000}"/>
            </a:ext>
          </a:extLst>
        </xdr:cNvPr>
        <xdr:cNvSpPr txBox="1"/>
      </xdr:nvSpPr>
      <xdr:spPr>
        <a:xfrm>
          <a:off x="16357600"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10161</xdr:rowOff>
    </xdr:from>
    <xdr:to>
      <xdr:col>81</xdr:col>
      <xdr:colOff>101600</xdr:colOff>
      <xdr:row>107</xdr:row>
      <xdr:rowOff>111761</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5430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60961</xdr:rowOff>
    </xdr:from>
    <xdr:to>
      <xdr:col>85</xdr:col>
      <xdr:colOff>127000</xdr:colOff>
      <xdr:row>107</xdr:row>
      <xdr:rowOff>93345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5481300" y="184061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454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34289</xdr:rowOff>
    </xdr:from>
    <xdr:to>
      <xdr:col>81</xdr:col>
      <xdr:colOff>50800</xdr:colOff>
      <xdr:row>107</xdr:row>
      <xdr:rowOff>60961</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4592300" y="18379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3652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xdr:rowOff>
    </xdr:from>
    <xdr:to>
      <xdr:col>76</xdr:col>
      <xdr:colOff>114300</xdr:colOff>
      <xdr:row>107</xdr:row>
      <xdr:rowOff>34289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3703300" y="183470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95886</xdr:rowOff>
    </xdr:from>
    <xdr:to>
      <xdr:col>67</xdr:col>
      <xdr:colOff>101600</xdr:colOff>
      <xdr:row>107</xdr:row>
      <xdr:rowOff>26036</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763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146686</xdr:rowOff>
    </xdr:from>
    <xdr:to>
      <xdr:col>71</xdr:col>
      <xdr:colOff>177800</xdr:colOff>
      <xdr:row>107</xdr:row>
      <xdr:rowOff>1905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814300" y="183203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102888</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E00-0000B6020000}"/>
            </a:ext>
          </a:extLst>
        </xdr:cNvPr>
        <xdr:cNvSpPr txBox="1"/>
      </xdr:nvSpPr>
      <xdr:spPr>
        <a:xfrm>
          <a:off x="152660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E00-0000B7020000}"/>
            </a:ext>
          </a:extLst>
        </xdr:cNvPr>
        <xdr:cNvSpPr txBox="1"/>
      </xdr:nvSpPr>
      <xdr:spPr>
        <a:xfrm>
          <a:off x="14389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E00-0000B8020000}"/>
            </a:ext>
          </a:extLst>
        </xdr:cNvPr>
        <xdr:cNvSpPr txBox="1"/>
      </xdr:nvSpPr>
      <xdr:spPr>
        <a:xfrm>
          <a:off x="13500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17163</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E00-0000B9020000}"/>
            </a:ext>
          </a:extLst>
        </xdr:cNvPr>
        <xdr:cNvSpPr txBox="1"/>
      </xdr:nvSpPr>
      <xdr:spPr>
        <a:xfrm>
          <a:off x="12611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E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E00-0000D0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E00-0000D2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E00-0000D4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66548</xdr:rowOff>
    </xdr:from>
    <xdr:to>
      <xdr:col>116</xdr:col>
      <xdr:colOff>114300</xdr:colOff>
      <xdr:row>107</xdr:row>
      <xdr:rowOff>168148</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2110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152925</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E00-0000E0020000}"/>
            </a:ext>
          </a:extLst>
        </xdr:cNvPr>
        <xdr:cNvSpPr txBox="1"/>
      </xdr:nvSpPr>
      <xdr:spPr>
        <a:xfrm>
          <a:off x="22199600" y="1832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66548</xdr:rowOff>
    </xdr:from>
    <xdr:to>
      <xdr:col>112</xdr:col>
      <xdr:colOff>38100</xdr:colOff>
      <xdr:row>107</xdr:row>
      <xdr:rowOff>168148</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1272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117348</xdr:rowOff>
    </xdr:from>
    <xdr:to>
      <xdr:col>116</xdr:col>
      <xdr:colOff>63500</xdr:colOff>
      <xdr:row>107</xdr:row>
      <xdr:rowOff>117348</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21323300" y="18462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66548</xdr:rowOff>
    </xdr:from>
    <xdr:to>
      <xdr:col>107</xdr:col>
      <xdr:colOff>101600</xdr:colOff>
      <xdr:row>107</xdr:row>
      <xdr:rowOff>168148</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0383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117348</xdr:rowOff>
    </xdr:from>
    <xdr:to>
      <xdr:col>111</xdr:col>
      <xdr:colOff>177800</xdr:colOff>
      <xdr:row>107</xdr:row>
      <xdr:rowOff>117348</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20434300" y="1846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117348</xdr:rowOff>
    </xdr:from>
    <xdr:to>
      <xdr:col>107</xdr:col>
      <xdr:colOff>50800</xdr:colOff>
      <xdr:row>107</xdr:row>
      <xdr:rowOff>119635</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9545300" y="184624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8605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119635</xdr:rowOff>
    </xdr:from>
    <xdr:to>
      <xdr:col>102</xdr:col>
      <xdr:colOff>114300</xdr:colOff>
      <xdr:row>107</xdr:row>
      <xdr:rowOff>119635</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8656300" y="1846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00000000-0008-0000-0E00-0000E9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00000000-0008-0000-0E00-0000EA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7" name="n_3aveValue【公民館】&#10;一人当たり面積">
          <a:extLst>
            <a:ext uri="{FF2B5EF4-FFF2-40B4-BE49-F238E27FC236}">
              <a16:creationId xmlns:a16="http://schemas.microsoft.com/office/drawing/2014/main" id="{00000000-0008-0000-0E00-0000EB02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8" name="n_4aveValue【公民館】&#10;一人当たり面積">
          <a:extLst>
            <a:ext uri="{FF2B5EF4-FFF2-40B4-BE49-F238E27FC236}">
              <a16:creationId xmlns:a16="http://schemas.microsoft.com/office/drawing/2014/main" id="{00000000-0008-0000-0E00-0000EC02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159275</xdr:rowOff>
    </xdr:from>
    <xdr:ext cx="469744" cy="259045"/>
    <xdr:sp macro="" textlink="">
      <xdr:nvSpPr>
        <xdr:cNvPr id="749" name="n_1mainValue【公民館】&#10;一人当たり面積">
          <a:extLst>
            <a:ext uri="{FF2B5EF4-FFF2-40B4-BE49-F238E27FC236}">
              <a16:creationId xmlns:a16="http://schemas.microsoft.com/office/drawing/2014/main" id="{00000000-0008-0000-0E00-0000ED020000}"/>
            </a:ext>
          </a:extLst>
        </xdr:cNvPr>
        <xdr:cNvSpPr txBox="1"/>
      </xdr:nvSpPr>
      <xdr:spPr>
        <a:xfrm>
          <a:off x="21075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159275</xdr:rowOff>
    </xdr:from>
    <xdr:ext cx="469744" cy="259045"/>
    <xdr:sp macro="" textlink="">
      <xdr:nvSpPr>
        <xdr:cNvPr id="750" name="n_2mainValue【公民館】&#10;一人当たり面積">
          <a:extLst>
            <a:ext uri="{FF2B5EF4-FFF2-40B4-BE49-F238E27FC236}">
              <a16:creationId xmlns:a16="http://schemas.microsoft.com/office/drawing/2014/main" id="{00000000-0008-0000-0E00-0000EE020000}"/>
            </a:ext>
          </a:extLst>
        </xdr:cNvPr>
        <xdr:cNvSpPr txBox="1"/>
      </xdr:nvSpPr>
      <xdr:spPr>
        <a:xfrm>
          <a:off x="20199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751" name="n_3mainValue【公民館】&#10;一人当たり面積">
          <a:extLst>
            <a:ext uri="{FF2B5EF4-FFF2-40B4-BE49-F238E27FC236}">
              <a16:creationId xmlns:a16="http://schemas.microsoft.com/office/drawing/2014/main" id="{00000000-0008-0000-0E00-0000EF020000}"/>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752" name="n_4mainValue【公民館】&#10;一人当たり面積">
          <a:extLst>
            <a:ext uri="{FF2B5EF4-FFF2-40B4-BE49-F238E27FC236}">
              <a16:creationId xmlns:a16="http://schemas.microsoft.com/office/drawing/2014/main" id="{00000000-0008-0000-0E00-0000F0020000}"/>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施設ごとにみると、類似団体平均と比べ、認定こども園・幼稚園・保育所、公営住宅、及び公民館が高く、道路、橋りょう・トンネルが低く、学校施設はほぼ同水準となっている。認定こども園・幼稚園・保育所、公営住宅、公民館、学校施設については、今後の人口動態など社会情勢を踏まえ、移設や建替、統廃合など、その在り方の検討を進めており、地域住民の意見も聴取しながら計画的に対応していく。特に認定こども園・幼稚園・保育所及び公営住宅は、一人当たり面積も類似団体平均を上回っていることや、今後の人口減少も考慮し、施設の集約化を推進し、集約する施設に集中的に投資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108676</xdr:rowOff>
    </xdr:from>
    <xdr:to>
      <xdr:col>24</xdr:col>
      <xdr:colOff>114300</xdr:colOff>
      <xdr:row>39</xdr:row>
      <xdr:rowOff>38826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87103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159476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4845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38</xdr:row>
      <xdr:rowOff>133350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223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30299</xdr:rowOff>
    </xdr:from>
    <xdr:to>
      <xdr:col>10</xdr:col>
      <xdr:colOff>165100</xdr:colOff>
      <xdr:row>38</xdr:row>
      <xdr:rowOff>131899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81099</xdr:rowOff>
    </xdr:from>
    <xdr:to>
      <xdr:col>15</xdr:col>
      <xdr:colOff>50800</xdr:colOff>
      <xdr:row>38</xdr:row>
      <xdr:rowOff>107224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961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xdr:rowOff>
    </xdr:from>
    <xdr:to>
      <xdr:col>6</xdr:col>
      <xdr:colOff>38100</xdr:colOff>
      <xdr:row>38</xdr:row>
      <xdr:rowOff>102507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51707</xdr:rowOff>
    </xdr:from>
    <xdr:to>
      <xdr:col>10</xdr:col>
      <xdr:colOff>114300</xdr:colOff>
      <xdr:row>38</xdr:row>
      <xdr:rowOff>81099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668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0</xdr:rowOff>
    </xdr:from>
    <xdr:to>
      <xdr:col>55</xdr:col>
      <xdr:colOff>50800</xdr:colOff>
      <xdr:row>36</xdr:row>
      <xdr:rowOff>101600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0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12700</xdr:rowOff>
    </xdr:from>
    <xdr:to>
      <xdr:col>50</xdr:col>
      <xdr:colOff>165100</xdr:colOff>
      <xdr:row>36</xdr:row>
      <xdr:rowOff>114300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50800</xdr:rowOff>
    </xdr:from>
    <xdr:to>
      <xdr:col>55</xdr:col>
      <xdr:colOff>0</xdr:colOff>
      <xdr:row>36</xdr:row>
      <xdr:rowOff>63500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22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12700</xdr:rowOff>
    </xdr:from>
    <xdr:to>
      <xdr:col>46</xdr:col>
      <xdr:colOff>38100</xdr:colOff>
      <xdr:row>36</xdr:row>
      <xdr:rowOff>114300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63500</xdr:rowOff>
    </xdr:from>
    <xdr:to>
      <xdr:col>50</xdr:col>
      <xdr:colOff>114300</xdr:colOff>
      <xdr:row>36</xdr:row>
      <xdr:rowOff>63500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23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25400</xdr:rowOff>
    </xdr:from>
    <xdr:to>
      <xdr:col>41</xdr:col>
      <xdr:colOff>101600</xdr:colOff>
      <xdr:row>36</xdr:row>
      <xdr:rowOff>127000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63500</xdr:rowOff>
    </xdr:from>
    <xdr:to>
      <xdr:col>45</xdr:col>
      <xdr:colOff>177800</xdr:colOff>
      <xdr:row>36</xdr:row>
      <xdr:rowOff>76200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23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38100</xdr:rowOff>
    </xdr:from>
    <xdr:to>
      <xdr:col>36</xdr:col>
      <xdr:colOff>165100</xdr:colOff>
      <xdr:row>36</xdr:row>
      <xdr:rowOff>139700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76200</xdr:rowOff>
    </xdr:from>
    <xdr:to>
      <xdr:col>41</xdr:col>
      <xdr:colOff>50800</xdr:colOff>
      <xdr:row>36</xdr:row>
      <xdr:rowOff>88900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130827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130827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143527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156227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59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118745</xdr:rowOff>
    </xdr:from>
    <xdr:to>
      <xdr:col>24</xdr:col>
      <xdr:colOff>114300</xdr:colOff>
      <xdr:row>63</xdr:row>
      <xdr:rowOff>48895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97172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169545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7556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125730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7118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81915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6680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38100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122555</xdr:rowOff>
    </xdr:from>
    <xdr:to>
      <xdr:col>55</xdr:col>
      <xdr:colOff>50800</xdr:colOff>
      <xdr:row>63</xdr:row>
      <xdr:rowOff>52705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100982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126365</xdr:rowOff>
    </xdr:from>
    <xdr:to>
      <xdr:col>50</xdr:col>
      <xdr:colOff>165100</xdr:colOff>
      <xdr:row>63</xdr:row>
      <xdr:rowOff>56515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xdr:rowOff>
    </xdr:from>
    <xdr:to>
      <xdr:col>55</xdr:col>
      <xdr:colOff>0</xdr:colOff>
      <xdr:row>63</xdr:row>
      <xdr:rowOff>5715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8032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126365</xdr:rowOff>
    </xdr:from>
    <xdr:to>
      <xdr:col>46</xdr:col>
      <xdr:colOff>38100</xdr:colOff>
      <xdr:row>63</xdr:row>
      <xdr:rowOff>56515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xdr:rowOff>
    </xdr:from>
    <xdr:to>
      <xdr:col>50</xdr:col>
      <xdr:colOff>114300</xdr:colOff>
      <xdr:row>63</xdr:row>
      <xdr:rowOff>5715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80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130175</xdr:rowOff>
    </xdr:from>
    <xdr:to>
      <xdr:col>41</xdr:col>
      <xdr:colOff>101600</xdr:colOff>
      <xdr:row>63</xdr:row>
      <xdr:rowOff>60325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xdr:rowOff>
    </xdr:from>
    <xdr:to>
      <xdr:col>45</xdr:col>
      <xdr:colOff>177800</xdr:colOff>
      <xdr:row>63</xdr:row>
      <xdr:rowOff>9525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807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xdr:rowOff>
    </xdr:from>
    <xdr:to>
      <xdr:col>41</xdr:col>
      <xdr:colOff>50800</xdr:colOff>
      <xdr:row>63</xdr:row>
      <xdr:rowOff>11430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810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47642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47642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51452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125730</xdr:rowOff>
    </xdr:from>
    <xdr:to>
      <xdr:col>20</xdr:col>
      <xdr:colOff>38100</xdr:colOff>
      <xdr:row>84</xdr:row>
      <xdr:rowOff>55880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3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5080</xdr:rowOff>
    </xdr:from>
    <xdr:to>
      <xdr:col>24</xdr:col>
      <xdr:colOff>63500</xdr:colOff>
      <xdr:row>84</xdr:row>
      <xdr:rowOff>22861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4068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104139</xdr:rowOff>
    </xdr:from>
    <xdr:to>
      <xdr:col>15</xdr:col>
      <xdr:colOff>101600</xdr:colOff>
      <xdr:row>84</xdr:row>
      <xdr:rowOff>34289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3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154939</xdr:rowOff>
    </xdr:from>
    <xdr:to>
      <xdr:col>19</xdr:col>
      <xdr:colOff>177800</xdr:colOff>
      <xdr:row>84</xdr:row>
      <xdr:rowOff>5080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38528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133350</xdr:rowOff>
    </xdr:from>
    <xdr:to>
      <xdr:col>15</xdr:col>
      <xdr:colOff>50800</xdr:colOff>
      <xdr:row>83</xdr:row>
      <xdr:rowOff>154939</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3637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66039</xdr:rowOff>
    </xdr:from>
    <xdr:to>
      <xdr:col>6</xdr:col>
      <xdr:colOff>38100</xdr:colOff>
      <xdr:row>83</xdr:row>
      <xdr:rowOff>167639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2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116839</xdr:rowOff>
    </xdr:from>
    <xdr:to>
      <xdr:col>10</xdr:col>
      <xdr:colOff>114300</xdr:colOff>
      <xdr:row>83</xdr:row>
      <xdr:rowOff>133350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3471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47007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44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25416</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42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158766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38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54627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325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10161</xdr:rowOff>
    </xdr:from>
    <xdr:to>
      <xdr:col>50</xdr:col>
      <xdr:colOff>165100</xdr:colOff>
      <xdr:row>78</xdr:row>
      <xdr:rowOff>111761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152400</xdr:rowOff>
    </xdr:from>
    <xdr:to>
      <xdr:col>55</xdr:col>
      <xdr:colOff>0</xdr:colOff>
      <xdr:row>78</xdr:row>
      <xdr:rowOff>60961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33540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15875</xdr:rowOff>
    </xdr:from>
    <xdr:to>
      <xdr:col>46</xdr:col>
      <xdr:colOff>38100</xdr:colOff>
      <xdr:row>78</xdr:row>
      <xdr:rowOff>117475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60961</xdr:rowOff>
    </xdr:from>
    <xdr:to>
      <xdr:col>50</xdr:col>
      <xdr:colOff>114300</xdr:colOff>
      <xdr:row>78</xdr:row>
      <xdr:rowOff>66675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3434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27305</xdr:rowOff>
    </xdr:from>
    <xdr:to>
      <xdr:col>41</xdr:col>
      <xdr:colOff>101600</xdr:colOff>
      <xdr:row>78</xdr:row>
      <xdr:rowOff>128905</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66675</xdr:rowOff>
    </xdr:from>
    <xdr:to>
      <xdr:col>45</xdr:col>
      <xdr:colOff>177800</xdr:colOff>
      <xdr:row>78</xdr:row>
      <xdr:rowOff>78105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3439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38736</xdr:rowOff>
    </xdr:from>
    <xdr:to>
      <xdr:col>36</xdr:col>
      <xdr:colOff>165100</xdr:colOff>
      <xdr:row>78</xdr:row>
      <xdr:rowOff>140336</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78105</xdr:rowOff>
    </xdr:from>
    <xdr:to>
      <xdr:col>41</xdr:col>
      <xdr:colOff>50800</xdr:colOff>
      <xdr:row>78</xdr:row>
      <xdr:rowOff>89536</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34512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128288</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1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134002</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16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145432</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17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156863</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1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62956</xdr:rowOff>
    </xdr:from>
    <xdr:to>
      <xdr:col>24</xdr:col>
      <xdr:colOff>114300</xdr:colOff>
      <xdr:row>108</xdr:row>
      <xdr:rowOff>164556</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149333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849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27032</xdr:rowOff>
    </xdr:from>
    <xdr:to>
      <xdr:col>20</xdr:col>
      <xdr:colOff>38100</xdr:colOff>
      <xdr:row>108</xdr:row>
      <xdr:rowOff>128632</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77832</xdr:rowOff>
    </xdr:from>
    <xdr:to>
      <xdr:col>24</xdr:col>
      <xdr:colOff>63500</xdr:colOff>
      <xdr:row>108</xdr:row>
      <xdr:rowOff>113756</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5944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164193</xdr:rowOff>
    </xdr:from>
    <xdr:to>
      <xdr:col>15</xdr:col>
      <xdr:colOff>101600</xdr:colOff>
      <xdr:row>108</xdr:row>
      <xdr:rowOff>94343</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43543</xdr:rowOff>
    </xdr:from>
    <xdr:to>
      <xdr:col>19</xdr:col>
      <xdr:colOff>177800</xdr:colOff>
      <xdr:row>108</xdr:row>
      <xdr:rowOff>77832</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5601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128270</xdr:rowOff>
    </xdr:from>
    <xdr:to>
      <xdr:col>10</xdr:col>
      <xdr:colOff>165100</xdr:colOff>
      <xdr:row>108</xdr:row>
      <xdr:rowOff>58420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xdr:rowOff>
    </xdr:from>
    <xdr:to>
      <xdr:col>15</xdr:col>
      <xdr:colOff>50800</xdr:colOff>
      <xdr:row>108</xdr:row>
      <xdr:rowOff>43543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5242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89081</xdr:rowOff>
    </xdr:from>
    <xdr:to>
      <xdr:col>6</xdr:col>
      <xdr:colOff>38100</xdr:colOff>
      <xdr:row>108</xdr:row>
      <xdr:rowOff>19231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139881</xdr:rowOff>
    </xdr:from>
    <xdr:to>
      <xdr:col>10</xdr:col>
      <xdr:colOff>114300</xdr:colOff>
      <xdr:row>108</xdr:row>
      <xdr:rowOff>7620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84850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119759</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85470</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49547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10358</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32258</xdr:rowOff>
    </xdr:from>
    <xdr:to>
      <xdr:col>55</xdr:col>
      <xdr:colOff>50800</xdr:colOff>
      <xdr:row>107</xdr:row>
      <xdr:rowOff>133858</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10685</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34544</xdr:rowOff>
    </xdr:from>
    <xdr:to>
      <xdr:col>50</xdr:col>
      <xdr:colOff>165100</xdr:colOff>
      <xdr:row>107</xdr:row>
      <xdr:rowOff>136144</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83058</xdr:rowOff>
    </xdr:from>
    <xdr:to>
      <xdr:col>55</xdr:col>
      <xdr:colOff>0</xdr:colOff>
      <xdr:row>107</xdr:row>
      <xdr:rowOff>85344</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9639300" y="184282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34544</xdr:rowOff>
    </xdr:from>
    <xdr:to>
      <xdr:col>46</xdr:col>
      <xdr:colOff>38100</xdr:colOff>
      <xdr:row>107</xdr:row>
      <xdr:rowOff>136144</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85344</xdr:rowOff>
    </xdr:from>
    <xdr:to>
      <xdr:col>50</xdr:col>
      <xdr:colOff>114300</xdr:colOff>
      <xdr:row>107</xdr:row>
      <xdr:rowOff>85344</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43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85344</xdr:rowOff>
    </xdr:from>
    <xdr:to>
      <xdr:col>45</xdr:col>
      <xdr:colOff>177800</xdr:colOff>
      <xdr:row>107</xdr:row>
      <xdr:rowOff>87630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861300" y="1843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89915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6972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127271</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127271</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113030</xdr:rowOff>
    </xdr:from>
    <xdr:to>
      <xdr:col>85</xdr:col>
      <xdr:colOff>177800</xdr:colOff>
      <xdr:row>41</xdr:row>
      <xdr:rowOff>43180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91457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40</xdr:row>
      <xdr:rowOff>163830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70027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112395</xdr:rowOff>
    </xdr:from>
    <xdr:to>
      <xdr:col>81</xdr:col>
      <xdr:colOff>50800</xdr:colOff>
      <xdr:row>40</xdr:row>
      <xdr:rowOff>144780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9703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27305</xdr:rowOff>
    </xdr:from>
    <xdr:to>
      <xdr:col>72</xdr:col>
      <xdr:colOff>38100</xdr:colOff>
      <xdr:row>40</xdr:row>
      <xdr:rowOff>128905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112395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936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26670</xdr:rowOff>
    </xdr:from>
    <xdr:to>
      <xdr:col>71</xdr:col>
      <xdr:colOff>177800</xdr:colOff>
      <xdr:row>40</xdr:row>
      <xdr:rowOff>78105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8846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120032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135013</xdr:rowOff>
    </xdr:from>
    <xdr:to>
      <xdr:col>116</xdr:col>
      <xdr:colOff>114300</xdr:colOff>
      <xdr:row>40</xdr:row>
      <xdr:rowOff>65163</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68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157890</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66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139176</xdr:rowOff>
    </xdr:from>
    <xdr:to>
      <xdr:col>112</xdr:col>
      <xdr:colOff>38100</xdr:colOff>
      <xdr:row>40</xdr:row>
      <xdr:rowOff>69326</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68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14363</xdr:rowOff>
    </xdr:from>
    <xdr:to>
      <xdr:col>116</xdr:col>
      <xdr:colOff>63500</xdr:colOff>
      <xdr:row>40</xdr:row>
      <xdr:rowOff>18526</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6872363"/>
          <a:ext cx="838200" cy="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140815</xdr:rowOff>
    </xdr:from>
    <xdr:to>
      <xdr:col>107</xdr:col>
      <xdr:colOff>101600</xdr:colOff>
      <xdr:row>40</xdr:row>
      <xdr:rowOff>70965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682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18526</xdr:rowOff>
    </xdr:from>
    <xdr:to>
      <xdr:col>111</xdr:col>
      <xdr:colOff>177800</xdr:colOff>
      <xdr:row>40</xdr:row>
      <xdr:rowOff>20165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687652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144529</xdr:rowOff>
    </xdr:from>
    <xdr:to>
      <xdr:col>102</xdr:col>
      <xdr:colOff>165100</xdr:colOff>
      <xdr:row>40</xdr:row>
      <xdr:rowOff>74679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68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20165</xdr:rowOff>
    </xdr:from>
    <xdr:to>
      <xdr:col>107</xdr:col>
      <xdr:colOff>50800</xdr:colOff>
      <xdr:row>40</xdr:row>
      <xdr:rowOff>23879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6878165"/>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147436</xdr:rowOff>
    </xdr:from>
    <xdr:to>
      <xdr:col>98</xdr:col>
      <xdr:colOff>38100</xdr:colOff>
      <xdr:row>40</xdr:row>
      <xdr:rowOff>77586</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68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23879</xdr:rowOff>
    </xdr:from>
    <xdr:to>
      <xdr:col>102</xdr:col>
      <xdr:colOff>114300</xdr:colOff>
      <xdr:row>40</xdr:row>
      <xdr:rowOff>26786</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6881879"/>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85853</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60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87492</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6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91206</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60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94113</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60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56969</xdr:rowOff>
    </xdr:from>
    <xdr:to>
      <xdr:col>85</xdr:col>
      <xdr:colOff>177800</xdr:colOff>
      <xdr:row>57</xdr:row>
      <xdr:rowOff>158569</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98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79846</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968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107769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982980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125549</xdr:rowOff>
    </xdr:from>
    <xdr:to>
      <xdr:col>76</xdr:col>
      <xdr:colOff>165100</xdr:colOff>
      <xdr:row>57</xdr:row>
      <xdr:rowOff>55699</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4899</xdr:rowOff>
    </xdr:from>
    <xdr:to>
      <xdr:col>81</xdr:col>
      <xdr:colOff>50800</xdr:colOff>
      <xdr:row>57</xdr:row>
      <xdr:rowOff>57150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97775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73297</xdr:rowOff>
    </xdr:from>
    <xdr:to>
      <xdr:col>72</xdr:col>
      <xdr:colOff>38100</xdr:colOff>
      <xdr:row>57</xdr:row>
      <xdr:rowOff>3447</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96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124097</xdr:rowOff>
    </xdr:from>
    <xdr:to>
      <xdr:col>76</xdr:col>
      <xdr:colOff>114300</xdr:colOff>
      <xdr:row>57</xdr:row>
      <xdr:rowOff>4899</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97252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22678</xdr:rowOff>
    </xdr:from>
    <xdr:to>
      <xdr:col>67</xdr:col>
      <xdr:colOff>101600</xdr:colOff>
      <xdr:row>56</xdr:row>
      <xdr:rowOff>124278</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73478</xdr:rowOff>
    </xdr:from>
    <xdr:to>
      <xdr:col>71</xdr:col>
      <xdr:colOff>177800</xdr:colOff>
      <xdr:row>56</xdr:row>
      <xdr:rowOff>124097</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14300" y="967467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72226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19974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944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140805</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39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13225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45720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1323300" y="1067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50292</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9545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xdr:rowOff>
    </xdr:from>
    <xdr:to>
      <xdr:col>98</xdr:col>
      <xdr:colOff>38100</xdr:colOff>
      <xdr:row>62</xdr:row>
      <xdr:rowOff>105664</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50292</xdr:rowOff>
    </xdr:from>
    <xdr:to>
      <xdr:col>102</xdr:col>
      <xdr:colOff>114300</xdr:colOff>
      <xdr:row>62</xdr:row>
      <xdr:rowOff>54864</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8656300" y="1068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122191</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137523</xdr:rowOff>
    </xdr:from>
    <xdr:to>
      <xdr:col>85</xdr:col>
      <xdr:colOff>177800</xdr:colOff>
      <xdr:row>86</xdr:row>
      <xdr:rowOff>67673</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115950</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113030</xdr:rowOff>
    </xdr:from>
    <xdr:to>
      <xdr:col>81</xdr:col>
      <xdr:colOff>101600</xdr:colOff>
      <xdr:row>86</xdr:row>
      <xdr:rowOff>43180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163830</xdr:rowOff>
    </xdr:from>
    <xdr:to>
      <xdr:col>85</xdr:col>
      <xdr:colOff>127000</xdr:colOff>
      <xdr:row>86</xdr:row>
      <xdr:rowOff>16873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47370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86905</xdr:rowOff>
    </xdr:from>
    <xdr:to>
      <xdr:col>76</xdr:col>
      <xdr:colOff>165100</xdr:colOff>
      <xdr:row>86</xdr:row>
      <xdr:rowOff>17055</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137705</xdr:rowOff>
    </xdr:from>
    <xdr:to>
      <xdr:col>81</xdr:col>
      <xdr:colOff>50800</xdr:colOff>
      <xdr:row>85</xdr:row>
      <xdr:rowOff>163830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4592300" y="147109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62412</xdr:rowOff>
    </xdr:from>
    <xdr:to>
      <xdr:col>72</xdr:col>
      <xdr:colOff>38100</xdr:colOff>
      <xdr:row>85</xdr:row>
      <xdr:rowOff>164012</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113212</xdr:rowOff>
    </xdr:from>
    <xdr:to>
      <xdr:col>76</xdr:col>
      <xdr:colOff>114300</xdr:colOff>
      <xdr:row>85</xdr:row>
      <xdr:rowOff>137705</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46864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36286</xdr:rowOff>
    </xdr:from>
    <xdr:to>
      <xdr:col>67</xdr:col>
      <xdr:colOff>101600</xdr:colOff>
      <xdr:row>85</xdr:row>
      <xdr:rowOff>137886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87086</xdr:rowOff>
    </xdr:from>
    <xdr:to>
      <xdr:col>71</xdr:col>
      <xdr:colOff>177800</xdr:colOff>
      <xdr:row>85</xdr:row>
      <xdr:rowOff>113212</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46603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34307</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8182</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155139</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129013</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122682</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8656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110308</xdr:rowOff>
    </xdr:from>
    <xdr:to>
      <xdr:col>85</xdr:col>
      <xdr:colOff>177800</xdr:colOff>
      <xdr:row>101</xdr:row>
      <xdr:rowOff>40458</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133185</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710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43362</xdr:rowOff>
    </xdr:from>
    <xdr:to>
      <xdr:col>81</xdr:col>
      <xdr:colOff>101600</xdr:colOff>
      <xdr:row>100</xdr:row>
      <xdr:rowOff>144962</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94162</xdr:rowOff>
    </xdr:from>
    <xdr:to>
      <xdr:col>85</xdr:col>
      <xdr:colOff>127000</xdr:colOff>
      <xdr:row>100</xdr:row>
      <xdr:rowOff>161108</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7239162"/>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152763</xdr:rowOff>
    </xdr:from>
    <xdr:to>
      <xdr:col>76</xdr:col>
      <xdr:colOff>165100</xdr:colOff>
      <xdr:row>100</xdr:row>
      <xdr:rowOff>82913</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32113</xdr:rowOff>
    </xdr:from>
    <xdr:to>
      <xdr:col>81</xdr:col>
      <xdr:colOff>50800</xdr:colOff>
      <xdr:row>100</xdr:row>
      <xdr:rowOff>94162</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717711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64588</xdr:rowOff>
    </xdr:from>
    <xdr:to>
      <xdr:col>72</xdr:col>
      <xdr:colOff>38100</xdr:colOff>
      <xdr:row>108</xdr:row>
      <xdr:rowOff>166188</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32113</xdr:rowOff>
    </xdr:from>
    <xdr:to>
      <xdr:col>76</xdr:col>
      <xdr:colOff>114300</xdr:colOff>
      <xdr:row>108</xdr:row>
      <xdr:rowOff>115388</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3703300" y="17177113"/>
          <a:ext cx="889000" cy="145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58057</xdr:rowOff>
    </xdr:from>
    <xdr:to>
      <xdr:col>67</xdr:col>
      <xdr:colOff>101600</xdr:colOff>
      <xdr:row>108</xdr:row>
      <xdr:rowOff>159657</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108857</xdr:rowOff>
    </xdr:from>
    <xdr:to>
      <xdr:col>71</xdr:col>
      <xdr:colOff>177800</xdr:colOff>
      <xdr:row>108</xdr:row>
      <xdr:rowOff>115388</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14300" y="1862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161489</xdr:rowOff>
    </xdr:from>
    <xdr:ext cx="340478"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983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99440</xdr:rowOff>
    </xdr:from>
    <xdr:ext cx="340478"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422061" y="16901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157315</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150784</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70775</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143148</xdr:rowOff>
    </xdr:from>
    <xdr:to>
      <xdr:col>116</xdr:col>
      <xdr:colOff>63500</xdr:colOff>
      <xdr:row>105</xdr:row>
      <xdr:rowOff>149679</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1323300" y="181453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118473</xdr:rowOff>
    </xdr:from>
    <xdr:to>
      <xdr:col>107</xdr:col>
      <xdr:colOff>101600</xdr:colOff>
      <xdr:row>106</xdr:row>
      <xdr:rowOff>48623</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169273</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20434300" y="181519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110308</xdr:rowOff>
    </xdr:from>
    <xdr:to>
      <xdr:col>102</xdr:col>
      <xdr:colOff>165100</xdr:colOff>
      <xdr:row>107</xdr:row>
      <xdr:rowOff>40458</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169273</xdr:rowOff>
    </xdr:from>
    <xdr:to>
      <xdr:col>107</xdr:col>
      <xdr:colOff>50800</xdr:colOff>
      <xdr:row>106</xdr:row>
      <xdr:rowOff>161108</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9545300" y="1817152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113574</xdr:rowOff>
    </xdr:from>
    <xdr:to>
      <xdr:col>98</xdr:col>
      <xdr:colOff>38100</xdr:colOff>
      <xdr:row>107</xdr:row>
      <xdr:rowOff>43724</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161108</xdr:rowOff>
    </xdr:from>
    <xdr:to>
      <xdr:col>102</xdr:col>
      <xdr:colOff>114300</xdr:colOff>
      <xdr:row>106</xdr:row>
      <xdr:rowOff>164374</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8656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20156</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31585</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34851</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施設ごとにみると、類似団体平均と比べ、一般廃棄物処理施設、体育館・プール、福祉施設、消防施設、及び市民会館が高く、保健センター・保健所、及び庁舎が低く、図書館はほぼ同水準となっている。庁舎につい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し、旧庁舎を除却したことにより大幅に改善された。一般廃棄物処理施設については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令和６年度に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基幹的設備の改修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が完了したため、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改善が見込まれる。体育館・プールについては今後開催を予定されている国民スポーツ大会の実施に合わせ、必要な改修を行っていく予定である。人口減少など社会情勢が変化する中、公共施設の規模や配置については随時見直しながら整備を進める必要があるため、特に老朽化が進む施設については公共施設等総合管理計画、公共施設再配置方針、及び個別施設計画に基づいて施設の在り方の検討を行った後、更新・統廃合・改修に努めていく。</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年度は、前年度とほぼ横ばいの数値となっているが、令和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降若干の減少傾向にある。これは財政需要額の増によるものと考えられる。類似団体平均と比較すると、人口の減少や高齢者人口の増加に加え、市内に大きな法人がないこと等により、財政基盤が弱く、下回る状況が続いている。そのため、行財政改革を確実に実施することで、歳入確保に努める必要があり、現在は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次行財政改革アクションプランに基づき、財政の健全化に努めているところである。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て少し改善している。改善の主な要因は退職手当の減などであるが、依然類似団体平均を上回る状況が続いており、硬直的な財政状況である。今後も、社会情勢の変化による扶助費の増加や、物価高騰の影響による歳出の増加が見込まれ、人口減少等により市税の減少が見込まれるため、大幅な改善は見込めない。そのため、行財政改革アクションプランに基づき、補助金の見直し等の経費の徹底した削減に取り組むとともに、税の収納率向上対策による自主財源確保に努めるなど、行財政改革に取り組んで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119126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108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119126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365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64</xdr:row>
      <xdr:rowOff>29718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93654"/>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126238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025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99331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ほぼ横ばいの数値となっている。物件費自体の支出は、全国的な物価高騰により上昇傾向にあるものの、令和５年度は大規模事業の支出が例年と比べ低かったのが要因である。し尿処理やごみ処理等の単独実施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公立保育所の運営が、慢性的に人件費・物件費を押し上げる要因となっており、類似団体平均を下回る状況が続いている。そのため、行財政改革アクションプランに基づき、徹底した経費の削減などに取り組んでいく。ま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年度以降は、ごみ処理施設の改修工事を実施したことによる運営経費の削減が見込まれる。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18817</xdr:rowOff>
    </xdr:from>
    <xdr:to>
      <xdr:col>23</xdr:col>
      <xdr:colOff>133350</xdr:colOff>
      <xdr:row>84</xdr:row>
      <xdr:rowOff>22330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20617"/>
          <a:ext cx="8382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22330</xdr:rowOff>
    </xdr:from>
    <xdr:to>
      <xdr:col>19</xdr:col>
      <xdr:colOff>133350</xdr:colOff>
      <xdr:row>84</xdr:row>
      <xdr:rowOff>85359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24130"/>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143523</xdr:rowOff>
    </xdr:from>
    <xdr:to>
      <xdr:col>15</xdr:col>
      <xdr:colOff>82550</xdr:colOff>
      <xdr:row>84</xdr:row>
      <xdr:rowOff>85359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73873"/>
          <a:ext cx="889000" cy="1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162162</xdr:rowOff>
    </xdr:from>
    <xdr:to>
      <xdr:col>11</xdr:col>
      <xdr:colOff>31750</xdr:colOff>
      <xdr:row>83</xdr:row>
      <xdr:rowOff>143523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1062"/>
          <a:ext cx="889000" cy="15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139467</xdr:rowOff>
    </xdr:from>
    <xdr:to>
      <xdr:col>23</xdr:col>
      <xdr:colOff>184150</xdr:colOff>
      <xdr:row>84</xdr:row>
      <xdr:rowOff>69617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111544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142980</xdr:rowOff>
    </xdr:from>
    <xdr:to>
      <xdr:col>19</xdr:col>
      <xdr:colOff>184150</xdr:colOff>
      <xdr:row>84</xdr:row>
      <xdr:rowOff>73130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57907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5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34559</xdr:rowOff>
    </xdr:from>
    <xdr:to>
      <xdr:col>15</xdr:col>
      <xdr:colOff>133350</xdr:colOff>
      <xdr:row>84</xdr:row>
      <xdr:rowOff>136159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120936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2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92723</xdr:rowOff>
    </xdr:from>
    <xdr:to>
      <xdr:col>11</xdr:col>
      <xdr:colOff>82550</xdr:colOff>
      <xdr:row>84</xdr:row>
      <xdr:rowOff>22873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7650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0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111362</xdr:rowOff>
    </xdr:from>
    <xdr:to>
      <xdr:col>7</xdr:col>
      <xdr:colOff>31750</xdr:colOff>
      <xdr:row>83</xdr:row>
      <xdr:rowOff>41512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26289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年度においても前年度同様、類似団体平均を上回っているものの、平成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年度以降は国の給与とほぼ同水準で推移している。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今後も引き続き給与の適正化を図り、指数の抑制に努めていく。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91016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870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111125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272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70909</xdr:rowOff>
    </xdr:from>
    <xdr:to>
      <xdr:col>68</xdr:col>
      <xdr:colOff>152400</xdr:colOff>
      <xdr:row>88</xdr:row>
      <xdr:rowOff>20109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870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年度は、前年度と比べ少し増加となっており、類似団体平均を上回っている。その要因は、人口の減少によるものである。また、本市は、し尿処理やごみ処理等を単独で行っており、公立保育所も</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箇所運営していることが、職員数の多い要因となっている。</a:t>
          </a:r>
        </a:p>
        <a:p>
          <a:r>
            <a:rPr kumimoji="1" lang="ja-JP" altLang="en-US" sz="1300">
              <a:latin typeface="ＭＳ Ｐゴシック" panose="020B0600070205080204" pitchFamily="50" charset="-128"/>
              <a:ea typeface="ＭＳ Ｐゴシック" panose="020B0600070205080204" pitchFamily="50" charset="-128"/>
            </a:rPr>
            <a:t>　このため、住民サービスの品質と定員管理のバランスを図りながら、行財政改革アクションプランに基づき効率的な行政経営に努めていく。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124883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3266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102764</xdr:rowOff>
    </xdr:from>
    <xdr:to>
      <xdr:col>77</xdr:col>
      <xdr:colOff>44450</xdr:colOff>
      <xdr:row>62</xdr:row>
      <xdr:rowOff>118851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102764</xdr:rowOff>
    </xdr:from>
    <xdr:to>
      <xdr:col>72</xdr:col>
      <xdr:colOff>203200</xdr:colOff>
      <xdr:row>62</xdr:row>
      <xdr:rowOff>118851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96731</xdr:rowOff>
    </xdr:from>
    <xdr:to>
      <xdr:col>68</xdr:col>
      <xdr:colOff>152400</xdr:colOff>
      <xdr:row>62</xdr:row>
      <xdr:rowOff>102764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266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74083</xdr:rowOff>
    </xdr:from>
    <xdr:to>
      <xdr:col>81</xdr:col>
      <xdr:colOff>95250</xdr:colOff>
      <xdr:row>63</xdr:row>
      <xdr:rowOff>4233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46160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51964</xdr:rowOff>
    </xdr:from>
    <xdr:to>
      <xdr:col>77</xdr:col>
      <xdr:colOff>95250</xdr:colOff>
      <xdr:row>62</xdr:row>
      <xdr:rowOff>153564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138341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6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68051</xdr:rowOff>
    </xdr:from>
    <xdr:to>
      <xdr:col>73</xdr:col>
      <xdr:colOff>44450</xdr:colOff>
      <xdr:row>62</xdr:row>
      <xdr:rowOff>169651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154428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51964</xdr:rowOff>
    </xdr:from>
    <xdr:to>
      <xdr:col>68</xdr:col>
      <xdr:colOff>203200</xdr:colOff>
      <xdr:row>62</xdr:row>
      <xdr:rowOff>153564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138341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45931</xdr:rowOff>
    </xdr:from>
    <xdr:to>
      <xdr:col>64</xdr:col>
      <xdr:colOff>152400</xdr:colOff>
      <xdr:row>62</xdr:row>
      <xdr:rowOff>147531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132308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年度は、前年度とほぼ横ばいの数値となっている。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今後は、施設の老朽化に伴う建替えや耐震化、統廃合などの建設事業にかかる起債も見込まれるため、中長期的な見通しのもと計画的に事業を行い、起債の発行を抑制することで、比率の改善に努めていく。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100330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156633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年度は、地方債残高の減少等により前年度より改善しているが、依然として類似団体平均を大きく上回っている。その要因は都市計画税収入の伸び悩みや、類似団体と比べ基金残高が低いことが挙げられる。</a:t>
          </a:r>
        </a:p>
        <a:p>
          <a:r>
            <a:rPr kumimoji="1" lang="ja-JP" altLang="en-US" sz="1300">
              <a:latin typeface="ＭＳ Ｐゴシック" panose="020B0600070205080204" pitchFamily="50" charset="-128"/>
              <a:ea typeface="ＭＳ Ｐゴシック" panose="020B0600070205080204" pitchFamily="50" charset="-128"/>
            </a:rPr>
            <a:t>施設の老朽化に伴う更新や統廃合などの建設事業にかかる起債も見込まれるため、地方債残高の増加が見込まれるが、中長期的な見通しのもと計画的に事業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66161</xdr:rowOff>
    </xdr:from>
    <xdr:to>
      <xdr:col>81</xdr:col>
      <xdr:colOff>44450</xdr:colOff>
      <xdr:row>18</xdr:row>
      <xdr:rowOff>37193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980811"/>
          <a:ext cx="8382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37193</xdr:rowOff>
    </xdr:from>
    <xdr:to>
      <xdr:col>77</xdr:col>
      <xdr:colOff>44450</xdr:colOff>
      <xdr:row>19</xdr:row>
      <xdr:rowOff>20864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12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20864</xdr:rowOff>
    </xdr:from>
    <xdr:to>
      <xdr:col>72</xdr:col>
      <xdr:colOff>203200</xdr:colOff>
      <xdr:row>20</xdr:row>
      <xdr:rowOff>6834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78414"/>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133471</xdr:rowOff>
    </xdr:from>
    <xdr:to>
      <xdr:col>68</xdr:col>
      <xdr:colOff>152400</xdr:colOff>
      <xdr:row>20</xdr:row>
      <xdr:rowOff>6834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39102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15361</xdr:rowOff>
    </xdr:from>
    <xdr:to>
      <xdr:col>81</xdr:col>
      <xdr:colOff>95250</xdr:colOff>
      <xdr:row>17</xdr:row>
      <xdr:rowOff>116961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158888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0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157843</xdr:rowOff>
    </xdr:from>
    <xdr:to>
      <xdr:col>77</xdr:col>
      <xdr:colOff>95250</xdr:colOff>
      <xdr:row>18</xdr:row>
      <xdr:rowOff>87993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72770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5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141514</xdr:rowOff>
    </xdr:from>
    <xdr:to>
      <xdr:col>73</xdr:col>
      <xdr:colOff>44450</xdr:colOff>
      <xdr:row>19</xdr:row>
      <xdr:rowOff>71664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56441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127484</xdr:rowOff>
    </xdr:from>
    <xdr:to>
      <xdr:col>68</xdr:col>
      <xdr:colOff>203200</xdr:colOff>
      <xdr:row>20</xdr:row>
      <xdr:rowOff>57634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42411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82671</xdr:rowOff>
    </xdr:from>
    <xdr:to>
      <xdr:col>64</xdr:col>
      <xdr:colOff>152400</xdr:colOff>
      <xdr:row>20</xdr:row>
      <xdr:rowOff>12821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3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169048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42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年度は前年度に比べて減少している。前年度は退職者が多く、令和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年度は例年と同等の水準になったことが要因である。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における経常一般財源額は類似団体平均以下であるものの、経常一般財源総額についても類似団体の平均を大きく下回っているため、会計年度任用職員の配置の見直しや、時間外勤務の抑制等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128633</xdr:rowOff>
    </xdr:from>
    <xdr:to>
      <xdr:col>24</xdr:col>
      <xdr:colOff>25400</xdr:colOff>
      <xdr:row>38</xdr:row>
      <xdr:rowOff>55154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7228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109039</xdr:rowOff>
    </xdr:from>
    <xdr:to>
      <xdr:col>19</xdr:col>
      <xdr:colOff>187325</xdr:colOff>
      <xdr:row>38</xdr:row>
      <xdr:rowOff>55154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5268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109039</xdr:rowOff>
    </xdr:from>
    <xdr:to>
      <xdr:col>15</xdr:col>
      <xdr:colOff>98425</xdr:colOff>
      <xdr:row>38</xdr:row>
      <xdr:rowOff>42091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5268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84546</xdr:rowOff>
    </xdr:from>
    <xdr:to>
      <xdr:col>11</xdr:col>
      <xdr:colOff>9525</xdr:colOff>
      <xdr:row>38</xdr:row>
      <xdr:rowOff>42091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56746"/>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xdr:rowOff>
    </xdr:from>
    <xdr:to>
      <xdr:col>20</xdr:col>
      <xdr:colOff>38100</xdr:colOff>
      <xdr:row>38</xdr:row>
      <xdr:rowOff>105954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90731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0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58239</xdr:rowOff>
    </xdr:from>
    <xdr:to>
      <xdr:col>15</xdr:col>
      <xdr:colOff>149225</xdr:colOff>
      <xdr:row>37</xdr:row>
      <xdr:rowOff>159838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144615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162741</xdr:rowOff>
    </xdr:from>
    <xdr:to>
      <xdr:col>11</xdr:col>
      <xdr:colOff>60325</xdr:colOff>
      <xdr:row>38</xdr:row>
      <xdr:rowOff>92891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77668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33746</xdr:rowOff>
    </xdr:from>
    <xdr:to>
      <xdr:col>6</xdr:col>
      <xdr:colOff>171450</xdr:colOff>
      <xdr:row>36</xdr:row>
      <xdr:rowOff>135346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120123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より増加しており、悪化の主な要因は、長引く物価高騰の影響による給食賄材料費等の増加である。また、類似団体平均を上回っており、慢性的に数値が高くなっている主な要因としては、各施設の運営経費（需用費や指定管理料）やごみ焼却炉等の管理運営委託にかかる経費が考えられる。</a:t>
          </a:r>
        </a:p>
        <a:p>
          <a:r>
            <a:rPr kumimoji="1" lang="ja-JP" altLang="en-US" sz="1300">
              <a:latin typeface="ＭＳ Ｐゴシック" panose="020B0600070205080204" pitchFamily="50" charset="-128"/>
              <a:ea typeface="ＭＳ Ｐゴシック" panose="020B0600070205080204" pitchFamily="50" charset="-128"/>
            </a:rPr>
            <a:t>　物件費についても行財政改革に基づき、引き続き徹底した経費削減に取り組んでいるところである。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70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17</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504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650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72136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878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21336</xdr:rowOff>
    </xdr:from>
    <xdr:to>
      <xdr:col>65</xdr:col>
      <xdr:colOff>53975</xdr:colOff>
      <xdr:row>18</xdr:row>
      <xdr:rowOff>122936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107713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年度は、前年度より少し増加している。</a:t>
          </a:r>
        </a:p>
        <a:p>
          <a:r>
            <a:rPr kumimoji="1" lang="ja-JP" altLang="en-US" sz="1300">
              <a:latin typeface="ＭＳ Ｐゴシック" panose="020B0600070205080204" pitchFamily="50" charset="-128"/>
              <a:ea typeface="ＭＳ Ｐゴシック" panose="020B0600070205080204" pitchFamily="50" charset="-128"/>
            </a:rPr>
            <a:t>現在は類似団体平均を下回っているが、新型コロナウイルス感染症に伴う受診控えの影響は徐々になくなってきており、また、高齢者の割合や、障害福祉サービスの利用率が高いことから、増加していく傾向にあると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56</xdr:row>
      <xdr:rowOff>5080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7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07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123190</xdr:rowOff>
    </xdr:from>
    <xdr:to>
      <xdr:col>11</xdr:col>
      <xdr:colOff>9525</xdr:colOff>
      <xdr:row>57</xdr:row>
      <xdr:rowOff>62230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29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125730</xdr:rowOff>
    </xdr:from>
    <xdr:to>
      <xdr:col>24</xdr:col>
      <xdr:colOff>76200</xdr:colOff>
      <xdr:row>56</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142257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26670</xdr:rowOff>
    </xdr:from>
    <xdr:to>
      <xdr:col>20</xdr:col>
      <xdr:colOff>38100</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72390</xdr:rowOff>
    </xdr:from>
    <xdr:to>
      <xdr:col>11</xdr:col>
      <xdr:colOff>60325</xdr:colOff>
      <xdr:row>56</xdr:row>
      <xdr:rowOff>2540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97807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より少し増加している。主な要因は、扶助費同様、高齢化に伴う介護保険や後期高齢者医療等の特別会計への繰出金の増加である。類似団体平均と比較すると、令和元年度に下水道事業会計繰出金の性質変更に伴い改善し同水準となったものの、近年は繰出金の増加によりやや平均を上回っている。</a:t>
          </a:r>
        </a:p>
        <a:p>
          <a:r>
            <a:rPr kumimoji="1" lang="ja-JP" altLang="en-US" sz="1200">
              <a:latin typeface="ＭＳ Ｐゴシック" panose="020B0600070205080204" pitchFamily="50" charset="-128"/>
              <a:ea typeface="ＭＳ Ｐゴシック" panose="020B0600070205080204" pitchFamily="50" charset="-128"/>
            </a:rPr>
            <a:t>　その他の経費についても、行財政改革に基づき、徹底した歳出削減に取り組んでいるところである。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80735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80735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ほぼ横ばいの数値となっており、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9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54610</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37</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20337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年度は、前年度より少し減少している。類似団体平均を上回っているが、その差は縮まっている。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年度にはごみ焼却施設基幹的設備改良事業の実施により多額の起債を発行する予定であるため、中長期的な見通しのもと計画的に事業を行い、起債の発行を抑制することで、比率の改善に努めていく。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62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20320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93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より増加している。類似団体平均は上回っているものの、前年度と比べその差は小さくなっている。これは令和元年度より取り組んでいる新たな行財政改革アクションプランに基づく取組の効果が一定表れているためである。</a:t>
          </a:r>
        </a:p>
        <a:p>
          <a:r>
            <a:rPr kumimoji="1" lang="ja-JP" altLang="en-US" sz="1300">
              <a:latin typeface="ＭＳ Ｐゴシック" panose="020B0600070205080204" pitchFamily="50" charset="-128"/>
              <a:ea typeface="ＭＳ Ｐゴシック" panose="020B0600070205080204" pitchFamily="50" charset="-128"/>
            </a:rPr>
            <a:t>　今後も、新たな行財政改革プログラム・アクションプランに基づき、特に人件費・物件費は徹底した経費削減に取り組んでいく。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167005</xdr:rowOff>
    </xdr:from>
    <xdr:to>
      <xdr:col>82</xdr:col>
      <xdr:colOff>107950</xdr:colOff>
      <xdr:row>78</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686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77</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719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78</xdr:row>
      <xdr:rowOff>52705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719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52705</xdr:rowOff>
    </xdr:from>
    <xdr:to>
      <xdr:col>69</xdr:col>
      <xdr:colOff>92075</xdr:colOff>
      <xdr:row>78</xdr:row>
      <xdr:rowOff>121286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258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116205</xdr:rowOff>
    </xdr:from>
    <xdr:to>
      <xdr:col>78</xdr:col>
      <xdr:colOff>120650</xdr:colOff>
      <xdr:row>78</xdr:row>
      <xdr:rowOff>46355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31132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0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122572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xdr:rowOff>
    </xdr:from>
    <xdr:to>
      <xdr:col>69</xdr:col>
      <xdr:colOff>142875</xdr:colOff>
      <xdr:row>78</xdr:row>
      <xdr:rowOff>103505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88282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70486</xdr:rowOff>
    </xdr:from>
    <xdr:to>
      <xdr:col>65</xdr:col>
      <xdr:colOff>53975</xdr:colOff>
      <xdr:row>79</xdr:row>
      <xdr:rowOff>636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156863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7607</xdr:rowOff>
    </xdr:from>
    <xdr:to>
      <xdr:col>29</xdr:col>
      <xdr:colOff>127000</xdr:colOff>
      <xdr:row>16</xdr:row>
      <xdr:rowOff>48070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8432"/>
          <a:ext cx="647700" cy="40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36690</xdr:rowOff>
    </xdr:from>
    <xdr:to>
      <xdr:col>26</xdr:col>
      <xdr:colOff>50800</xdr:colOff>
      <xdr:row>16</xdr:row>
      <xdr:rowOff>48070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27515"/>
          <a:ext cx="698500" cy="1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34557</xdr:rowOff>
    </xdr:from>
    <xdr:to>
      <xdr:col>22</xdr:col>
      <xdr:colOff>114300</xdr:colOff>
      <xdr:row>16</xdr:row>
      <xdr:rowOff>36690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25382"/>
          <a:ext cx="698500" cy="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34557</xdr:rowOff>
    </xdr:from>
    <xdr:to>
      <xdr:col>18</xdr:col>
      <xdr:colOff>177800</xdr:colOff>
      <xdr:row>16</xdr:row>
      <xdr:rowOff>88824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5382"/>
          <a:ext cx="698500" cy="5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128257</xdr:rowOff>
    </xdr:from>
    <xdr:to>
      <xdr:col>29</xdr:col>
      <xdr:colOff>177800</xdr:colOff>
      <xdr:row>16</xdr:row>
      <xdr:rowOff>58407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144784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168720</xdr:rowOff>
    </xdr:from>
    <xdr:to>
      <xdr:col>26</xdr:col>
      <xdr:colOff>101600</xdr:colOff>
      <xdr:row>16</xdr:row>
      <xdr:rowOff>98870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109047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157340</xdr:rowOff>
    </xdr:from>
    <xdr:to>
      <xdr:col>22</xdr:col>
      <xdr:colOff>165100</xdr:colOff>
      <xdr:row>16</xdr:row>
      <xdr:rowOff>87490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97667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155207</xdr:rowOff>
    </xdr:from>
    <xdr:to>
      <xdr:col>19</xdr:col>
      <xdr:colOff>38100</xdr:colOff>
      <xdr:row>16</xdr:row>
      <xdr:rowOff>85357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4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95534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38024</xdr:rowOff>
    </xdr:from>
    <xdr:to>
      <xdr:col>15</xdr:col>
      <xdr:colOff>101600</xdr:colOff>
      <xdr:row>16</xdr:row>
      <xdr:rowOff>139624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149801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175724</xdr:rowOff>
    </xdr:from>
    <xdr:to>
      <xdr:col>29</xdr:col>
      <xdr:colOff>127000</xdr:colOff>
      <xdr:row>35</xdr:row>
      <xdr:rowOff>221085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86074"/>
          <a:ext cx="647700" cy="4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205862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175724</xdr:rowOff>
    </xdr:from>
    <xdr:to>
      <xdr:col>26</xdr:col>
      <xdr:colOff>50800</xdr:colOff>
      <xdr:row>35</xdr:row>
      <xdr:rowOff>193163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86074"/>
          <a:ext cx="6985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193163</xdr:rowOff>
    </xdr:from>
    <xdr:to>
      <xdr:col>22</xdr:col>
      <xdr:colOff>114300</xdr:colOff>
      <xdr:row>35</xdr:row>
      <xdr:rowOff>251751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03513"/>
          <a:ext cx="698500" cy="5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248811</xdr:rowOff>
    </xdr:from>
    <xdr:to>
      <xdr:col>18</xdr:col>
      <xdr:colOff>177800</xdr:colOff>
      <xdr:row>35</xdr:row>
      <xdr:rowOff>251751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59161"/>
          <a:ext cx="6985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170285</xdr:rowOff>
    </xdr:from>
    <xdr:to>
      <xdr:col>29</xdr:col>
      <xdr:colOff>177800</xdr:colOff>
      <xdr:row>35</xdr:row>
      <xdr:rowOff>271885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15362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2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124924</xdr:rowOff>
    </xdr:from>
    <xdr:to>
      <xdr:col>26</xdr:col>
      <xdr:colOff>101600</xdr:colOff>
      <xdr:row>35</xdr:row>
      <xdr:rowOff>226524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3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236701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0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142363</xdr:rowOff>
    </xdr:from>
    <xdr:to>
      <xdr:col>22</xdr:col>
      <xdr:colOff>165100</xdr:colOff>
      <xdr:row>35</xdr:row>
      <xdr:rowOff>243963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5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254140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200951</xdr:rowOff>
    </xdr:from>
    <xdr:to>
      <xdr:col>19</xdr:col>
      <xdr:colOff>38100</xdr:colOff>
      <xdr:row>35</xdr:row>
      <xdr:rowOff>302551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312728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8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198011</xdr:rowOff>
    </xdr:from>
    <xdr:to>
      <xdr:col>15</xdr:col>
      <xdr:colOff>101600</xdr:colOff>
      <xdr:row>35</xdr:row>
      <xdr:rowOff>299611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309788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7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120250</xdr:rowOff>
    </xdr:from>
    <xdr:to>
      <xdr:col>24</xdr:col>
      <xdr:colOff>63500</xdr:colOff>
      <xdr:row>35</xdr:row>
      <xdr:rowOff>18275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49550"/>
          <a:ext cx="8382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120250</xdr:rowOff>
    </xdr:from>
    <xdr:to>
      <xdr:col>19</xdr:col>
      <xdr:colOff>177800</xdr:colOff>
      <xdr:row>35</xdr:row>
      <xdr:rowOff>11665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495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11665</xdr:rowOff>
    </xdr:from>
    <xdr:to>
      <xdr:col>15</xdr:col>
      <xdr:colOff>50800</xdr:colOff>
      <xdr:row>35</xdr:row>
      <xdr:rowOff>34353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2415"/>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34353</xdr:rowOff>
    </xdr:from>
    <xdr:to>
      <xdr:col>10</xdr:col>
      <xdr:colOff>114300</xdr:colOff>
      <xdr:row>36</xdr:row>
      <xdr:rowOff>126403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5103"/>
          <a:ext cx="8890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138925</xdr:rowOff>
    </xdr:from>
    <xdr:to>
      <xdr:col>24</xdr:col>
      <xdr:colOff>114300</xdr:colOff>
      <xdr:row>35</xdr:row>
      <xdr:rowOff>69075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161802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69450</xdr:rowOff>
    </xdr:from>
    <xdr:to>
      <xdr:col>20</xdr:col>
      <xdr:colOff>38100</xdr:colOff>
      <xdr:row>34</xdr:row>
      <xdr:rowOff>171050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132315</xdr:rowOff>
    </xdr:from>
    <xdr:to>
      <xdr:col>15</xdr:col>
      <xdr:colOff>101600</xdr:colOff>
      <xdr:row>35</xdr:row>
      <xdr:rowOff>62465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78992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155003</xdr:rowOff>
    </xdr:from>
    <xdr:to>
      <xdr:col>10</xdr:col>
      <xdr:colOff>165100</xdr:colOff>
      <xdr:row>35</xdr:row>
      <xdr:rowOff>85153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101680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75603</xdr:rowOff>
    </xdr:from>
    <xdr:to>
      <xdr:col>6</xdr:col>
      <xdr:colOff>38100</xdr:colOff>
      <xdr:row>37</xdr:row>
      <xdr:rowOff>5753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22280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78486</xdr:rowOff>
    </xdr:from>
    <xdr:to>
      <xdr:col>24</xdr:col>
      <xdr:colOff>63500</xdr:colOff>
      <xdr:row>55</xdr:row>
      <xdr:rowOff>113361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08236"/>
          <a:ext cx="838200" cy="3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2908</xdr:rowOff>
    </xdr:from>
    <xdr:to>
      <xdr:col>19</xdr:col>
      <xdr:colOff>177800</xdr:colOff>
      <xdr:row>55</xdr:row>
      <xdr:rowOff>78486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32658"/>
          <a:ext cx="88900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2908</xdr:rowOff>
    </xdr:from>
    <xdr:to>
      <xdr:col>15</xdr:col>
      <xdr:colOff>50800</xdr:colOff>
      <xdr:row>55</xdr:row>
      <xdr:rowOff>140881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32658"/>
          <a:ext cx="889000" cy="1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140881</xdr:rowOff>
    </xdr:from>
    <xdr:to>
      <xdr:col>10</xdr:col>
      <xdr:colOff>114300</xdr:colOff>
      <xdr:row>56</xdr:row>
      <xdr:rowOff>21590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70631"/>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62561</xdr:rowOff>
    </xdr:from>
    <xdr:to>
      <xdr:col>24</xdr:col>
      <xdr:colOff>114300</xdr:colOff>
      <xdr:row>55</xdr:row>
      <xdr:rowOff>164161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85438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27686</xdr:rowOff>
    </xdr:from>
    <xdr:to>
      <xdr:col>20</xdr:col>
      <xdr:colOff>38100</xdr:colOff>
      <xdr:row>55</xdr:row>
      <xdr:rowOff>129286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145813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123558</xdr:rowOff>
    </xdr:from>
    <xdr:to>
      <xdr:col>15</xdr:col>
      <xdr:colOff>101600</xdr:colOff>
      <xdr:row>55</xdr:row>
      <xdr:rowOff>53708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70235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90081</xdr:rowOff>
    </xdr:from>
    <xdr:to>
      <xdr:col>10</xdr:col>
      <xdr:colOff>165100</xdr:colOff>
      <xdr:row>56</xdr:row>
      <xdr:rowOff>20231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36758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142240</xdr:rowOff>
    </xdr:from>
    <xdr:to>
      <xdr:col>6</xdr:col>
      <xdr:colOff>38100</xdr:colOff>
      <xdr:row>56</xdr:row>
      <xdr:rowOff>72390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88917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122022</xdr:rowOff>
    </xdr:from>
    <xdr:to>
      <xdr:col>24</xdr:col>
      <xdr:colOff>63500</xdr:colOff>
      <xdr:row>78</xdr:row>
      <xdr:rowOff>134519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5122"/>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122022</xdr:rowOff>
    </xdr:from>
    <xdr:to>
      <xdr:col>19</xdr:col>
      <xdr:colOff>177800</xdr:colOff>
      <xdr:row>78</xdr:row>
      <xdr:rowOff>144881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51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140309</xdr:rowOff>
    </xdr:from>
    <xdr:to>
      <xdr:col>15</xdr:col>
      <xdr:colOff>50800</xdr:colOff>
      <xdr:row>78</xdr:row>
      <xdr:rowOff>144881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340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140309</xdr:rowOff>
    </xdr:from>
    <xdr:to>
      <xdr:col>10</xdr:col>
      <xdr:colOff>114300</xdr:colOff>
      <xdr:row>78</xdr:row>
      <xdr:rowOff>155702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340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83719</xdr:rowOff>
    </xdr:from>
    <xdr:to>
      <xdr:col>24</xdr:col>
      <xdr:colOff>114300</xdr:colOff>
      <xdr:row>79</xdr:row>
      <xdr:rowOff>13869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170096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71222</xdr:rowOff>
    </xdr:from>
    <xdr:to>
      <xdr:col>20</xdr:col>
      <xdr:colOff>38100</xdr:colOff>
      <xdr:row>79</xdr:row>
      <xdr:rowOff>1372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163949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94081</xdr:rowOff>
    </xdr:from>
    <xdr:to>
      <xdr:col>15</xdr:col>
      <xdr:colOff>101600</xdr:colOff>
      <xdr:row>79</xdr:row>
      <xdr:rowOff>24231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15358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89509</xdr:rowOff>
    </xdr:from>
    <xdr:to>
      <xdr:col>10</xdr:col>
      <xdr:colOff>165100</xdr:colOff>
      <xdr:row>79</xdr:row>
      <xdr:rowOff>19659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10786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104902</xdr:rowOff>
    </xdr:from>
    <xdr:to>
      <xdr:col>6</xdr:col>
      <xdr:colOff>38100</xdr:colOff>
      <xdr:row>79</xdr:row>
      <xdr:rowOff>35052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26179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108621</xdr:rowOff>
    </xdr:from>
    <xdr:to>
      <xdr:col>24</xdr:col>
      <xdr:colOff>63500</xdr:colOff>
      <xdr:row>96</xdr:row>
      <xdr:rowOff>64426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6371"/>
          <a:ext cx="838200" cy="1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56251</xdr:rowOff>
    </xdr:from>
    <xdr:to>
      <xdr:col>19</xdr:col>
      <xdr:colOff>177800</xdr:colOff>
      <xdr:row>96</xdr:row>
      <xdr:rowOff>64426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44001"/>
          <a:ext cx="889000" cy="17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56251</xdr:rowOff>
    </xdr:from>
    <xdr:to>
      <xdr:col>15</xdr:col>
      <xdr:colOff>50800</xdr:colOff>
      <xdr:row>96</xdr:row>
      <xdr:rowOff>157846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44001"/>
          <a:ext cx="889000" cy="2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154592</xdr:rowOff>
    </xdr:from>
    <xdr:to>
      <xdr:col>10</xdr:col>
      <xdr:colOff>114300</xdr:colOff>
      <xdr:row>96</xdr:row>
      <xdr:rowOff>157846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613792"/>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57821</xdr:rowOff>
    </xdr:from>
    <xdr:to>
      <xdr:col>24</xdr:col>
      <xdr:colOff>114300</xdr:colOff>
      <xdr:row>95</xdr:row>
      <xdr:rowOff>159421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36248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13626</xdr:rowOff>
    </xdr:from>
    <xdr:to>
      <xdr:col>20</xdr:col>
      <xdr:colOff>38100</xdr:colOff>
      <xdr:row>96</xdr:row>
      <xdr:rowOff>115226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106353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6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5451</xdr:rowOff>
    </xdr:from>
    <xdr:to>
      <xdr:col>15</xdr:col>
      <xdr:colOff>101600</xdr:colOff>
      <xdr:row>95</xdr:row>
      <xdr:rowOff>107051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123578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6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107046</xdr:rowOff>
    </xdr:from>
    <xdr:to>
      <xdr:col>10</xdr:col>
      <xdr:colOff>165100</xdr:colOff>
      <xdr:row>97</xdr:row>
      <xdr:rowOff>37196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53723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4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103792</xdr:rowOff>
    </xdr:from>
    <xdr:to>
      <xdr:col>6</xdr:col>
      <xdr:colOff>38100</xdr:colOff>
      <xdr:row>97</xdr:row>
      <xdr:rowOff>33942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50469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3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49677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80594"/>
          <a:ext cx="8382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49677</xdr:rowOff>
    </xdr:from>
    <xdr:to>
      <xdr:col>50</xdr:col>
      <xdr:colOff>114300</xdr:colOff>
      <xdr:row>37</xdr:row>
      <xdr:rowOff>89827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93327"/>
          <a:ext cx="889000" cy="4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171391</xdr:rowOff>
    </xdr:from>
    <xdr:to>
      <xdr:col>45</xdr:col>
      <xdr:colOff>177800</xdr:colOff>
      <xdr:row>37</xdr:row>
      <xdr:rowOff>89827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57791"/>
          <a:ext cx="889000" cy="7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171391</xdr:rowOff>
    </xdr:from>
    <xdr:to>
      <xdr:col>41</xdr:col>
      <xdr:colOff>50800</xdr:colOff>
      <xdr:row>37</xdr:row>
      <xdr:rowOff>110302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57791"/>
          <a:ext cx="889000" cy="79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157594</xdr:rowOff>
    </xdr:from>
    <xdr:to>
      <xdr:col>55</xdr:col>
      <xdr:colOff>50800</xdr:colOff>
      <xdr:row>37</xdr:row>
      <xdr:rowOff>87744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136021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170327</xdr:rowOff>
    </xdr:from>
    <xdr:to>
      <xdr:col>50</xdr:col>
      <xdr:colOff>165100</xdr:colOff>
      <xdr:row>37</xdr:row>
      <xdr:rowOff>100477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91604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39027</xdr:rowOff>
    </xdr:from>
    <xdr:to>
      <xdr:col>46</xdr:col>
      <xdr:colOff>38100</xdr:colOff>
      <xdr:row>37</xdr:row>
      <xdr:rowOff>140627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131754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120591</xdr:rowOff>
    </xdr:from>
    <xdr:to>
      <xdr:col>41</xdr:col>
      <xdr:colOff>101600</xdr:colOff>
      <xdr:row>33</xdr:row>
      <xdr:rowOff>50741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41868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59502</xdr:rowOff>
    </xdr:from>
    <xdr:to>
      <xdr:col>36</xdr:col>
      <xdr:colOff>165100</xdr:colOff>
      <xdr:row>37</xdr:row>
      <xdr:rowOff>161102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152229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99364</xdr:rowOff>
    </xdr:from>
    <xdr:to>
      <xdr:col>55</xdr:col>
      <xdr:colOff>0</xdr:colOff>
      <xdr:row>58</xdr:row>
      <xdr:rowOff>6959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00564"/>
          <a:ext cx="838200" cy="2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64415</xdr:rowOff>
    </xdr:from>
    <xdr:to>
      <xdr:col>50</xdr:col>
      <xdr:colOff>114300</xdr:colOff>
      <xdr:row>58</xdr:row>
      <xdr:rowOff>6959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37065"/>
          <a:ext cx="8890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152730</xdr:rowOff>
    </xdr:from>
    <xdr:to>
      <xdr:col>45</xdr:col>
      <xdr:colOff>177800</xdr:colOff>
      <xdr:row>57</xdr:row>
      <xdr:rowOff>64415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11030"/>
          <a:ext cx="889000" cy="4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152730</xdr:rowOff>
    </xdr:from>
    <xdr:to>
      <xdr:col>41</xdr:col>
      <xdr:colOff>50800</xdr:colOff>
      <xdr:row>56</xdr:row>
      <xdr:rowOff>11976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11030"/>
          <a:ext cx="889000" cy="2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48564</xdr:rowOff>
    </xdr:from>
    <xdr:to>
      <xdr:col>55</xdr:col>
      <xdr:colOff>50800</xdr:colOff>
      <xdr:row>56</xdr:row>
      <xdr:rowOff>150164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26991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127609</xdr:rowOff>
    </xdr:from>
    <xdr:to>
      <xdr:col>50</xdr:col>
      <xdr:colOff>165100</xdr:colOff>
      <xdr:row>58</xdr:row>
      <xdr:rowOff>57759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48886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9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13615</xdr:rowOff>
    </xdr:from>
    <xdr:to>
      <xdr:col>46</xdr:col>
      <xdr:colOff>38100</xdr:colOff>
      <xdr:row>57</xdr:row>
      <xdr:rowOff>115215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106342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101930</xdr:rowOff>
    </xdr:from>
    <xdr:to>
      <xdr:col>41</xdr:col>
      <xdr:colOff>101600</xdr:colOff>
      <xdr:row>55</xdr:row>
      <xdr:rowOff>32080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48607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132626</xdr:rowOff>
    </xdr:from>
    <xdr:to>
      <xdr:col>36</xdr:col>
      <xdr:colOff>165100</xdr:colOff>
      <xdr:row>56</xdr:row>
      <xdr:rowOff>62776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53903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5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37097</xdr:rowOff>
    </xdr:from>
    <xdr:to>
      <xdr:col>55</xdr:col>
      <xdr:colOff>0</xdr:colOff>
      <xdr:row>79</xdr:row>
      <xdr:rowOff>40336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81647"/>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13912</xdr:rowOff>
    </xdr:from>
    <xdr:to>
      <xdr:col>50</xdr:col>
      <xdr:colOff>114300</xdr:colOff>
      <xdr:row>79</xdr:row>
      <xdr:rowOff>40336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8462"/>
          <a:ext cx="889000" cy="2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120098</xdr:rowOff>
    </xdr:from>
    <xdr:to>
      <xdr:col>45</xdr:col>
      <xdr:colOff>177800</xdr:colOff>
      <xdr:row>79</xdr:row>
      <xdr:rowOff>13912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93198"/>
          <a:ext cx="889000" cy="6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138919</xdr:rowOff>
    </xdr:from>
    <xdr:to>
      <xdr:col>41</xdr:col>
      <xdr:colOff>50800</xdr:colOff>
      <xdr:row>78</xdr:row>
      <xdr:rowOff>120098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40569"/>
          <a:ext cx="8890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157747</xdr:rowOff>
    </xdr:from>
    <xdr:to>
      <xdr:col>55</xdr:col>
      <xdr:colOff>50800</xdr:colOff>
      <xdr:row>79</xdr:row>
      <xdr:rowOff>87897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72674</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160986</xdr:rowOff>
    </xdr:from>
    <xdr:to>
      <xdr:col>50</xdr:col>
      <xdr:colOff>165100</xdr:colOff>
      <xdr:row>79</xdr:row>
      <xdr:rowOff>91136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82263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134562</xdr:rowOff>
    </xdr:from>
    <xdr:to>
      <xdr:col>46</xdr:col>
      <xdr:colOff>38100</xdr:colOff>
      <xdr:row>79</xdr:row>
      <xdr:rowOff>64712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55839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69298</xdr:rowOff>
    </xdr:from>
    <xdr:to>
      <xdr:col>41</xdr:col>
      <xdr:colOff>101600</xdr:colOff>
      <xdr:row>78</xdr:row>
      <xdr:rowOff>170898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162025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3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88119</xdr:rowOff>
    </xdr:from>
    <xdr:to>
      <xdr:col>36</xdr:col>
      <xdr:colOff>165100</xdr:colOff>
      <xdr:row>78</xdr:row>
      <xdr:rowOff>18269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9396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134231</xdr:rowOff>
    </xdr:from>
    <xdr:to>
      <xdr:col>55</xdr:col>
      <xdr:colOff>0</xdr:colOff>
      <xdr:row>98</xdr:row>
      <xdr:rowOff>34756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93431"/>
          <a:ext cx="838200" cy="24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67267</xdr:rowOff>
    </xdr:from>
    <xdr:to>
      <xdr:col>50</xdr:col>
      <xdr:colOff>114300</xdr:colOff>
      <xdr:row>98</xdr:row>
      <xdr:rowOff>34756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97917"/>
          <a:ext cx="889000" cy="1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90208</xdr:rowOff>
    </xdr:from>
    <xdr:to>
      <xdr:col>45</xdr:col>
      <xdr:colOff>177800</xdr:colOff>
      <xdr:row>97</xdr:row>
      <xdr:rowOff>67267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206508"/>
          <a:ext cx="889000" cy="4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90208</xdr:rowOff>
    </xdr:from>
    <xdr:to>
      <xdr:col>41</xdr:col>
      <xdr:colOff>50800</xdr:colOff>
      <xdr:row>97</xdr:row>
      <xdr:rowOff>14297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206508"/>
          <a:ext cx="889000" cy="4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83431</xdr:rowOff>
    </xdr:from>
    <xdr:to>
      <xdr:col>55</xdr:col>
      <xdr:colOff>50800</xdr:colOff>
      <xdr:row>97</xdr:row>
      <xdr:rowOff>13581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106308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155406</xdr:rowOff>
    </xdr:from>
    <xdr:to>
      <xdr:col>50</xdr:col>
      <xdr:colOff>165100</xdr:colOff>
      <xdr:row>98</xdr:row>
      <xdr:rowOff>85556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76683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16467</xdr:rowOff>
    </xdr:from>
    <xdr:to>
      <xdr:col>46</xdr:col>
      <xdr:colOff>38100</xdr:colOff>
      <xdr:row>97</xdr:row>
      <xdr:rowOff>118067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109194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39408</xdr:rowOff>
    </xdr:from>
    <xdr:to>
      <xdr:col>41</xdr:col>
      <xdr:colOff>101600</xdr:colOff>
      <xdr:row>94</xdr:row>
      <xdr:rowOff>141008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157535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134947</xdr:rowOff>
    </xdr:from>
    <xdr:to>
      <xdr:col>36</xdr:col>
      <xdr:colOff>165100</xdr:colOff>
      <xdr:row>97</xdr:row>
      <xdr:rowOff>65097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81624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6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50729</xdr:rowOff>
    </xdr:from>
    <xdr:to>
      <xdr:col>85</xdr:col>
      <xdr:colOff>127000</xdr:colOff>
      <xdr:row>38</xdr:row>
      <xdr:rowOff>98323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65829"/>
          <a:ext cx="8382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98323</xdr:rowOff>
    </xdr:from>
    <xdr:to>
      <xdr:col>81</xdr:col>
      <xdr:colOff>50800</xdr:colOff>
      <xdr:row>38</xdr:row>
      <xdr:rowOff>105501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13423"/>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105501</xdr:rowOff>
    </xdr:from>
    <xdr:to>
      <xdr:col>76</xdr:col>
      <xdr:colOff>114300</xdr:colOff>
      <xdr:row>38</xdr:row>
      <xdr:rowOff>123241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20601"/>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95900</xdr:rowOff>
    </xdr:from>
    <xdr:to>
      <xdr:col>71</xdr:col>
      <xdr:colOff>177800</xdr:colOff>
      <xdr:row>38</xdr:row>
      <xdr:rowOff>123241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1000"/>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171379</xdr:rowOff>
    </xdr:from>
    <xdr:to>
      <xdr:col>85</xdr:col>
      <xdr:colOff>177800</xdr:colOff>
      <xdr:row>38</xdr:row>
      <xdr:rowOff>101529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130756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47523</xdr:rowOff>
    </xdr:from>
    <xdr:to>
      <xdr:col>81</xdr:col>
      <xdr:colOff>101600</xdr:colOff>
      <xdr:row>38</xdr:row>
      <xdr:rowOff>149123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140250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55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54701</xdr:rowOff>
    </xdr:from>
    <xdr:to>
      <xdr:col>76</xdr:col>
      <xdr:colOff>165100</xdr:colOff>
      <xdr:row>38</xdr:row>
      <xdr:rowOff>156301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147428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6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72441</xdr:rowOff>
    </xdr:from>
    <xdr:to>
      <xdr:col>72</xdr:col>
      <xdr:colOff>38100</xdr:colOff>
      <xdr:row>39</xdr:row>
      <xdr:rowOff>2591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165168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8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45100</xdr:rowOff>
    </xdr:from>
    <xdr:to>
      <xdr:col>67</xdr:col>
      <xdr:colOff>101600</xdr:colOff>
      <xdr:row>38</xdr:row>
      <xdr:rowOff>146700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137827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74385</xdr:rowOff>
    </xdr:from>
    <xdr:to>
      <xdr:col>85</xdr:col>
      <xdr:colOff>127000</xdr:colOff>
      <xdr:row>76</xdr:row>
      <xdr:rowOff>96825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04585"/>
          <a:ext cx="8382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65760</xdr:rowOff>
    </xdr:from>
    <xdr:to>
      <xdr:col>81</xdr:col>
      <xdr:colOff>50800</xdr:colOff>
      <xdr:row>76</xdr:row>
      <xdr:rowOff>74385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95960"/>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65760</xdr:rowOff>
    </xdr:from>
    <xdr:to>
      <xdr:col>76</xdr:col>
      <xdr:colOff>114300</xdr:colOff>
      <xdr:row>76</xdr:row>
      <xdr:rowOff>71932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9596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62891</xdr:rowOff>
    </xdr:from>
    <xdr:to>
      <xdr:col>71</xdr:col>
      <xdr:colOff>177800</xdr:colOff>
      <xdr:row>76</xdr:row>
      <xdr:rowOff>71932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93091"/>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46025</xdr:rowOff>
    </xdr:from>
    <xdr:to>
      <xdr:col>85</xdr:col>
      <xdr:colOff>177800</xdr:colOff>
      <xdr:row>76</xdr:row>
      <xdr:rowOff>147625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68902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23585</xdr:rowOff>
    </xdr:from>
    <xdr:to>
      <xdr:col>81</xdr:col>
      <xdr:colOff>101600</xdr:colOff>
      <xdr:row>76</xdr:row>
      <xdr:rowOff>125185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14960</xdr:rowOff>
    </xdr:from>
    <xdr:to>
      <xdr:col>76</xdr:col>
      <xdr:colOff>165100</xdr:colOff>
      <xdr:row>76</xdr:row>
      <xdr:rowOff>116560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133087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21132</xdr:rowOff>
    </xdr:from>
    <xdr:to>
      <xdr:col>72</xdr:col>
      <xdr:colOff>38100</xdr:colOff>
      <xdr:row>76</xdr:row>
      <xdr:rowOff>122732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139260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12091</xdr:rowOff>
    </xdr:from>
    <xdr:to>
      <xdr:col>67</xdr:col>
      <xdr:colOff>101600</xdr:colOff>
      <xdr:row>76</xdr:row>
      <xdr:rowOff>113691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92791</xdr:rowOff>
    </xdr:from>
    <xdr:to>
      <xdr:col>85</xdr:col>
      <xdr:colOff>127000</xdr:colOff>
      <xdr:row>97</xdr:row>
      <xdr:rowOff>132018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3441"/>
          <a:ext cx="8382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110696</xdr:rowOff>
    </xdr:from>
    <xdr:to>
      <xdr:col>81</xdr:col>
      <xdr:colOff>50800</xdr:colOff>
      <xdr:row>97</xdr:row>
      <xdr:rowOff>132018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41346"/>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110696</xdr:rowOff>
    </xdr:from>
    <xdr:to>
      <xdr:col>76</xdr:col>
      <xdr:colOff>114300</xdr:colOff>
      <xdr:row>98</xdr:row>
      <xdr:rowOff>26012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1346"/>
          <a:ext cx="889000" cy="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23233</xdr:rowOff>
    </xdr:from>
    <xdr:to>
      <xdr:col>71</xdr:col>
      <xdr:colOff>177800</xdr:colOff>
      <xdr:row>98</xdr:row>
      <xdr:rowOff>26012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5333"/>
          <a:ext cx="8890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41991</xdr:rowOff>
    </xdr:from>
    <xdr:to>
      <xdr:col>85</xdr:col>
      <xdr:colOff>177800</xdr:colOff>
      <xdr:row>97</xdr:row>
      <xdr:rowOff>143591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64868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81218</xdr:rowOff>
    </xdr:from>
    <xdr:to>
      <xdr:col>81</xdr:col>
      <xdr:colOff>101600</xdr:colOff>
      <xdr:row>98</xdr:row>
      <xdr:rowOff>11368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2495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59896</xdr:rowOff>
    </xdr:from>
    <xdr:to>
      <xdr:col>76</xdr:col>
      <xdr:colOff>165100</xdr:colOff>
      <xdr:row>97</xdr:row>
      <xdr:rowOff>161496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152623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146662</xdr:rowOff>
    </xdr:from>
    <xdr:to>
      <xdr:col>72</xdr:col>
      <xdr:colOff>38100</xdr:colOff>
      <xdr:row>98</xdr:row>
      <xdr:rowOff>76812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67939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143883</xdr:rowOff>
    </xdr:from>
    <xdr:to>
      <xdr:col>67</xdr:col>
      <xdr:colOff>101600</xdr:colOff>
      <xdr:row>98</xdr:row>
      <xdr:rowOff>74033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90560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137490</xdr:rowOff>
    </xdr:from>
    <xdr:to>
      <xdr:col>116</xdr:col>
      <xdr:colOff>63500</xdr:colOff>
      <xdr:row>58</xdr:row>
      <xdr:rowOff>161607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81590"/>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161607</xdr:rowOff>
    </xdr:from>
    <xdr:to>
      <xdr:col>111</xdr:col>
      <xdr:colOff>177800</xdr:colOff>
      <xdr:row>58</xdr:row>
      <xdr:rowOff>164350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0570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160427</xdr:rowOff>
    </xdr:from>
    <xdr:to>
      <xdr:col>107</xdr:col>
      <xdr:colOff>50800</xdr:colOff>
      <xdr:row>58</xdr:row>
      <xdr:rowOff>164350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04527"/>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157797</xdr:rowOff>
    </xdr:from>
    <xdr:to>
      <xdr:col>102</xdr:col>
      <xdr:colOff>114300</xdr:colOff>
      <xdr:row>58</xdr:row>
      <xdr:rowOff>160427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0189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86690</xdr:rowOff>
    </xdr:from>
    <xdr:to>
      <xdr:col>116</xdr:col>
      <xdr:colOff>114300</xdr:colOff>
      <xdr:row>59</xdr:row>
      <xdr:rowOff>16840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110807</xdr:rowOff>
    </xdr:from>
    <xdr:to>
      <xdr:col>112</xdr:col>
      <xdr:colOff>38100</xdr:colOff>
      <xdr:row>59</xdr:row>
      <xdr:rowOff>40957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32084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113550</xdr:rowOff>
    </xdr:from>
    <xdr:to>
      <xdr:col>107</xdr:col>
      <xdr:colOff>101600</xdr:colOff>
      <xdr:row>59</xdr:row>
      <xdr:rowOff>43700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34827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5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109627</xdr:rowOff>
    </xdr:from>
    <xdr:to>
      <xdr:col>102</xdr:col>
      <xdr:colOff>165100</xdr:colOff>
      <xdr:row>59</xdr:row>
      <xdr:rowOff>39777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30904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106997</xdr:rowOff>
    </xdr:from>
    <xdr:to>
      <xdr:col>98</xdr:col>
      <xdr:colOff>38100</xdr:colOff>
      <xdr:row>59</xdr:row>
      <xdr:rowOff>37147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28274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162168</xdr:rowOff>
    </xdr:from>
    <xdr:to>
      <xdr:col>116</xdr:col>
      <xdr:colOff>63500</xdr:colOff>
      <xdr:row>75</xdr:row>
      <xdr:rowOff>58123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49468"/>
          <a:ext cx="838200" cy="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58123</xdr:rowOff>
    </xdr:from>
    <xdr:to>
      <xdr:col>111</xdr:col>
      <xdr:colOff>177800</xdr:colOff>
      <xdr:row>75</xdr:row>
      <xdr:rowOff>105377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16873"/>
          <a:ext cx="889000" cy="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105377</xdr:rowOff>
    </xdr:from>
    <xdr:to>
      <xdr:col>107</xdr:col>
      <xdr:colOff>50800</xdr:colOff>
      <xdr:row>75</xdr:row>
      <xdr:rowOff>140712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64127"/>
          <a:ext cx="8890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140712</xdr:rowOff>
    </xdr:from>
    <xdr:to>
      <xdr:col>102</xdr:col>
      <xdr:colOff>114300</xdr:colOff>
      <xdr:row>76</xdr:row>
      <xdr:rowOff>22363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99462"/>
          <a:ext cx="8890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111368</xdr:rowOff>
    </xdr:from>
    <xdr:to>
      <xdr:col>116</xdr:col>
      <xdr:colOff>114300</xdr:colOff>
      <xdr:row>75</xdr:row>
      <xdr:rowOff>41518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134245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5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7323</xdr:rowOff>
    </xdr:from>
    <xdr:to>
      <xdr:col>112</xdr:col>
      <xdr:colOff>38100</xdr:colOff>
      <xdr:row>75</xdr:row>
      <xdr:rowOff>108923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125450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54577</xdr:rowOff>
    </xdr:from>
    <xdr:to>
      <xdr:col>107</xdr:col>
      <xdr:colOff>101600</xdr:colOff>
      <xdr:row>75</xdr:row>
      <xdr:rowOff>156177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89912</xdr:rowOff>
    </xdr:from>
    <xdr:to>
      <xdr:col>102</xdr:col>
      <xdr:colOff>165100</xdr:colOff>
      <xdr:row>76</xdr:row>
      <xdr:rowOff>20062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36589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143013</xdr:rowOff>
    </xdr:from>
    <xdr:to>
      <xdr:col>98</xdr:col>
      <xdr:colOff>38100</xdr:colOff>
      <xdr:row>76</xdr:row>
      <xdr:rowOff>73163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89690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類似団体平均と比較すると、本市は単独で行っているし尿処理やごみ処理、公立保育所</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運営等により、補助費等は抑制されている反面、人件費や物件費は上回っている。さらに、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５年度の普通建設事業のうち更新整備については、ごみ焼却施設基幹的設備改良事業の実施により、前年度と比べ大きく増加してい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更新や統廃合などの建設事業も見込まれるため財政はより厳しい見通しになるが、中長期的な見通しのもと計画的に事業を行うと同時に、新たな行財政改革アクションプランに基づき、徹底した経費削減に取り組むこと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54,878
54,032
98.91
26,605,199
25,843,276
723,421
13,276,084
19,626,720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94894</xdr:rowOff>
    </xdr:from>
    <xdr:to>
      <xdr:col>24</xdr:col>
      <xdr:colOff>63500</xdr:colOff>
      <xdr:row>34</xdr:row>
      <xdr:rowOff>136957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4194"/>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157074</xdr:rowOff>
    </xdr:from>
    <xdr:to>
      <xdr:col>19</xdr:col>
      <xdr:colOff>177800</xdr:colOff>
      <xdr:row>34</xdr:row>
      <xdr:rowOff>94894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14924"/>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157074</xdr:rowOff>
    </xdr:from>
    <xdr:to>
      <xdr:col>15</xdr:col>
      <xdr:colOff>50800</xdr:colOff>
      <xdr:row>34</xdr:row>
      <xdr:rowOff>10313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1492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131928</xdr:rowOff>
    </xdr:from>
    <xdr:to>
      <xdr:col>10</xdr:col>
      <xdr:colOff>114300</xdr:colOff>
      <xdr:row>34</xdr:row>
      <xdr:rowOff>10313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8977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86157</xdr:rowOff>
    </xdr:from>
    <xdr:to>
      <xdr:col>24</xdr:col>
      <xdr:colOff>114300</xdr:colOff>
      <xdr:row>35</xdr:row>
      <xdr:rowOff>16307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109034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44094</xdr:rowOff>
    </xdr:from>
    <xdr:to>
      <xdr:col>20</xdr:col>
      <xdr:colOff>38100</xdr:colOff>
      <xdr:row>34</xdr:row>
      <xdr:rowOff>145694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162221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106274</xdr:rowOff>
    </xdr:from>
    <xdr:to>
      <xdr:col>15</xdr:col>
      <xdr:colOff>101600</xdr:colOff>
      <xdr:row>34</xdr:row>
      <xdr:rowOff>36424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52951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130963</xdr:rowOff>
    </xdr:from>
    <xdr:to>
      <xdr:col>10</xdr:col>
      <xdr:colOff>165100</xdr:colOff>
      <xdr:row>34</xdr:row>
      <xdr:rowOff>61113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77640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81128</xdr:rowOff>
    </xdr:from>
    <xdr:to>
      <xdr:col>6</xdr:col>
      <xdr:colOff>38100</xdr:colOff>
      <xdr:row>34</xdr:row>
      <xdr:rowOff>11278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27805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31579</xdr:rowOff>
    </xdr:from>
    <xdr:to>
      <xdr:col>24</xdr:col>
      <xdr:colOff>63500</xdr:colOff>
      <xdr:row>56</xdr:row>
      <xdr:rowOff>51666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32779"/>
          <a:ext cx="838200" cy="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101821</xdr:rowOff>
    </xdr:from>
    <xdr:to>
      <xdr:col>19</xdr:col>
      <xdr:colOff>177800</xdr:colOff>
      <xdr:row>56</xdr:row>
      <xdr:rowOff>31579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31571"/>
          <a:ext cx="889000" cy="10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98415</xdr:rowOff>
    </xdr:from>
    <xdr:to>
      <xdr:col>15</xdr:col>
      <xdr:colOff>50800</xdr:colOff>
      <xdr:row>55</xdr:row>
      <xdr:rowOff>101821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670915"/>
          <a:ext cx="889000" cy="8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98415</xdr:rowOff>
    </xdr:from>
    <xdr:to>
      <xdr:col>10</xdr:col>
      <xdr:colOff>114300</xdr:colOff>
      <xdr:row>56</xdr:row>
      <xdr:rowOff>104930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670915"/>
          <a:ext cx="889000" cy="10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866</xdr:rowOff>
    </xdr:from>
    <xdr:to>
      <xdr:col>24</xdr:col>
      <xdr:colOff>114300</xdr:colOff>
      <xdr:row>56</xdr:row>
      <xdr:rowOff>102466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0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23743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152229</xdr:rowOff>
    </xdr:from>
    <xdr:to>
      <xdr:col>20</xdr:col>
      <xdr:colOff>38100</xdr:colOff>
      <xdr:row>56</xdr:row>
      <xdr:rowOff>82379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98906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5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51021</xdr:rowOff>
    </xdr:from>
    <xdr:to>
      <xdr:col>15</xdr:col>
      <xdr:colOff>101600</xdr:colOff>
      <xdr:row>55</xdr:row>
      <xdr:rowOff>152621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169148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47615</xdr:rowOff>
    </xdr:from>
    <xdr:to>
      <xdr:col>10</xdr:col>
      <xdr:colOff>165100</xdr:colOff>
      <xdr:row>50</xdr:row>
      <xdr:rowOff>149215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6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165742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39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54130</xdr:rowOff>
    </xdr:from>
    <xdr:to>
      <xdr:col>6</xdr:col>
      <xdr:colOff>38100</xdr:colOff>
      <xdr:row>56</xdr:row>
      <xdr:rowOff>155730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3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721</xdr:rowOff>
    </xdr:from>
    <xdr:to>
      <xdr:col>24</xdr:col>
      <xdr:colOff>63500</xdr:colOff>
      <xdr:row>76</xdr:row>
      <xdr:rowOff>10350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9471"/>
          <a:ext cx="838200" cy="18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60404</xdr:rowOff>
    </xdr:from>
    <xdr:to>
      <xdr:col>19</xdr:col>
      <xdr:colOff>177800</xdr:colOff>
      <xdr:row>76</xdr:row>
      <xdr:rowOff>10350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9154"/>
          <a:ext cx="889000" cy="1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60404</xdr:rowOff>
    </xdr:from>
    <xdr:to>
      <xdr:col>15</xdr:col>
      <xdr:colOff>50800</xdr:colOff>
      <xdr:row>76</xdr:row>
      <xdr:rowOff>153054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9154"/>
          <a:ext cx="889000" cy="2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153054</xdr:rowOff>
    </xdr:from>
    <xdr:to>
      <xdr:col>10</xdr:col>
      <xdr:colOff>114300</xdr:colOff>
      <xdr:row>76</xdr:row>
      <xdr:rowOff>170438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3254"/>
          <a:ext cx="889000" cy="1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121371</xdr:rowOff>
    </xdr:from>
    <xdr:to>
      <xdr:col>24</xdr:col>
      <xdr:colOff>114300</xdr:colOff>
      <xdr:row>75</xdr:row>
      <xdr:rowOff>51521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144248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131001</xdr:rowOff>
    </xdr:from>
    <xdr:to>
      <xdr:col>20</xdr:col>
      <xdr:colOff>38100</xdr:colOff>
      <xdr:row>76</xdr:row>
      <xdr:rowOff>61150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9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6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9604</xdr:rowOff>
    </xdr:from>
    <xdr:to>
      <xdr:col>15</xdr:col>
      <xdr:colOff>101600</xdr:colOff>
      <xdr:row>75</xdr:row>
      <xdr:rowOff>111204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127731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102254</xdr:rowOff>
    </xdr:from>
    <xdr:to>
      <xdr:col>10</xdr:col>
      <xdr:colOff>165100</xdr:colOff>
      <xdr:row>77</xdr:row>
      <xdr:rowOff>32404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48931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119638</xdr:rowOff>
    </xdr:from>
    <xdr:to>
      <xdr:col>6</xdr:col>
      <xdr:colOff>38100</xdr:colOff>
      <xdr:row>77</xdr:row>
      <xdr:rowOff>49788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66314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70216</xdr:rowOff>
    </xdr:from>
    <xdr:to>
      <xdr:col>24</xdr:col>
      <xdr:colOff>63500</xdr:colOff>
      <xdr:row>98</xdr:row>
      <xdr:rowOff>30004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00866"/>
          <a:ext cx="838200" cy="1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30004</xdr:rowOff>
    </xdr:from>
    <xdr:to>
      <xdr:col>19</xdr:col>
      <xdr:colOff>177800</xdr:colOff>
      <xdr:row>98</xdr:row>
      <xdr:rowOff>59832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32104"/>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59832</xdr:rowOff>
    </xdr:from>
    <xdr:to>
      <xdr:col>15</xdr:col>
      <xdr:colOff>50800</xdr:colOff>
      <xdr:row>98</xdr:row>
      <xdr:rowOff>125341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61932"/>
          <a:ext cx="889000" cy="6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125341</xdr:rowOff>
    </xdr:from>
    <xdr:to>
      <xdr:col>10</xdr:col>
      <xdr:colOff>114300</xdr:colOff>
      <xdr:row>98</xdr:row>
      <xdr:rowOff>148386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27441"/>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19416</xdr:rowOff>
    </xdr:from>
    <xdr:to>
      <xdr:col>24</xdr:col>
      <xdr:colOff>114300</xdr:colOff>
      <xdr:row>97</xdr:row>
      <xdr:rowOff>121016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42293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150654</xdr:rowOff>
    </xdr:from>
    <xdr:to>
      <xdr:col>20</xdr:col>
      <xdr:colOff>38100</xdr:colOff>
      <xdr:row>98</xdr:row>
      <xdr:rowOff>80804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97331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9032</xdr:rowOff>
    </xdr:from>
    <xdr:to>
      <xdr:col>15</xdr:col>
      <xdr:colOff>101600</xdr:colOff>
      <xdr:row>98</xdr:row>
      <xdr:rowOff>110632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74541</xdr:rowOff>
    </xdr:from>
    <xdr:to>
      <xdr:col>10</xdr:col>
      <xdr:colOff>165100</xdr:colOff>
      <xdr:row>99</xdr:row>
      <xdr:rowOff>4691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21218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97586</xdr:rowOff>
    </xdr:from>
    <xdr:to>
      <xdr:col>6</xdr:col>
      <xdr:colOff>38100</xdr:colOff>
      <xdr:row>99</xdr:row>
      <xdr:rowOff>27736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44263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27991</xdr:rowOff>
    </xdr:from>
    <xdr:to>
      <xdr:col>55</xdr:col>
      <xdr:colOff>0</xdr:colOff>
      <xdr:row>58</xdr:row>
      <xdr:rowOff>30010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72091"/>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12027</xdr:rowOff>
    </xdr:from>
    <xdr:to>
      <xdr:col>50</xdr:col>
      <xdr:colOff>114300</xdr:colOff>
      <xdr:row>58</xdr:row>
      <xdr:rowOff>27991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56127"/>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159474</xdr:rowOff>
    </xdr:from>
    <xdr:to>
      <xdr:col>45</xdr:col>
      <xdr:colOff>177800</xdr:colOff>
      <xdr:row>58</xdr:row>
      <xdr:rowOff>12027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3212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159474</xdr:rowOff>
    </xdr:from>
    <xdr:to>
      <xdr:col>41</xdr:col>
      <xdr:colOff>50800</xdr:colOff>
      <xdr:row>58</xdr:row>
      <xdr:rowOff>48793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32124"/>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150660</xdr:rowOff>
    </xdr:from>
    <xdr:to>
      <xdr:col>55</xdr:col>
      <xdr:colOff>50800</xdr:colOff>
      <xdr:row>58</xdr:row>
      <xdr:rowOff>80810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129087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0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148641</xdr:rowOff>
    </xdr:from>
    <xdr:to>
      <xdr:col>50</xdr:col>
      <xdr:colOff>165100</xdr:colOff>
      <xdr:row>58</xdr:row>
      <xdr:rowOff>78791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69918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132677</xdr:rowOff>
    </xdr:from>
    <xdr:to>
      <xdr:col>46</xdr:col>
      <xdr:colOff>38100</xdr:colOff>
      <xdr:row>58</xdr:row>
      <xdr:rowOff>62827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53954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108674</xdr:rowOff>
    </xdr:from>
    <xdr:to>
      <xdr:col>41</xdr:col>
      <xdr:colOff>101600</xdr:colOff>
      <xdr:row>58</xdr:row>
      <xdr:rowOff>38824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55351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6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169443</xdr:rowOff>
    </xdr:from>
    <xdr:to>
      <xdr:col>36</xdr:col>
      <xdr:colOff>165100</xdr:colOff>
      <xdr:row>58</xdr:row>
      <xdr:rowOff>99593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90720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3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114750</xdr:rowOff>
    </xdr:from>
    <xdr:to>
      <xdr:col>55</xdr:col>
      <xdr:colOff>0</xdr:colOff>
      <xdr:row>77</xdr:row>
      <xdr:rowOff>137643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16400"/>
          <a:ext cx="8382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136923</xdr:rowOff>
    </xdr:from>
    <xdr:to>
      <xdr:col>50</xdr:col>
      <xdr:colOff>114300</xdr:colOff>
      <xdr:row>77</xdr:row>
      <xdr:rowOff>137643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38573"/>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35131</xdr:rowOff>
    </xdr:from>
    <xdr:to>
      <xdr:col>45</xdr:col>
      <xdr:colOff>177800</xdr:colOff>
      <xdr:row>77</xdr:row>
      <xdr:rowOff>136923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236781"/>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35131</xdr:rowOff>
    </xdr:from>
    <xdr:to>
      <xdr:col>41</xdr:col>
      <xdr:colOff>50800</xdr:colOff>
      <xdr:row>78</xdr:row>
      <xdr:rowOff>2116</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236781"/>
          <a:ext cx="889000" cy="1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63950</xdr:rowOff>
    </xdr:from>
    <xdr:to>
      <xdr:col>55</xdr:col>
      <xdr:colOff>50800</xdr:colOff>
      <xdr:row>77</xdr:row>
      <xdr:rowOff>165550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86827</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1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86843</xdr:rowOff>
    </xdr:from>
    <xdr:to>
      <xdr:col>50</xdr:col>
      <xdr:colOff>165100</xdr:colOff>
      <xdr:row>78</xdr:row>
      <xdr:rowOff>16993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3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86123</xdr:rowOff>
    </xdr:from>
    <xdr:to>
      <xdr:col>46</xdr:col>
      <xdr:colOff>38100</xdr:colOff>
      <xdr:row>78</xdr:row>
      <xdr:rowOff>16273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28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7400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3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155781</xdr:rowOff>
    </xdr:from>
    <xdr:to>
      <xdr:col>41</xdr:col>
      <xdr:colOff>101600</xdr:colOff>
      <xdr:row>77</xdr:row>
      <xdr:rowOff>85931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1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102459</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9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122766</xdr:rowOff>
    </xdr:from>
    <xdr:to>
      <xdr:col>36</xdr:col>
      <xdr:colOff>165100</xdr:colOff>
      <xdr:row>78</xdr:row>
      <xdr:rowOff>52916</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69443</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09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48306</xdr:rowOff>
    </xdr:from>
    <xdr:to>
      <xdr:col>55</xdr:col>
      <xdr:colOff>0</xdr:colOff>
      <xdr:row>98</xdr:row>
      <xdr:rowOff>64765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85040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31984</xdr:rowOff>
    </xdr:from>
    <xdr:to>
      <xdr:col>50</xdr:col>
      <xdr:colOff>114300</xdr:colOff>
      <xdr:row>98</xdr:row>
      <xdr:rowOff>64765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834084"/>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31984</xdr:rowOff>
    </xdr:from>
    <xdr:to>
      <xdr:col>45</xdr:col>
      <xdr:colOff>177800</xdr:colOff>
      <xdr:row>98</xdr:row>
      <xdr:rowOff>73315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34084"/>
          <a:ext cx="8890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103467</xdr:rowOff>
    </xdr:from>
    <xdr:to>
      <xdr:col>41</xdr:col>
      <xdr:colOff>50800</xdr:colOff>
      <xdr:row>98</xdr:row>
      <xdr:rowOff>73315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34117"/>
          <a:ext cx="889000" cy="14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168956</xdr:rowOff>
    </xdr:from>
    <xdr:to>
      <xdr:col>55</xdr:col>
      <xdr:colOff>50800</xdr:colOff>
      <xdr:row>98</xdr:row>
      <xdr:rowOff>99106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83883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13965</xdr:rowOff>
    </xdr:from>
    <xdr:to>
      <xdr:col>50</xdr:col>
      <xdr:colOff>165100</xdr:colOff>
      <xdr:row>98</xdr:row>
      <xdr:rowOff>115565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106692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152634</xdr:rowOff>
    </xdr:from>
    <xdr:to>
      <xdr:col>46</xdr:col>
      <xdr:colOff>38100</xdr:colOff>
      <xdr:row>98</xdr:row>
      <xdr:rowOff>82784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73911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22515</xdr:rowOff>
    </xdr:from>
    <xdr:to>
      <xdr:col>41</xdr:col>
      <xdr:colOff>101600</xdr:colOff>
      <xdr:row>98</xdr:row>
      <xdr:rowOff>124115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115242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52667</xdr:rowOff>
    </xdr:from>
    <xdr:to>
      <xdr:col>36</xdr:col>
      <xdr:colOff>165100</xdr:colOff>
      <xdr:row>97</xdr:row>
      <xdr:rowOff>154267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145394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7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148006</xdr:rowOff>
    </xdr:from>
    <xdr:to>
      <xdr:col>85</xdr:col>
      <xdr:colOff>127000</xdr:colOff>
      <xdr:row>37</xdr:row>
      <xdr:rowOff>161112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91656"/>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161112</xdr:rowOff>
    </xdr:from>
    <xdr:to>
      <xdr:col>81</xdr:col>
      <xdr:colOff>50800</xdr:colOff>
      <xdr:row>38</xdr:row>
      <xdr:rowOff>19190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04762"/>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141719</xdr:rowOff>
    </xdr:from>
    <xdr:to>
      <xdr:col>76</xdr:col>
      <xdr:colOff>114300</xdr:colOff>
      <xdr:row>38</xdr:row>
      <xdr:rowOff>19190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85369"/>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141719</xdr:rowOff>
    </xdr:from>
    <xdr:to>
      <xdr:col>71</xdr:col>
      <xdr:colOff>177800</xdr:colOff>
      <xdr:row>38</xdr:row>
      <xdr:rowOff>49137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85369"/>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97206</xdr:rowOff>
    </xdr:from>
    <xdr:to>
      <xdr:col>85</xdr:col>
      <xdr:colOff>177800</xdr:colOff>
      <xdr:row>38</xdr:row>
      <xdr:rowOff>27356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120083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110312</xdr:rowOff>
    </xdr:from>
    <xdr:to>
      <xdr:col>81</xdr:col>
      <xdr:colOff>101600</xdr:colOff>
      <xdr:row>38</xdr:row>
      <xdr:rowOff>40463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53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56989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2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139840</xdr:rowOff>
    </xdr:from>
    <xdr:to>
      <xdr:col>76</xdr:col>
      <xdr:colOff>165100</xdr:colOff>
      <xdr:row>38</xdr:row>
      <xdr:rowOff>69990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86517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90919</xdr:rowOff>
    </xdr:from>
    <xdr:to>
      <xdr:col>72</xdr:col>
      <xdr:colOff>38100</xdr:colOff>
      <xdr:row>38</xdr:row>
      <xdr:rowOff>21069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37596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2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169787</xdr:rowOff>
    </xdr:from>
    <xdr:to>
      <xdr:col>67</xdr:col>
      <xdr:colOff>101600</xdr:colOff>
      <xdr:row>38</xdr:row>
      <xdr:rowOff>99937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91064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170087</xdr:rowOff>
    </xdr:from>
    <xdr:to>
      <xdr:col>85</xdr:col>
      <xdr:colOff>127000</xdr:colOff>
      <xdr:row>58</xdr:row>
      <xdr:rowOff>52522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94273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52522</xdr:rowOff>
    </xdr:from>
    <xdr:to>
      <xdr:col>81</xdr:col>
      <xdr:colOff>50800</xdr:colOff>
      <xdr:row>58</xdr:row>
      <xdr:rowOff>77896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96622"/>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159784</xdr:rowOff>
    </xdr:from>
    <xdr:to>
      <xdr:col>76</xdr:col>
      <xdr:colOff>114300</xdr:colOff>
      <xdr:row>58</xdr:row>
      <xdr:rowOff>77896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932434"/>
          <a:ext cx="8890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131731</xdr:rowOff>
    </xdr:from>
    <xdr:to>
      <xdr:col>71</xdr:col>
      <xdr:colOff>177800</xdr:colOff>
      <xdr:row>57</xdr:row>
      <xdr:rowOff>159784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04381"/>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119287</xdr:rowOff>
    </xdr:from>
    <xdr:to>
      <xdr:col>85</xdr:col>
      <xdr:colOff>177800</xdr:colOff>
      <xdr:row>58</xdr:row>
      <xdr:rowOff>49437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97714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7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1722</xdr:rowOff>
    </xdr:from>
    <xdr:to>
      <xdr:col>81</xdr:col>
      <xdr:colOff>101600</xdr:colOff>
      <xdr:row>58</xdr:row>
      <xdr:rowOff>103322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94449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27096</xdr:rowOff>
    </xdr:from>
    <xdr:to>
      <xdr:col>76</xdr:col>
      <xdr:colOff>165100</xdr:colOff>
      <xdr:row>58</xdr:row>
      <xdr:rowOff>128696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119823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108984</xdr:rowOff>
    </xdr:from>
    <xdr:to>
      <xdr:col>72</xdr:col>
      <xdr:colOff>38100</xdr:colOff>
      <xdr:row>58</xdr:row>
      <xdr:rowOff>39134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30261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80931</xdr:rowOff>
    </xdr:from>
    <xdr:to>
      <xdr:col>67</xdr:col>
      <xdr:colOff>101600</xdr:colOff>
      <xdr:row>58</xdr:row>
      <xdr:rowOff>11081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2208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50729</xdr:rowOff>
    </xdr:from>
    <xdr:to>
      <xdr:col>85</xdr:col>
      <xdr:colOff>127000</xdr:colOff>
      <xdr:row>78</xdr:row>
      <xdr:rowOff>98323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23829"/>
          <a:ext cx="8382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98323</xdr:rowOff>
    </xdr:from>
    <xdr:to>
      <xdr:col>81</xdr:col>
      <xdr:colOff>50800</xdr:colOff>
      <xdr:row>78</xdr:row>
      <xdr:rowOff>105502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71423"/>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105502</xdr:rowOff>
    </xdr:from>
    <xdr:to>
      <xdr:col>76</xdr:col>
      <xdr:colOff>114300</xdr:colOff>
      <xdr:row>78</xdr:row>
      <xdr:rowOff>123241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78602"/>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95900</xdr:rowOff>
    </xdr:from>
    <xdr:to>
      <xdr:col>71</xdr:col>
      <xdr:colOff>177800</xdr:colOff>
      <xdr:row>78</xdr:row>
      <xdr:rowOff>123241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69000"/>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171379</xdr:rowOff>
    </xdr:from>
    <xdr:to>
      <xdr:col>85</xdr:col>
      <xdr:colOff>177800</xdr:colOff>
      <xdr:row>78</xdr:row>
      <xdr:rowOff>101529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130756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47523</xdr:rowOff>
    </xdr:from>
    <xdr:to>
      <xdr:col>81</xdr:col>
      <xdr:colOff>101600</xdr:colOff>
      <xdr:row>78</xdr:row>
      <xdr:rowOff>149123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140250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13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54702</xdr:rowOff>
    </xdr:from>
    <xdr:to>
      <xdr:col>76</xdr:col>
      <xdr:colOff>165100</xdr:colOff>
      <xdr:row>78</xdr:row>
      <xdr:rowOff>156302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147429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2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72441</xdr:rowOff>
    </xdr:from>
    <xdr:to>
      <xdr:col>72</xdr:col>
      <xdr:colOff>38100</xdr:colOff>
      <xdr:row>79</xdr:row>
      <xdr:rowOff>2591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165168</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38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45100</xdr:rowOff>
    </xdr:from>
    <xdr:to>
      <xdr:col>67</xdr:col>
      <xdr:colOff>101600</xdr:colOff>
      <xdr:row>78</xdr:row>
      <xdr:rowOff>146700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137827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1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74307</xdr:rowOff>
    </xdr:from>
    <xdr:to>
      <xdr:col>85</xdr:col>
      <xdr:colOff>127000</xdr:colOff>
      <xdr:row>96</xdr:row>
      <xdr:rowOff>96762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33507"/>
          <a:ext cx="838200" cy="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65684</xdr:rowOff>
    </xdr:from>
    <xdr:to>
      <xdr:col>81</xdr:col>
      <xdr:colOff>50800</xdr:colOff>
      <xdr:row>96</xdr:row>
      <xdr:rowOff>74307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24884"/>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65684</xdr:rowOff>
    </xdr:from>
    <xdr:to>
      <xdr:col>76</xdr:col>
      <xdr:colOff>114300</xdr:colOff>
      <xdr:row>96</xdr:row>
      <xdr:rowOff>71870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24884"/>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62864</xdr:rowOff>
    </xdr:from>
    <xdr:to>
      <xdr:col>71</xdr:col>
      <xdr:colOff>177800</xdr:colOff>
      <xdr:row>96</xdr:row>
      <xdr:rowOff>71870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22064"/>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45962</xdr:rowOff>
    </xdr:from>
    <xdr:to>
      <xdr:col>85</xdr:col>
      <xdr:colOff>177800</xdr:colOff>
      <xdr:row>96</xdr:row>
      <xdr:rowOff>147562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68839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23507</xdr:rowOff>
    </xdr:from>
    <xdr:to>
      <xdr:col>81</xdr:col>
      <xdr:colOff>101600</xdr:colOff>
      <xdr:row>96</xdr:row>
      <xdr:rowOff>125107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141634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14884</xdr:rowOff>
    </xdr:from>
    <xdr:to>
      <xdr:col>76</xdr:col>
      <xdr:colOff>165100</xdr:colOff>
      <xdr:row>96</xdr:row>
      <xdr:rowOff>116484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133011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21070</xdr:rowOff>
    </xdr:from>
    <xdr:to>
      <xdr:col>72</xdr:col>
      <xdr:colOff>38100</xdr:colOff>
      <xdr:row>96</xdr:row>
      <xdr:rowOff>122670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139197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12064</xdr:rowOff>
    </xdr:from>
    <xdr:to>
      <xdr:col>67</xdr:col>
      <xdr:colOff>101600</xdr:colOff>
      <xdr:row>96</xdr:row>
      <xdr:rowOff>113664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130191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議会費、総務費、農林水産業費、商工費、消防費、災害復旧費、公債費はほぼ同水準となっている。過去には、議会費は類似団体平均より高い水準で推移していたが、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年度から議会映像配信の開始に伴う経費が増額となったことが要因であった。総務費が令和２年に大幅に増加しているのは、新庁舎建設によるものである。</a:t>
          </a:r>
        </a:p>
        <a:p>
          <a:r>
            <a:rPr kumimoji="1" lang="ja-JP" altLang="en-US" sz="1300">
              <a:latin typeface="ＭＳ Ｐゴシック" panose="020B0600070205080204" pitchFamily="50" charset="-128"/>
              <a:ea typeface="ＭＳ Ｐゴシック" panose="020B0600070205080204" pitchFamily="50" charset="-128"/>
            </a:rPr>
            <a:t>民生費については、類似団体平均と比較すると比較的高い水準で推移しているが、これは高齢者数、障がい者福祉サービスの利用の増加により、扶助費等が年々急激な伸びを示しており、その伸び率が類似団体より大きいことによるものと考えられる。衛生費についても、類似団体平均と比較すると比較的高い水準で推移しており、令和５年度に大きく増加している要因は、ごみ焼却施設基幹的設備改良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一方、土木費、教育費については類似団体平均と比較し低い水準で推移している。道路や学校などの公共施設の老朽化対策等が先送りとなっていることが主な要因と考えられる。今後、小中学校の再編や、公共施設の適正管理を実施していく必要があり、支出増が見込まれるため、行財政改革に基づき、引き続き徹底した経費削減に取り組む必要がある。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について、前年度と比べ減少しているが、これは新型コロナウイルスワクチン接種に係る国庫補助金などの精算によるものである。財政調整基金残高については、基金への積立を優先した結果、基金残高は増加している。その結果、実質単年度収支については前年度より悪化し、赤字となった。基金残高は増加したものの、依然として基金残高に余力がない状況が続いている。</a:t>
          </a:r>
        </a:p>
        <a:p>
          <a:r>
            <a:rPr kumimoji="1" lang="ja-JP" altLang="en-US" sz="1200">
              <a:latin typeface="ＭＳ ゴシック" pitchFamily="49" charset="-128"/>
              <a:ea typeface="ＭＳ ゴシック" pitchFamily="49" charset="-128"/>
            </a:rPr>
            <a:t>　行財政改革を着実に実施し、経費の削減や収入の確保に努め、基金の積立を行い、財政需要に対応していく必要がある。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連結実質比率に係る赤字・黒字の構成を見ると、住宅新築資金等貸付金特別会計については、令和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年度までは赤字であったが、公債費の償還が終了したこと、大幅に貸付金を回収できたこと等による歳入の増加により令和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黒字となっている。しかし駐車場事業特別会計については慢性的な赤字となっており、利用促進対策や運営の効率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p>
        <a:p>
          <a:r>
            <a:rPr kumimoji="1" lang="ja-JP" altLang="en-US" sz="1400">
              <a:latin typeface="ＭＳ ゴシック" pitchFamily="49" charset="-128"/>
              <a:ea typeface="ＭＳ ゴシック" pitchFamily="49" charset="-128"/>
            </a:rPr>
            <a:t>　本市においては平成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年より行財政改革を実施しており、令和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年度からは第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次行財政改革アクションプランに取り組んでいる。一般会計だけではなく、各特別会計においても経費の削減や収入の確保に努め、財政健全化に向けて取り組みを続けていく。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26605199</v>
      </c>
      <c r="BO4" s="485"/>
      <c r="BP4" s="485"/>
      <c r="BQ4" s="485"/>
      <c r="BR4" s="485"/>
      <c r="BS4" s="485"/>
      <c r="BT4" s="485"/>
      <c r="BU4" s="486"/>
      <c r="BV4" s="484">
        <v>25725425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5.4</v>
      </c>
      <c r="CU4" s="625"/>
      <c r="CV4" s="625"/>
      <c r="CW4" s="625"/>
      <c r="CX4" s="625"/>
      <c r="CY4" s="625"/>
      <c r="CZ4" s="625"/>
      <c r="DA4" s="626"/>
      <c r="DB4" s="624">
        <v>10.1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25843276</v>
      </c>
      <c r="BO5" s="456"/>
      <c r="BP5" s="456"/>
      <c r="BQ5" s="456"/>
      <c r="BR5" s="456"/>
      <c r="BS5" s="456"/>
      <c r="BT5" s="456"/>
      <c r="BU5" s="457"/>
      <c r="BV5" s="455">
        <v>24329055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97.4</v>
      </c>
      <c r="CU5" s="453"/>
      <c r="CV5" s="453"/>
      <c r="CW5" s="453"/>
      <c r="CX5" s="453"/>
      <c r="CY5" s="453"/>
      <c r="CZ5" s="453"/>
      <c r="DA5" s="454"/>
      <c r="DB5" s="452">
        <v>97.6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761923</v>
      </c>
      <c r="BO6" s="456"/>
      <c r="BP6" s="456"/>
      <c r="BQ6" s="456"/>
      <c r="BR6" s="456"/>
      <c r="BS6" s="456"/>
      <c r="BT6" s="456"/>
      <c r="BU6" s="457"/>
      <c r="BV6" s="455">
        <v>1396370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98.2</v>
      </c>
      <c r="CU6" s="599"/>
      <c r="CV6" s="599"/>
      <c r="CW6" s="599"/>
      <c r="CX6" s="599"/>
      <c r="CY6" s="599"/>
      <c r="CZ6" s="599"/>
      <c r="DA6" s="600"/>
      <c r="DB6" s="598">
        <v>99.3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38502</v>
      </c>
      <c r="BO7" s="456"/>
      <c r="BP7" s="456"/>
      <c r="BQ7" s="456"/>
      <c r="BR7" s="456"/>
      <c r="BS7" s="456"/>
      <c r="BT7" s="456"/>
      <c r="BU7" s="457"/>
      <c r="BV7" s="455">
        <v>74474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13276084</v>
      </c>
      <c r="CU7" s="456"/>
      <c r="CV7" s="456"/>
      <c r="CW7" s="456"/>
      <c r="CX7" s="456"/>
      <c r="CY7" s="456"/>
      <c r="CZ7" s="456"/>
      <c r="DA7" s="457"/>
      <c r="DB7" s="455">
        <v>13065601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723421</v>
      </c>
      <c r="BO8" s="456"/>
      <c r="BP8" s="456"/>
      <c r="BQ8" s="456"/>
      <c r="BR8" s="456"/>
      <c r="BS8" s="456"/>
      <c r="BT8" s="456"/>
      <c r="BU8" s="457"/>
      <c r="BV8" s="455">
        <v>1321896</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0.51</v>
      </c>
      <c r="CU8" s="559"/>
      <c r="CV8" s="559"/>
      <c r="CW8" s="559"/>
      <c r="CX8" s="559"/>
      <c r="CY8" s="559"/>
      <c r="CZ8" s="559"/>
      <c r="DA8" s="560"/>
      <c r="DB8" s="558">
        <v>0.52</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54857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-598475</v>
      </c>
      <c r="BO9" s="456"/>
      <c r="BP9" s="456"/>
      <c r="BQ9" s="456"/>
      <c r="BR9" s="456"/>
      <c r="BS9" s="456"/>
      <c r="BT9" s="456"/>
      <c r="BU9" s="457"/>
      <c r="BV9" s="455">
        <v>219377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11.1</v>
      </c>
      <c r="CU9" s="453"/>
      <c r="CV9" s="453"/>
      <c r="CW9" s="453"/>
      <c r="CX9" s="453"/>
      <c r="CY9" s="453"/>
      <c r="CZ9" s="453"/>
      <c r="DA9" s="454"/>
      <c r="DB9" s="452">
        <v>11.9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57244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670000</v>
      </c>
      <c r="BO10" s="456"/>
      <c r="BP10" s="456"/>
      <c r="BQ10" s="456"/>
      <c r="BR10" s="456"/>
      <c r="BS10" s="456"/>
      <c r="BT10" s="456"/>
      <c r="BU10" s="457"/>
      <c r="BV10" s="455">
        <v>560001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54878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400000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54032</v>
      </c>
      <c r="S13" s="543"/>
      <c r="T13" s="543"/>
      <c r="U13" s="543"/>
      <c r="V13" s="544"/>
      <c r="W13" s="545" t="s">
        <v>131</v>
      </c>
      <c r="X13" s="441"/>
      <c r="Y13" s="441"/>
      <c r="Z13" s="441"/>
      <c r="AA13" s="441"/>
      <c r="AB13" s="442"/>
      <c r="AC13" s="408">
        <v>593</v>
      </c>
      <c r="AD13" s="409"/>
      <c r="AE13" s="409"/>
      <c r="AF13" s="409"/>
      <c r="AG13" s="410"/>
      <c r="AH13" s="408">
        <v>656</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-328475</v>
      </c>
      <c r="BO13" s="456"/>
      <c r="BP13" s="456"/>
      <c r="BQ13" s="456"/>
      <c r="BR13" s="456"/>
      <c r="BS13" s="456"/>
      <c r="BT13" s="456"/>
      <c r="BU13" s="457"/>
      <c r="BV13" s="455">
        <v>379378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6.8</v>
      </c>
      <c r="CU13" s="453"/>
      <c r="CV13" s="453"/>
      <c r="CW13" s="453"/>
      <c r="CX13" s="453"/>
      <c r="CY13" s="453"/>
      <c r="CZ13" s="453"/>
      <c r="DA13" s="454"/>
      <c r="DB13" s="452">
        <v>6.8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55508</v>
      </c>
      <c r="S14" s="543"/>
      <c r="T14" s="543"/>
      <c r="U14" s="543"/>
      <c r="V14" s="544"/>
      <c r="W14" s="546"/>
      <c r="X14" s="444"/>
      <c r="Y14" s="444"/>
      <c r="Z14" s="444"/>
      <c r="AA14" s="444"/>
      <c r="AB14" s="445"/>
      <c r="AC14" s="535">
        <v>2.5</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58.1</v>
      </c>
      <c r="CU14" s="553"/>
      <c r="CV14" s="553"/>
      <c r="CW14" s="553"/>
      <c r="CX14" s="553"/>
      <c r="CY14" s="553"/>
      <c r="CZ14" s="553"/>
      <c r="DA14" s="554"/>
      <c r="DB14" s="552">
        <v>70.5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54730</v>
      </c>
      <c r="S15" s="543"/>
      <c r="T15" s="543"/>
      <c r="U15" s="543"/>
      <c r="V15" s="544"/>
      <c r="W15" s="545" t="s">
        <v>137</v>
      </c>
      <c r="X15" s="441"/>
      <c r="Y15" s="441"/>
      <c r="Z15" s="441"/>
      <c r="AA15" s="441"/>
      <c r="AB15" s="442"/>
      <c r="AC15" s="408">
        <v>6037</v>
      </c>
      <c r="AD15" s="409"/>
      <c r="AE15" s="409"/>
      <c r="AF15" s="409"/>
      <c r="AG15" s="410"/>
      <c r="AH15" s="408">
        <v>6267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5973624</v>
      </c>
      <c r="BO15" s="485"/>
      <c r="BP15" s="485"/>
      <c r="BQ15" s="485"/>
      <c r="BR15" s="485"/>
      <c r="BS15" s="485"/>
      <c r="BT15" s="485"/>
      <c r="BU15" s="486"/>
      <c r="BV15" s="484">
        <v>5895207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25.1</v>
      </c>
      <c r="AD16" s="536"/>
      <c r="AE16" s="536"/>
      <c r="AF16" s="536"/>
      <c r="AG16" s="537"/>
      <c r="AH16" s="535">
        <v>25.9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11629284</v>
      </c>
      <c r="BO16" s="456"/>
      <c r="BP16" s="456"/>
      <c r="BQ16" s="456"/>
      <c r="BR16" s="456"/>
      <c r="BS16" s="456"/>
      <c r="BT16" s="456"/>
      <c r="BU16" s="457"/>
      <c r="BV16" s="455">
        <v>11336844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17437</v>
      </c>
      <c r="AD17" s="409"/>
      <c r="AE17" s="409"/>
      <c r="AF17" s="409"/>
      <c r="AG17" s="410"/>
      <c r="AH17" s="408">
        <v>17278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7519364</v>
      </c>
      <c r="BO17" s="456"/>
      <c r="BP17" s="456"/>
      <c r="BQ17" s="456"/>
      <c r="BR17" s="456"/>
      <c r="BS17" s="456"/>
      <c r="BT17" s="456"/>
      <c r="BU17" s="457"/>
      <c r="BV17" s="455">
        <v>7426829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98.91</v>
      </c>
      <c r="M18" s="508"/>
      <c r="N18" s="508"/>
      <c r="O18" s="508"/>
      <c r="P18" s="508"/>
      <c r="Q18" s="508"/>
      <c r="R18" s="509"/>
      <c r="S18" s="509"/>
      <c r="T18" s="509"/>
      <c r="U18" s="509"/>
      <c r="V18" s="510"/>
      <c r="W18" s="526"/>
      <c r="X18" s="527"/>
      <c r="Y18" s="527"/>
      <c r="Z18" s="527"/>
      <c r="AA18" s="527"/>
      <c r="AB18" s="551"/>
      <c r="AC18" s="425">
        <v>72.5</v>
      </c>
      <c r="AD18" s="426"/>
      <c r="AE18" s="426"/>
      <c r="AF18" s="426"/>
      <c r="AG18" s="511"/>
      <c r="AH18" s="425">
        <v>71.400000000000006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13116667</v>
      </c>
      <c r="BO18" s="456"/>
      <c r="BP18" s="456"/>
      <c r="BQ18" s="456"/>
      <c r="BR18" s="456"/>
      <c r="BS18" s="456"/>
      <c r="BT18" s="456"/>
      <c r="BU18" s="457"/>
      <c r="BV18" s="455">
        <v>13005767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18028886</v>
      </c>
      <c r="BO19" s="456"/>
      <c r="BP19" s="456"/>
      <c r="BQ19" s="456"/>
      <c r="BR19" s="456"/>
      <c r="BS19" s="456"/>
      <c r="BT19" s="456"/>
      <c r="BU19" s="457"/>
      <c r="BV19" s="455">
        <v>17722707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22011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19626720</v>
      </c>
      <c r="BO22" s="485"/>
      <c r="BP22" s="485"/>
      <c r="BQ22" s="485"/>
      <c r="BR22" s="485"/>
      <c r="BS22" s="485"/>
      <c r="BT22" s="485"/>
      <c r="BU22" s="486"/>
      <c r="BV22" s="484">
        <v>20547194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14388184</v>
      </c>
      <c r="BO23" s="456"/>
      <c r="BP23" s="456"/>
      <c r="BQ23" s="456"/>
      <c r="BR23" s="456"/>
      <c r="BS23" s="456"/>
      <c r="BT23" s="456"/>
      <c r="BU23" s="457"/>
      <c r="BV23" s="455">
        <v>15419335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7350</v>
      </c>
      <c r="R24" s="409"/>
      <c r="S24" s="409"/>
      <c r="T24" s="409"/>
      <c r="U24" s="409"/>
      <c r="V24" s="410"/>
      <c r="W24" s="498"/>
      <c r="X24" s="435"/>
      <c r="Y24" s="436"/>
      <c r="Z24" s="411" t="s">
        <v>162</v>
      </c>
      <c r="AA24" s="412"/>
      <c r="AB24" s="412"/>
      <c r="AC24" s="412"/>
      <c r="AD24" s="412"/>
      <c r="AE24" s="412"/>
      <c r="AF24" s="412"/>
      <c r="AG24" s="413"/>
      <c r="AH24" s="408">
        <v>407</v>
      </c>
      <c r="AI24" s="409"/>
      <c r="AJ24" s="409"/>
      <c r="AK24" s="409"/>
      <c r="AL24" s="410"/>
      <c r="AM24" s="408">
        <v>1251932</v>
      </c>
      <c r="AN24" s="409"/>
      <c r="AO24" s="409"/>
      <c r="AP24" s="409"/>
      <c r="AQ24" s="409"/>
      <c r="AR24" s="410"/>
      <c r="AS24" s="408">
        <v>3076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11594911</v>
      </c>
      <c r="BO24" s="456"/>
      <c r="BP24" s="456"/>
      <c r="BQ24" s="456"/>
      <c r="BR24" s="456"/>
      <c r="BS24" s="456"/>
      <c r="BT24" s="456"/>
      <c r="BU24" s="457"/>
      <c r="BV24" s="455">
        <v>11772071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6630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6961043</v>
      </c>
      <c r="BO25" s="485"/>
      <c r="BP25" s="485"/>
      <c r="BQ25" s="485"/>
      <c r="BR25" s="485"/>
      <c r="BS25" s="485"/>
      <c r="BT25" s="485"/>
      <c r="BU25" s="486"/>
      <c r="BV25" s="484">
        <v>9499134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5840</v>
      </c>
      <c r="R26" s="409"/>
      <c r="S26" s="409"/>
      <c r="T26" s="409"/>
      <c r="U26" s="409"/>
      <c r="V26" s="410"/>
      <c r="W26" s="498"/>
      <c r="X26" s="435"/>
      <c r="Y26" s="436"/>
      <c r="Z26" s="411" t="s">
        <v>168</v>
      </c>
      <c r="AA26" s="466"/>
      <c r="AB26" s="466"/>
      <c r="AC26" s="466"/>
      <c r="AD26" s="466"/>
      <c r="AE26" s="466"/>
      <c r="AF26" s="466"/>
      <c r="AG26" s="467"/>
      <c r="AH26" s="408">
        <v>62</v>
      </c>
      <c r="AI26" s="409"/>
      <c r="AJ26" s="409"/>
      <c r="AK26" s="409"/>
      <c r="AL26" s="410"/>
      <c r="AM26" s="408">
        <v>211296</v>
      </c>
      <c r="AN26" s="409"/>
      <c r="AO26" s="409"/>
      <c r="AP26" s="409"/>
      <c r="AQ26" s="409"/>
      <c r="AR26" s="410"/>
      <c r="AS26" s="408">
        <v>3408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5870</v>
      </c>
      <c r="R27" s="409"/>
      <c r="S27" s="409"/>
      <c r="T27" s="409"/>
      <c r="U27" s="409"/>
      <c r="V27" s="410"/>
      <c r="W27" s="498"/>
      <c r="X27" s="435"/>
      <c r="Y27" s="436"/>
      <c r="Z27" s="411" t="s">
        <v>171</v>
      </c>
      <c r="AA27" s="412"/>
      <c r="AB27" s="412"/>
      <c r="AC27" s="412"/>
      <c r="AD27" s="412"/>
      <c r="AE27" s="412"/>
      <c r="AF27" s="412"/>
      <c r="AG27" s="413"/>
      <c r="AH27" s="408">
        <v>21</v>
      </c>
      <c r="AI27" s="409"/>
      <c r="AJ27" s="409"/>
      <c r="AK27" s="409"/>
      <c r="AL27" s="410"/>
      <c r="AM27" s="408">
        <v>74075</v>
      </c>
      <c r="AN27" s="409"/>
      <c r="AO27" s="409"/>
      <c r="AP27" s="409"/>
      <c r="AQ27" s="409"/>
      <c r="AR27" s="410"/>
      <c r="AS27" s="408">
        <v>3527</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72031</v>
      </c>
      <c r="BO27" s="490"/>
      <c r="BP27" s="490"/>
      <c r="BQ27" s="490"/>
      <c r="BR27" s="490"/>
      <c r="BS27" s="490"/>
      <c r="BT27" s="490"/>
      <c r="BU27" s="491"/>
      <c r="BV27" s="489">
        <v>72031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5040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1335416</v>
      </c>
      <c r="BO28" s="485"/>
      <c r="BP28" s="485"/>
      <c r="BQ28" s="485"/>
      <c r="BR28" s="485"/>
      <c r="BS28" s="485"/>
      <c r="BT28" s="485"/>
      <c r="BU28" s="486"/>
      <c r="BV28" s="484">
        <v>1065415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14</v>
      </c>
      <c r="M29" s="409"/>
      <c r="N29" s="409"/>
      <c r="O29" s="409"/>
      <c r="P29" s="410"/>
      <c r="Q29" s="408">
        <v>4730</v>
      </c>
      <c r="R29" s="409"/>
      <c r="S29" s="409"/>
      <c r="T29" s="409"/>
      <c r="U29" s="409"/>
      <c r="V29" s="410"/>
      <c r="W29" s="499"/>
      <c r="X29" s="500"/>
      <c r="Y29" s="501"/>
      <c r="Z29" s="411" t="s">
        <v>177</v>
      </c>
      <c r="AA29" s="412"/>
      <c r="AB29" s="412"/>
      <c r="AC29" s="412"/>
      <c r="AD29" s="412"/>
      <c r="AE29" s="412"/>
      <c r="AF29" s="412"/>
      <c r="AG29" s="413"/>
      <c r="AH29" s="408">
        <v>428</v>
      </c>
      <c r="AI29" s="409"/>
      <c r="AJ29" s="409"/>
      <c r="AK29" s="409"/>
      <c r="AL29" s="410"/>
      <c r="AM29" s="408">
        <v>1326007</v>
      </c>
      <c r="AN29" s="409"/>
      <c r="AO29" s="409"/>
      <c r="AP29" s="409"/>
      <c r="AQ29" s="409"/>
      <c r="AR29" s="410"/>
      <c r="AS29" s="408">
        <v>3098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399678</v>
      </c>
      <c r="BO29" s="456"/>
      <c r="BP29" s="456"/>
      <c r="BQ29" s="456"/>
      <c r="BR29" s="456"/>
      <c r="BS29" s="456"/>
      <c r="BT29" s="456"/>
      <c r="BU29" s="457"/>
      <c r="BV29" s="455">
        <v>344393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1384565</v>
      </c>
      <c r="BO30" s="490"/>
      <c r="BP30" s="490"/>
      <c r="BQ30" s="490"/>
      <c r="BR30" s="490"/>
      <c r="BS30" s="490"/>
      <c r="BT30" s="490"/>
      <c r="BU30" s="491"/>
      <c r="BV30" s="489">
        <v>1025944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t="str">
        <f>IF(BY34="","",MAX(C34:D43,U34:V43,AM34:AN43,BE34:BF43)+1)</f>
        <v/>
      </c>
      <c r="BX34" s="403"/>
      <c r="BY34" s="404" t="str">
        <f>IF('各会計、関係団体の財政状況及び健全化判断比率'!B68="","",'各会計、関係団体の財政状況及び健全化判断比率'!B68)</f>
        <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住宅新築資金等貸付金特別会計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t="str">
        <f t="shared" ref="BW35:BW43" si="2">IF(BY35="","",BW34+1)</f>
        <v/>
      </c>
      <c r="BX35" s="403"/>
      <c r="BY35" s="404" t="str">
        <f>IF('各会計、関係団体の財政状況及び健全化判断比率'!B69="","",'各会計、関係団体の財政状況及び健全化判断比率'!B69)</f>
        <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Q9KWsCGAtPhj6NNQx0DVI9wO/rk3zs6lppvSDES2qcUqehSAnfrpQ6w8GnXJioUW2093N4wmiug5r8ha5EvyeA==" saltValue="Lj6WfZ8oURexwRdtCWkW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t="s">
        <v>534</v>
      </c>
      <c r="G34" s="33" t="s">
        <v>535</v>
      </c>
      <c r="H34" s="33" t="s">
        <v>534</v>
      </c>
      <c r="I34" s="33" t="s">
        <v>536</v>
      </c>
      <c r="J34" s="34" t="s">
        <v>537</v>
      </c>
      <c r="K34" s="22"/>
      <c r="L34" s="22"/>
      <c r="M34" s="22"/>
      <c r="N34" s="22"/>
      <c r="O34" s="22"/>
      <c r="P34" s="22"/>
    </row>
    <row r="35" spans="1:16" ht="39" customHeight="1" x14ac:dyDescent="0.2">
      <c r="A35" s="22"/>
      <c r="B35" s="35"/>
      <c r="C35" s="1181" t="s">
        <v>538</v>
      </c>
      <c r="D35" s="1182"/>
      <c r="E35" s="1183"/>
      <c r="F35" s="36">
        <v>10.74</v>
      </c>
      <c r="G35" s="37">
        <v>9.91</v>
      </c>
      <c r="H35" s="37">
        <v>10.29</v>
      </c>
      <c r="I35" s="37">
        <v>10.52</v>
      </c>
      <c r="J35" s="38">
        <v>10.61</v>
      </c>
      <c r="K35" s="22"/>
      <c r="L35" s="22"/>
      <c r="M35" s="22"/>
      <c r="N35" s="22"/>
      <c r="O35" s="22"/>
      <c r="P35" s="22"/>
    </row>
    <row r="36" spans="1:16" ht="39" customHeight="1" x14ac:dyDescent="0.2">
      <c r="A36" s="22"/>
      <c r="B36" s="35"/>
      <c r="C36" s="1181" t="s">
        <v>539</v>
      </c>
      <c r="D36" s="1182"/>
      <c r="E36" s="1183"/>
      <c r="F36" s="36">
        <v>1.56</v>
      </c>
      <c r="G36" s="37">
        <v>4.5599999999999996</v>
      </c>
      <c r="H36" s="37">
        <v>8.3800000000000008</v>
      </c>
      <c r="I36" s="37">
        <v>9.89</v>
      </c>
      <c r="J36" s="38">
        <v>5.12</v>
      </c>
      <c r="K36" s="22"/>
      <c r="L36" s="22"/>
      <c r="M36" s="22"/>
      <c r="N36" s="22"/>
      <c r="O36" s="22"/>
      <c r="P36" s="22"/>
    </row>
    <row r="37" spans="1:16" ht="39" customHeight="1" x14ac:dyDescent="0.2">
      <c r="A37" s="22"/>
      <c r="B37" s="35"/>
      <c r="C37" s="1181" t="s">
        <v>540</v>
      </c>
      <c r="D37" s="1182"/>
      <c r="E37" s="1183"/>
      <c r="F37" s="36">
        <v>2.81</v>
      </c>
      <c r="G37" s="37">
        <v>2.97</v>
      </c>
      <c r="H37" s="37">
        <v>2.97</v>
      </c>
      <c r="I37" s="37">
        <v>3.03</v>
      </c>
      <c r="J37" s="38">
        <v>2.4500000000000002</v>
      </c>
      <c r="K37" s="22"/>
      <c r="L37" s="22"/>
      <c r="M37" s="22"/>
      <c r="N37" s="22"/>
      <c r="O37" s="22"/>
      <c r="P37" s="22"/>
    </row>
    <row r="38" spans="1:16" ht="39" customHeight="1" x14ac:dyDescent="0.2">
      <c r="A38" s="22"/>
      <c r="B38" s="35"/>
      <c r="C38" s="1181" t="s">
        <v>541</v>
      </c>
      <c r="D38" s="1182"/>
      <c r="E38" s="1183"/>
      <c r="F38" s="36">
        <v>1.3</v>
      </c>
      <c r="G38" s="37">
        <v>1.39</v>
      </c>
      <c r="H38" s="37">
        <v>1.73</v>
      </c>
      <c r="I38" s="37">
        <v>2.21</v>
      </c>
      <c r="J38" s="38">
        <v>1.07</v>
      </c>
      <c r="K38" s="22"/>
      <c r="L38" s="22"/>
      <c r="M38" s="22"/>
      <c r="N38" s="22"/>
      <c r="O38" s="22"/>
      <c r="P38" s="22"/>
    </row>
    <row r="39" spans="1:16" ht="39" customHeight="1" x14ac:dyDescent="0.2">
      <c r="A39" s="22"/>
      <c r="B39" s="35"/>
      <c r="C39" s="1181" t="s">
        <v>542</v>
      </c>
      <c r="D39" s="1182"/>
      <c r="E39" s="1183"/>
      <c r="F39" s="36" t="s">
        <v>543</v>
      </c>
      <c r="G39" s="37" t="s">
        <v>544</v>
      </c>
      <c r="H39" s="37" t="s">
        <v>545</v>
      </c>
      <c r="I39" s="37">
        <v>0.21</v>
      </c>
      <c r="J39" s="38">
        <v>0.32</v>
      </c>
      <c r="K39" s="22"/>
      <c r="L39" s="22"/>
      <c r="M39" s="22"/>
      <c r="N39" s="22"/>
      <c r="O39" s="22"/>
      <c r="P39" s="22"/>
    </row>
    <row r="40" spans="1:16" ht="39" customHeight="1" x14ac:dyDescent="0.2">
      <c r="A40" s="22"/>
      <c r="B40" s="35"/>
      <c r="C40" s="1181" t="s">
        <v>546</v>
      </c>
      <c r="D40" s="1182"/>
      <c r="E40" s="1183"/>
      <c r="F40" s="36">
        <v>0.3</v>
      </c>
      <c r="G40" s="37">
        <v>0.11</v>
      </c>
      <c r="H40" s="37">
        <v>0.38</v>
      </c>
      <c r="I40" s="37">
        <v>0.36</v>
      </c>
      <c r="J40" s="38">
        <v>0.3</v>
      </c>
      <c r="K40" s="22"/>
      <c r="L40" s="22"/>
      <c r="M40" s="22"/>
      <c r="N40" s="22"/>
      <c r="O40" s="22"/>
      <c r="P40" s="22"/>
    </row>
    <row r="41" spans="1:16" ht="39" customHeight="1" x14ac:dyDescent="0.2">
      <c r="A41" s="22"/>
      <c r="B41" s="35"/>
      <c r="C41" s="1181" t="s">
        <v>547</v>
      </c>
      <c r="D41" s="1182"/>
      <c r="E41" s="1183"/>
      <c r="F41" s="36">
        <v>0</v>
      </c>
      <c r="G41" s="37">
        <v>0.01</v>
      </c>
      <c r="H41" s="37">
        <v>0</v>
      </c>
      <c r="I41" s="37">
        <v>0</v>
      </c>
      <c r="J41" s="38">
        <v>0</v>
      </c>
      <c r="K41" s="22"/>
      <c r="L41" s="22"/>
      <c r="M41" s="22"/>
      <c r="N41" s="22"/>
      <c r="O41" s="22"/>
      <c r="P41" s="22"/>
    </row>
    <row r="42" spans="1:16" ht="39" customHeight="1" x14ac:dyDescent="0.2">
      <c r="A42" s="22"/>
      <c r="B42" s="39"/>
      <c r="C42" s="1181" t="s">
        <v>548</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549</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7PynC10l8hm4iqAAOaG9Y3AZrM++T3ablRDKX0Ob33TJBDUBn0cZhnuUVy9w5boHA4+fARw6xjO1lTkO85AOg==" saltValue="uXQ9J5qPA14lBpd0mNvI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2217</v>
      </c>
      <c r="L45" s="60">
        <v>2160</v>
      </c>
      <c r="M45" s="60">
        <v>2165</v>
      </c>
      <c r="N45" s="60">
        <v>2117</v>
      </c>
      <c r="O45" s="61">
        <v>1996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206</v>
      </c>
      <c r="L48" s="64">
        <v>164</v>
      </c>
      <c r="M48" s="64">
        <v>204</v>
      </c>
      <c r="N48" s="64">
        <v>189</v>
      </c>
      <c r="O48" s="65">
        <v>184</v>
      </c>
      <c r="P48" s="48"/>
      <c r="Q48" s="48"/>
      <c r="R48" s="48"/>
      <c r="S48" s="48"/>
      <c r="T48" s="48"/>
      <c r="U48" s="48"/>
    </row>
    <row r="49" spans="1:21" ht="30.75" customHeight="1" x14ac:dyDescent="0.2">
      <c r="A49" s="48"/>
      <c r="B49" s="1214"/>
      <c r="C49" s="1215"/>
      <c r="D49" s="62"/>
      <c r="E49" s="1191" t="s">
        <v>14</v>
      </c>
      <c r="F49" s="1191"/>
      <c r="G49" s="1191"/>
      <c r="H49" s="1191"/>
      <c r="I49" s="1191"/>
      <c r="J49" s="1192"/>
      <c r="K49" s="63">
        <v>62</v>
      </c>
      <c r="L49" s="64">
        <v>137</v>
      </c>
      <c r="M49" s="64">
        <v>114</v>
      </c>
      <c r="N49" s="64">
        <v>108</v>
      </c>
      <c r="O49" s="65">
        <v>113</v>
      </c>
      <c r="P49" s="48"/>
      <c r="Q49" s="48"/>
      <c r="R49" s="48"/>
      <c r="S49" s="48"/>
      <c r="T49" s="48"/>
      <c r="U49" s="48"/>
    </row>
    <row r="50" spans="1:21" ht="30.75" customHeight="1" x14ac:dyDescent="0.2">
      <c r="A50" s="48"/>
      <c r="B50" s="1214"/>
      <c r="C50" s="1215"/>
      <c r="D50" s="62"/>
      <c r="E50" s="1191" t="s">
        <v>15</v>
      </c>
      <c r="F50" s="1191"/>
      <c r="G50" s="1191"/>
      <c r="H50" s="1191"/>
      <c r="I50" s="1191"/>
      <c r="J50" s="1192"/>
      <c r="K50" s="63">
        <v>105</v>
      </c>
      <c r="L50" s="64">
        <v>88</v>
      </c>
      <c r="M50" s="64">
        <v>89</v>
      </c>
      <c r="N50" s="64">
        <v>90</v>
      </c>
      <c r="O50" s="65">
        <v>91</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1851</v>
      </c>
      <c r="L52" s="64">
        <v>1821</v>
      </c>
      <c r="M52" s="64">
        <v>1752</v>
      </c>
      <c r="N52" s="64">
        <v>1659</v>
      </c>
      <c r="O52" s="65">
        <v>1624</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739</v>
      </c>
      <c r="L53" s="69">
        <v>728</v>
      </c>
      <c r="M53" s="69">
        <v>820</v>
      </c>
      <c r="N53" s="69">
        <v>845</v>
      </c>
      <c r="O53" s="70">
        <v>760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Uo4QHv+i8dQMudEGWwlPn69gEGelk2QeZ3Ro7sSYeMQ8Y5U21PjQEHnmyBWq2A1cp/hcUpWEU1BJ2bdlSBJgw==" saltValue="VAxXuj6GKgBVGS2kmWjo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21118</v>
      </c>
      <c r="J41" s="356">
        <v>22147</v>
      </c>
      <c r="K41" s="356">
        <v>21934</v>
      </c>
      <c r="L41" s="356">
        <v>20547</v>
      </c>
      <c r="M41" s="357">
        <v>19627</v>
      </c>
    </row>
    <row r="42" spans="2:13" ht="27.75" customHeight="1" x14ac:dyDescent="0.2">
      <c r="B42" s="1222"/>
      <c r="C42" s="1223"/>
      <c r="D42" s="106"/>
      <c r="E42" s="1226" t="s">
        <v>32</v>
      </c>
      <c r="F42" s="1226"/>
      <c r="G42" s="1226"/>
      <c r="H42" s="1227"/>
      <c r="I42" s="358">
        <v>565</v>
      </c>
      <c r="J42" s="359">
        <v>515</v>
      </c>
      <c r="K42" s="359">
        <v>474</v>
      </c>
      <c r="L42" s="359">
        <v>433</v>
      </c>
      <c r="M42" s="360">
        <v>391</v>
      </c>
    </row>
    <row r="43" spans="2:13" ht="27.75" customHeight="1" x14ac:dyDescent="0.2">
      <c r="B43" s="1222"/>
      <c r="C43" s="1223"/>
      <c r="D43" s="106"/>
      <c r="E43" s="1226" t="s">
        <v>33</v>
      </c>
      <c r="F43" s="1226"/>
      <c r="G43" s="1226"/>
      <c r="H43" s="1227"/>
      <c r="I43" s="358">
        <v>8270</v>
      </c>
      <c r="J43" s="359">
        <v>7556</v>
      </c>
      <c r="K43" s="359">
        <v>6922</v>
      </c>
      <c r="L43" s="359">
        <v>6386</v>
      </c>
      <c r="M43" s="360">
        <v>6112</v>
      </c>
    </row>
    <row r="44" spans="2:13" ht="27.75" customHeight="1" x14ac:dyDescent="0.2">
      <c r="B44" s="1222"/>
      <c r="C44" s="1223"/>
      <c r="D44" s="106"/>
      <c r="E44" s="1226" t="s">
        <v>34</v>
      </c>
      <c r="F44" s="1226"/>
      <c r="G44" s="1226"/>
      <c r="H44" s="1227"/>
      <c r="I44" s="358">
        <v>1092</v>
      </c>
      <c r="J44" s="359">
        <v>955</v>
      </c>
      <c r="K44" s="359">
        <v>696</v>
      </c>
      <c r="L44" s="359">
        <v>634</v>
      </c>
      <c r="M44" s="360">
        <v>559</v>
      </c>
    </row>
    <row r="45" spans="2:13" ht="27.75" customHeight="1" x14ac:dyDescent="0.2">
      <c r="B45" s="1222"/>
      <c r="C45" s="1223"/>
      <c r="D45" s="106"/>
      <c r="E45" s="1226" t="s">
        <v>35</v>
      </c>
      <c r="F45" s="1226"/>
      <c r="G45" s="1226"/>
      <c r="H45" s="1227"/>
      <c r="I45" s="358">
        <v>3089</v>
      </c>
      <c r="J45" s="359">
        <v>3106</v>
      </c>
      <c r="K45" s="359">
        <v>3172</v>
      </c>
      <c r="L45" s="359">
        <v>2950</v>
      </c>
      <c r="M45" s="360">
        <v>2999</v>
      </c>
    </row>
    <row r="46" spans="2:13" ht="27.75" customHeight="1" x14ac:dyDescent="0.2">
      <c r="B46" s="1222"/>
      <c r="C46" s="1223"/>
      <c r="D46" s="107"/>
      <c r="E46" s="1226" t="s">
        <v>36</v>
      </c>
      <c r="F46" s="1226"/>
      <c r="G46" s="1226"/>
      <c r="H46" s="1227"/>
      <c r="I46" s="358" t="s">
        <v>488</v>
      </c>
      <c r="J46" s="359" t="s">
        <v>488</v>
      </c>
      <c r="K46" s="359" t="s">
        <v>488</v>
      </c>
      <c r="L46" s="359" t="s">
        <v>488</v>
      </c>
      <c r="M46" s="360" t="s">
        <v>488</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2226</v>
      </c>
      <c r="J50" s="359">
        <v>2145</v>
      </c>
      <c r="K50" s="359">
        <v>2844</v>
      </c>
      <c r="L50" s="359">
        <v>3420</v>
      </c>
      <c r="M50" s="360">
        <v>4183</v>
      </c>
    </row>
    <row r="51" spans="2:13" ht="27.75" customHeight="1" x14ac:dyDescent="0.2">
      <c r="B51" s="1222"/>
      <c r="C51" s="1223"/>
      <c r="D51" s="106"/>
      <c r="E51" s="1226" t="s">
        <v>42</v>
      </c>
      <c r="F51" s="1226"/>
      <c r="G51" s="1226"/>
      <c r="H51" s="1227"/>
      <c r="I51" s="358">
        <v>3863</v>
      </c>
      <c r="J51" s="359">
        <v>3604</v>
      </c>
      <c r="K51" s="359">
        <v>3456</v>
      </c>
      <c r="L51" s="359">
        <v>3345</v>
      </c>
      <c r="M51" s="360">
        <v>3431</v>
      </c>
    </row>
    <row r="52" spans="2:13" ht="27.75" customHeight="1" x14ac:dyDescent="0.2">
      <c r="B52" s="1224"/>
      <c r="C52" s="1225"/>
      <c r="D52" s="106"/>
      <c r="E52" s="1226" t="s">
        <v>43</v>
      </c>
      <c r="F52" s="1226"/>
      <c r="G52" s="1226"/>
      <c r="H52" s="1227"/>
      <c r="I52" s="358">
        <v>17817</v>
      </c>
      <c r="J52" s="359">
        <v>17521</v>
      </c>
      <c r="K52" s="359">
        <v>16895</v>
      </c>
      <c r="L52" s="359">
        <v>15961</v>
      </c>
      <c r="M52" s="360">
        <v>15156</v>
      </c>
    </row>
    <row r="53" spans="2:13" ht="27.75" customHeight="1" thickBot="1" x14ac:dyDescent="0.25">
      <c r="B53" s="1228" t="s">
        <v>19</v>
      </c>
      <c r="C53" s="1229"/>
      <c r="D53" s="110"/>
      <c r="E53" s="1230" t="s">
        <v>44</v>
      </c>
      <c r="F53" s="1230"/>
      <c r="G53" s="1230"/>
      <c r="H53" s="1231"/>
      <c r="I53" s="361">
        <v>10227</v>
      </c>
      <c r="J53" s="362">
        <v>11009</v>
      </c>
      <c r="K53" s="362">
        <v>10002</v>
      </c>
      <c r="L53" s="362">
        <v>8224</v>
      </c>
      <c r="M53" s="363">
        <v>6918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2wvt9tjYOzAv9n+MaaWsJK832ZzNM0V2VG9/4RgLGOHqx4oJvMIZsjeCE1A12wzBxq0F9p2gpr90r72sEQGQ==" saltValue="z7ocDPWHLQhjt8u/p3Wu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905</v>
      </c>
      <c r="G55" s="122">
        <v>1065</v>
      </c>
      <c r="H55" s="123">
        <v>1335</v>
      </c>
    </row>
    <row r="56" spans="2:8" ht="52.5" customHeight="1" x14ac:dyDescent="0.2">
      <c r="B56" s="124"/>
      <c r="C56" s="1249" t="s">
        <v>47</v>
      </c>
      <c r="D56" s="1249"/>
      <c r="E56" s="1250"/>
      <c r="F56" s="125">
        <v>348</v>
      </c>
      <c r="G56" s="125">
        <v>344</v>
      </c>
      <c r="H56" s="126">
        <v>400</v>
      </c>
    </row>
    <row r="57" spans="2:8" ht="53.25" customHeight="1" x14ac:dyDescent="0.2">
      <c r="B57" s="124"/>
      <c r="C57" s="1251" t="s">
        <v>48</v>
      </c>
      <c r="D57" s="1251"/>
      <c r="E57" s="1252"/>
      <c r="F57" s="127">
        <v>693</v>
      </c>
      <c r="G57" s="127">
        <v>1026</v>
      </c>
      <c r="H57" s="128">
        <v>1385</v>
      </c>
    </row>
    <row r="58" spans="2:8" ht="45.75" customHeight="1" x14ac:dyDescent="0.2">
      <c r="B58" s="129"/>
      <c r="C58" s="1239" t="s">
        <v>556</v>
      </c>
      <c r="D58" s="1240"/>
      <c r="E58" s="1241"/>
      <c r="F58" s="130">
        <v>162</v>
      </c>
      <c r="G58" s="130">
        <v>523</v>
      </c>
      <c r="H58" s="131">
        <v>777</v>
      </c>
    </row>
    <row r="59" spans="2:8" ht="45.75" customHeight="1" x14ac:dyDescent="0.2">
      <c r="B59" s="129"/>
      <c r="C59" s="1239" t="s">
        <v>555</v>
      </c>
      <c r="D59" s="1240"/>
      <c r="E59" s="1241"/>
      <c r="F59" s="130">
        <v>256</v>
      </c>
      <c r="G59" s="130">
        <v>318</v>
      </c>
      <c r="H59" s="131">
        <v>371</v>
      </c>
    </row>
    <row r="60" spans="2:8" ht="45.75" customHeight="1" x14ac:dyDescent="0.2">
      <c r="B60" s="129"/>
      <c r="C60" s="1239" t="s">
        <v>557</v>
      </c>
      <c r="D60" s="1240"/>
      <c r="E60" s="1241"/>
      <c r="F60" s="130">
        <v>98</v>
      </c>
      <c r="G60" s="130">
        <v>100</v>
      </c>
      <c r="H60" s="131">
        <v>101</v>
      </c>
    </row>
    <row r="61" spans="2:8" ht="45.75" customHeight="1" x14ac:dyDescent="0.2">
      <c r="B61" s="129"/>
      <c r="C61" s="1239" t="s">
        <v>558</v>
      </c>
      <c r="D61" s="1240"/>
      <c r="E61" s="1241"/>
      <c r="F61" s="130">
        <v>82</v>
      </c>
      <c r="G61" s="130">
        <v>2</v>
      </c>
      <c r="H61" s="131">
        <v>62</v>
      </c>
    </row>
    <row r="62" spans="2:8" ht="45.75" customHeight="1" thickBot="1" x14ac:dyDescent="0.25">
      <c r="B62" s="132"/>
      <c r="C62" s="1242" t="s">
        <v>559</v>
      </c>
      <c r="D62" s="1243"/>
      <c r="E62" s="1244"/>
      <c r="F62" s="133">
        <v>38</v>
      </c>
      <c r="G62" s="133">
        <v>36</v>
      </c>
      <c r="H62" s="134">
        <v>35</v>
      </c>
    </row>
    <row r="63" spans="2:8" ht="52.5" customHeight="1" thickBot="1" x14ac:dyDescent="0.25">
      <c r="B63" s="135"/>
      <c r="C63" s="1245" t="s">
        <v>49</v>
      </c>
      <c r="D63" s="1245"/>
      <c r="E63" s="1246"/>
      <c r="F63" s="136">
        <v>1947</v>
      </c>
      <c r="G63" s="136">
        <v>2436</v>
      </c>
      <c r="H63" s="137">
        <v>3120</v>
      </c>
    </row>
    <row r="64" spans="2:8" ht="13.2" x14ac:dyDescent="0.2"/>
  </sheetData>
  <sheetProtection algorithmName="SHA-512" hashValue="y7Ust+w6TEuyf1oFOwJ54DfiA5StOFiM5i/R6YqKex2UKmJynl3bC67vklWAHlY6gSw/MFXTWoth6CUGmCbprA==" saltValue="xD3DJSWwsTvzLWYoeZ9U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topLeftCell="E1" zoomScaleNormal="100" zoomScaleSheetLayoutView="55" workbookViewId="0">
      <selection activeCell="AN48" sqref="AN48"/>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569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570</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564</v>
      </c>
    </row>
    <row r="50" spans="1:109" ht="13.2"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2">
      <c r="B51" s="365"/>
      <c r="G51" s="1272"/>
      <c r="H51" s="1272"/>
      <c r="I51" s="1270"/>
      <c r="J51" s="1270"/>
      <c r="K51" s="1269"/>
      <c r="L51" s="1269"/>
      <c r="M51" s="1269"/>
      <c r="N51" s="1269"/>
      <c r="AM51" s="371"/>
      <c r="AN51" s="1268" t="s">
        <v>563</v>
      </c>
      <c r="AO51" s="1268"/>
      <c r="AP51" s="1268"/>
      <c r="AQ51" s="1268"/>
      <c r="AR51" s="1268"/>
      <c r="AS51" s="1268"/>
      <c r="AT51" s="1268"/>
      <c r="AU51" s="1268"/>
      <c r="AV51" s="1268"/>
      <c r="AW51" s="1268"/>
      <c r="AX51" s="1268"/>
      <c r="AY51" s="1268"/>
      <c r="AZ51" s="1268"/>
      <c r="BA51" s="1268"/>
      <c r="BB51" s="1268" t="s">
        <v>561</v>
      </c>
      <c r="BC51" s="1268"/>
      <c r="BD51" s="1268"/>
      <c r="BE51" s="1268"/>
      <c r="BF51" s="1268"/>
      <c r="BG51" s="1268"/>
      <c r="BH51" s="1268"/>
      <c r="BI51" s="1268"/>
      <c r="BJ51" s="1268"/>
      <c r="BK51" s="1268"/>
      <c r="BL51" s="1268"/>
      <c r="BM51" s="1268"/>
      <c r="BN51" s="1268"/>
      <c r="BO51" s="1268"/>
      <c r="BP51" s="1253">
        <v>93.8</v>
      </c>
      <c r="BQ51" s="1253"/>
      <c r="BR51" s="1253"/>
      <c r="BS51" s="1253"/>
      <c r="BT51" s="1253"/>
      <c r="BU51" s="1253"/>
      <c r="BV51" s="1253"/>
      <c r="BW51" s="1253"/>
      <c r="BX51" s="1253">
        <v>97.7</v>
      </c>
      <c r="BY51" s="1253"/>
      <c r="BZ51" s="1253"/>
      <c r="CA51" s="1253"/>
      <c r="CB51" s="1253"/>
      <c r="CC51" s="1253"/>
      <c r="CD51" s="1253"/>
      <c r="CE51" s="1253"/>
      <c r="CF51" s="1253">
        <v>84</v>
      </c>
      <c r="CG51" s="1253"/>
      <c r="CH51" s="1253"/>
      <c r="CI51" s="1253"/>
      <c r="CJ51" s="1253"/>
      <c r="CK51" s="1253"/>
      <c r="CL51" s="1253"/>
      <c r="CM51" s="1253"/>
      <c r="CN51" s="1253">
        <v>70.5</v>
      </c>
      <c r="CO51" s="1253"/>
      <c r="CP51" s="1253"/>
      <c r="CQ51" s="1253"/>
      <c r="CR51" s="1253"/>
      <c r="CS51" s="1253"/>
      <c r="CT51" s="1253"/>
      <c r="CU51" s="1253"/>
      <c r="CV51" s="1253">
        <v>58.1</v>
      </c>
      <c r="CW51" s="1253"/>
      <c r="CX51" s="1253"/>
      <c r="CY51" s="1253"/>
      <c r="CZ51" s="1253"/>
      <c r="DA51" s="1253"/>
      <c r="DB51" s="1253"/>
      <c r="DC51" s="1253"/>
    </row>
    <row r="52" spans="1:109" ht="13.2" x14ac:dyDescent="0.2">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568</v>
      </c>
      <c r="BC53" s="1268"/>
      <c r="BD53" s="1268"/>
      <c r="BE53" s="1268"/>
      <c r="BF53" s="1268"/>
      <c r="BG53" s="1268"/>
      <c r="BH53" s="1268"/>
      <c r="BI53" s="1268"/>
      <c r="BJ53" s="1268"/>
      <c r="BK53" s="1268"/>
      <c r="BL53" s="1268"/>
      <c r="BM53" s="1268"/>
      <c r="BN53" s="1268"/>
      <c r="BO53" s="1268"/>
      <c r="BP53" s="1253">
        <v>66.3</v>
      </c>
      <c r="BQ53" s="1253"/>
      <c r="BR53" s="1253"/>
      <c r="BS53" s="1253"/>
      <c r="BT53" s="1253"/>
      <c r="BU53" s="1253"/>
      <c r="BV53" s="1253"/>
      <c r="BW53" s="1253"/>
      <c r="BX53" s="1253">
        <v>67.8</v>
      </c>
      <c r="BY53" s="1253"/>
      <c r="BZ53" s="1253"/>
      <c r="CA53" s="1253"/>
      <c r="CB53" s="1253"/>
      <c r="CC53" s="1253"/>
      <c r="CD53" s="1253"/>
      <c r="CE53" s="1253"/>
      <c r="CF53" s="1253">
        <v>49.9</v>
      </c>
      <c r="CG53" s="1253"/>
      <c r="CH53" s="1253"/>
      <c r="CI53" s="1253"/>
      <c r="CJ53" s="1253"/>
      <c r="CK53" s="1253"/>
      <c r="CL53" s="1253"/>
      <c r="CM53" s="1253"/>
      <c r="CN53" s="1253">
        <v>51.2</v>
      </c>
      <c r="CO53" s="1253"/>
      <c r="CP53" s="1253"/>
      <c r="CQ53" s="1253"/>
      <c r="CR53" s="1253"/>
      <c r="CS53" s="1253"/>
      <c r="CT53" s="1253"/>
      <c r="CU53" s="1253"/>
      <c r="CV53" s="1253">
        <v>69.099999999999994</v>
      </c>
      <c r="CW53" s="1253"/>
      <c r="CX53" s="1253"/>
      <c r="CY53" s="1253"/>
      <c r="CZ53" s="1253"/>
      <c r="DA53" s="1253"/>
      <c r="DB53" s="1253"/>
      <c r="DC53" s="1253"/>
    </row>
    <row r="54" spans="1:109" ht="13.2" x14ac:dyDescent="0.2">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63"/>
      <c r="H55" s="1263"/>
      <c r="I55" s="1263"/>
      <c r="J55" s="1263"/>
      <c r="K55" s="1269"/>
      <c r="L55" s="1269"/>
      <c r="M55" s="1269"/>
      <c r="N55" s="1269"/>
      <c r="AN55" s="1267" t="s">
        <v>562</v>
      </c>
      <c r="AO55" s="1267"/>
      <c r="AP55" s="1267"/>
      <c r="AQ55" s="1267"/>
      <c r="AR55" s="1267"/>
      <c r="AS55" s="1267"/>
      <c r="AT55" s="1267"/>
      <c r="AU55" s="1267"/>
      <c r="AV55" s="1267"/>
      <c r="AW55" s="1267"/>
      <c r="AX55" s="1267"/>
      <c r="AY55" s="1267"/>
      <c r="AZ55" s="1267"/>
      <c r="BA55" s="1267"/>
      <c r="BB55" s="1268" t="s">
        <v>561</v>
      </c>
      <c r="BC55" s="1268"/>
      <c r="BD55" s="1268"/>
      <c r="BE55" s="1268"/>
      <c r="BF55" s="1268"/>
      <c r="BG55" s="1268"/>
      <c r="BH55" s="1268"/>
      <c r="BI55" s="1268"/>
      <c r="BJ55" s="1268"/>
      <c r="BK55" s="1268"/>
      <c r="BL55" s="1268"/>
      <c r="BM55" s="1268"/>
      <c r="BN55" s="1268"/>
      <c r="BO55" s="1268"/>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ht="13.2"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568</v>
      </c>
      <c r="BC57" s="1268"/>
      <c r="BD57" s="1268"/>
      <c r="BE57" s="1268"/>
      <c r="BF57" s="1268"/>
      <c r="BG57" s="1268"/>
      <c r="BH57" s="1268"/>
      <c r="BI57" s="1268"/>
      <c r="BJ57" s="1268"/>
      <c r="BK57" s="1268"/>
      <c r="BL57" s="1268"/>
      <c r="BM57" s="1268"/>
      <c r="BN57" s="1268"/>
      <c r="BO57" s="1268"/>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2" x14ac:dyDescent="0.2">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567</v>
      </c>
    </row>
    <row r="64" spans="1:109" ht="13.2" x14ac:dyDescent="0.2">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4" t="s">
        <v>565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564</v>
      </c>
    </row>
    <row r="72" spans="2:107" ht="13.2"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2" x14ac:dyDescent="0.2">
      <c r="B73" s="365"/>
      <c r="G73" s="1272"/>
      <c r="H73" s="1272"/>
      <c r="I73" s="1272"/>
      <c r="J73" s="1272"/>
      <c r="K73" s="1273"/>
      <c r="L73" s="1273"/>
      <c r="M73" s="1273"/>
      <c r="N73" s="1273"/>
      <c r="AM73" s="371"/>
      <c r="AN73" s="1268" t="s">
        <v>563</v>
      </c>
      <c r="AO73" s="1268"/>
      <c r="AP73" s="1268"/>
      <c r="AQ73" s="1268"/>
      <c r="AR73" s="1268"/>
      <c r="AS73" s="1268"/>
      <c r="AT73" s="1268"/>
      <c r="AU73" s="1268"/>
      <c r="AV73" s="1268"/>
      <c r="AW73" s="1268"/>
      <c r="AX73" s="1268"/>
      <c r="AY73" s="1268"/>
      <c r="AZ73" s="1268"/>
      <c r="BA73" s="1268"/>
      <c r="BB73" s="1268" t="s">
        <v>561</v>
      </c>
      <c r="BC73" s="1268"/>
      <c r="BD73" s="1268"/>
      <c r="BE73" s="1268"/>
      <c r="BF73" s="1268"/>
      <c r="BG73" s="1268"/>
      <c r="BH73" s="1268"/>
      <c r="BI73" s="1268"/>
      <c r="BJ73" s="1268"/>
      <c r="BK73" s="1268"/>
      <c r="BL73" s="1268"/>
      <c r="BM73" s="1268"/>
      <c r="BN73" s="1268"/>
      <c r="BO73" s="1268"/>
      <c r="BP73" s="1253">
        <v>93.8</v>
      </c>
      <c r="BQ73" s="1253"/>
      <c r="BR73" s="1253"/>
      <c r="BS73" s="1253"/>
      <c r="BT73" s="1253"/>
      <c r="BU73" s="1253"/>
      <c r="BV73" s="1253"/>
      <c r="BW73" s="1253"/>
      <c r="BX73" s="1253">
        <v>97.7</v>
      </c>
      <c r="BY73" s="1253"/>
      <c r="BZ73" s="1253"/>
      <c r="CA73" s="1253"/>
      <c r="CB73" s="1253"/>
      <c r="CC73" s="1253"/>
      <c r="CD73" s="1253"/>
      <c r="CE73" s="1253"/>
      <c r="CF73" s="1253">
        <v>84</v>
      </c>
      <c r="CG73" s="1253"/>
      <c r="CH73" s="1253"/>
      <c r="CI73" s="1253"/>
      <c r="CJ73" s="1253"/>
      <c r="CK73" s="1253"/>
      <c r="CL73" s="1253"/>
      <c r="CM73" s="1253"/>
      <c r="CN73" s="1253">
        <v>70.5</v>
      </c>
      <c r="CO73" s="1253"/>
      <c r="CP73" s="1253"/>
      <c r="CQ73" s="1253"/>
      <c r="CR73" s="1253"/>
      <c r="CS73" s="1253"/>
      <c r="CT73" s="1253"/>
      <c r="CU73" s="1253"/>
      <c r="CV73" s="1253">
        <v>58.1</v>
      </c>
      <c r="CW73" s="1253"/>
      <c r="CX73" s="1253"/>
      <c r="CY73" s="1253"/>
      <c r="CZ73" s="1253"/>
      <c r="DA73" s="1253"/>
      <c r="DB73" s="1253"/>
      <c r="DC73" s="1253"/>
    </row>
    <row r="74" spans="2:107" ht="13.2" x14ac:dyDescent="0.2">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560</v>
      </c>
      <c r="BC75" s="1268"/>
      <c r="BD75" s="1268"/>
      <c r="BE75" s="1268"/>
      <c r="BF75" s="1268"/>
      <c r="BG75" s="1268"/>
      <c r="BH75" s="1268"/>
      <c r="BI75" s="1268"/>
      <c r="BJ75" s="1268"/>
      <c r="BK75" s="1268"/>
      <c r="BL75" s="1268"/>
      <c r="BM75" s="1268"/>
      <c r="BN75" s="1268"/>
      <c r="BO75" s="1268"/>
      <c r="BP75" s="1253">
        <v>7.5</v>
      </c>
      <c r="BQ75" s="1253"/>
      <c r="BR75" s="1253"/>
      <c r="BS75" s="1253"/>
      <c r="BT75" s="1253"/>
      <c r="BU75" s="1253"/>
      <c r="BV75" s="1253"/>
      <c r="BW75" s="1253"/>
      <c r="BX75" s="1253">
        <v>7.4</v>
      </c>
      <c r="BY75" s="1253"/>
      <c r="BZ75" s="1253"/>
      <c r="CA75" s="1253"/>
      <c r="CB75" s="1253"/>
      <c r="CC75" s="1253"/>
      <c r="CD75" s="1253"/>
      <c r="CE75" s="1253"/>
      <c r="CF75" s="1253">
        <v>6.7</v>
      </c>
      <c r="CG75" s="1253"/>
      <c r="CH75" s="1253"/>
      <c r="CI75" s="1253"/>
      <c r="CJ75" s="1253"/>
      <c r="CK75" s="1253"/>
      <c r="CL75" s="1253"/>
      <c r="CM75" s="1253"/>
      <c r="CN75" s="1253">
        <v>6.8</v>
      </c>
      <c r="CO75" s="1253"/>
      <c r="CP75" s="1253"/>
      <c r="CQ75" s="1253"/>
      <c r="CR75" s="1253"/>
      <c r="CS75" s="1253"/>
      <c r="CT75" s="1253"/>
      <c r="CU75" s="1253"/>
      <c r="CV75" s="1253">
        <v>6.8</v>
      </c>
      <c r="CW75" s="1253"/>
      <c r="CX75" s="1253"/>
      <c r="CY75" s="1253"/>
      <c r="CZ75" s="1253"/>
      <c r="DA75" s="1253"/>
      <c r="DB75" s="1253"/>
      <c r="DC75" s="1253"/>
    </row>
    <row r="76" spans="2:107" ht="13.2" x14ac:dyDescent="0.2">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63"/>
      <c r="H77" s="1263"/>
      <c r="I77" s="1263"/>
      <c r="J77" s="1263"/>
      <c r="K77" s="1273"/>
      <c r="L77" s="1273"/>
      <c r="M77" s="1273"/>
      <c r="N77" s="1273"/>
      <c r="AN77" s="1267" t="s">
        <v>562</v>
      </c>
      <c r="AO77" s="1267"/>
      <c r="AP77" s="1267"/>
      <c r="AQ77" s="1267"/>
      <c r="AR77" s="1267"/>
      <c r="AS77" s="1267"/>
      <c r="AT77" s="1267"/>
      <c r="AU77" s="1267"/>
      <c r="AV77" s="1267"/>
      <c r="AW77" s="1267"/>
      <c r="AX77" s="1267"/>
      <c r="AY77" s="1267"/>
      <c r="AZ77" s="1267"/>
      <c r="BA77" s="1267"/>
      <c r="BB77" s="1268" t="s">
        <v>561</v>
      </c>
      <c r="BC77" s="1268"/>
      <c r="BD77" s="1268"/>
      <c r="BE77" s="1268"/>
      <c r="BF77" s="1268"/>
      <c r="BG77" s="1268"/>
      <c r="BH77" s="1268"/>
      <c r="BI77" s="1268"/>
      <c r="BJ77" s="1268"/>
      <c r="BK77" s="1268"/>
      <c r="BL77" s="1268"/>
      <c r="BM77" s="1268"/>
      <c r="BN77" s="1268"/>
      <c r="BO77" s="1268"/>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3.2"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560</v>
      </c>
      <c r="BC79" s="1268"/>
      <c r="BD79" s="1268"/>
      <c r="BE79" s="1268"/>
      <c r="BF79" s="1268"/>
      <c r="BG79" s="1268"/>
      <c r="BH79" s="1268"/>
      <c r="BI79" s="1268"/>
      <c r="BJ79" s="1268"/>
      <c r="BK79" s="1268"/>
      <c r="BL79" s="1268"/>
      <c r="BM79" s="1268"/>
      <c r="BN79" s="1268"/>
      <c r="BO79" s="1268"/>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3.2" x14ac:dyDescent="0.2">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Z3s8E9JJQ9UsUcQ+wCS5tPjZhdGYFxHvRS37YVXtRHHF6Pg6cEqEy1CHMkXMvIJiskxtN+M187OYP95Z38ixfg==" saltValue="MjvQJc5mJzsdJdX2EnDnK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Qqq0O2KsfOb2Z+DEmWQyn/u3yKryjcquifmuQReyV+rqZFbdC8xfa/3GXk9VHzN3mAQ7hdH/4iBUb6mY0HzuCw==" saltValue="Qr7cAYQJsu796KL7xisG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LA0tKtwRDq4ukide4TNr3ZKQ5GPqiG58+BPJ81oJ0Yer6tqGuC7wk8NCGjEJuklWPZ6SXGEhmPKBeS+Ycvsgg==" saltValue="et0x1tmbnkv6pJyy1Bba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43057</v>
      </c>
      <c r="E3" s="156"/>
      <c r="F3" s="157">
        <v>45588</v>
      </c>
      <c r="G3" s="158"/>
      <c r="H3" s="159"/>
    </row>
    <row r="4" spans="1:8" x14ac:dyDescent="0.2">
      <c r="A4" s="160"/>
      <c r="B4" s="161"/>
      <c r="C4" s="162"/>
      <c r="D4" s="163">
        <v>28336</v>
      </c>
      <c r="E4" s="164"/>
      <c r="F4" s="165">
        <v>24150</v>
      </c>
      <c r="G4" s="166"/>
      <c r="H4" s="167"/>
    </row>
    <row r="5" spans="1:8" x14ac:dyDescent="0.2">
      <c r="A5" s="148" t="s">
        <v>520</v>
      </c>
      <c r="B5" s="153"/>
      <c r="C5" s="154"/>
      <c r="D5" s="155">
        <v>58974</v>
      </c>
      <c r="E5" s="156"/>
      <c r="F5" s="157">
        <v>45483</v>
      </c>
      <c r="G5" s="158"/>
      <c r="H5" s="159"/>
    </row>
    <row r="6" spans="1:8" x14ac:dyDescent="0.2">
      <c r="A6" s="160"/>
      <c r="B6" s="161"/>
      <c r="C6" s="162"/>
      <c r="D6" s="163">
        <v>50873</v>
      </c>
      <c r="E6" s="164"/>
      <c r="F6" s="165">
        <v>24241</v>
      </c>
      <c r="G6" s="166"/>
      <c r="H6" s="167"/>
    </row>
    <row r="7" spans="1:8" x14ac:dyDescent="0.2">
      <c r="A7" s="148" t="s">
        <v>521</v>
      </c>
      <c r="B7" s="153"/>
      <c r="C7" s="154"/>
      <c r="D7" s="155">
        <v>25428</v>
      </c>
      <c r="E7" s="156"/>
      <c r="F7" s="157">
        <v>45945</v>
      </c>
      <c r="G7" s="158"/>
      <c r="H7" s="159"/>
    </row>
    <row r="8" spans="1:8" x14ac:dyDescent="0.2">
      <c r="A8" s="160"/>
      <c r="B8" s="161"/>
      <c r="C8" s="162"/>
      <c r="D8" s="163">
        <v>19933</v>
      </c>
      <c r="E8" s="164"/>
      <c r="F8" s="165">
        <v>25180</v>
      </c>
      <c r="G8" s="166"/>
      <c r="H8" s="167"/>
    </row>
    <row r="9" spans="1:8" x14ac:dyDescent="0.2">
      <c r="A9" s="148" t="s">
        <v>522</v>
      </c>
      <c r="B9" s="153"/>
      <c r="C9" s="154"/>
      <c r="D9" s="155">
        <v>16452</v>
      </c>
      <c r="E9" s="156"/>
      <c r="F9" s="157">
        <v>44475</v>
      </c>
      <c r="G9" s="158"/>
      <c r="H9" s="159"/>
    </row>
    <row r="10" spans="1:8" x14ac:dyDescent="0.2">
      <c r="A10" s="160"/>
      <c r="B10" s="161"/>
      <c r="C10" s="162"/>
      <c r="D10" s="163">
        <v>12187</v>
      </c>
      <c r="E10" s="164"/>
      <c r="F10" s="165">
        <v>24780</v>
      </c>
      <c r="G10" s="166"/>
      <c r="H10" s="167"/>
    </row>
    <row r="11" spans="1:8" x14ac:dyDescent="0.2">
      <c r="A11" s="148" t="s">
        <v>523</v>
      </c>
      <c r="B11" s="153"/>
      <c r="C11" s="154"/>
      <c r="D11" s="155">
        <v>36176</v>
      </c>
      <c r="E11" s="156"/>
      <c r="F11" s="157">
        <v>45982</v>
      </c>
      <c r="G11" s="158"/>
      <c r="H11" s="159"/>
    </row>
    <row r="12" spans="1:8" x14ac:dyDescent="0.2">
      <c r="A12" s="160"/>
      <c r="B12" s="161"/>
      <c r="C12" s="168"/>
      <c r="D12" s="163">
        <v>14528</v>
      </c>
      <c r="E12" s="164"/>
      <c r="F12" s="165">
        <v>25583</v>
      </c>
      <c r="G12" s="166"/>
      <c r="H12" s="167"/>
    </row>
    <row r="13" spans="1:8" x14ac:dyDescent="0.2">
      <c r="A13" s="148"/>
      <c r="B13" s="153"/>
      <c r="C13" s="169"/>
      <c r="D13" s="170">
        <v>36017</v>
      </c>
      <c r="E13" s="171"/>
      <c r="F13" s="172">
        <v>45495</v>
      </c>
      <c r="G13" s="173"/>
      <c r="H13" s="159"/>
    </row>
    <row r="14" spans="1:8" x14ac:dyDescent="0.2">
      <c r="A14" s="160"/>
      <c r="B14" s="161"/>
      <c r="C14" s="162"/>
      <c r="D14" s="163">
        <v>25171</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1.21</v>
      </c>
      <c r="C19" s="174">
        <f>ROUND(VALUE(SUBSTITUTE(実質収支比率等に係る経年分析!G$48,"▲","-")),2)</f>
        <v>4.33</v>
      </c>
      <c r="D19" s="174">
        <f>ROUND(VALUE(SUBSTITUTE(実質収支比率等に係る経年分析!H$48,"▲","-")),2)</f>
        <v>8.25</v>
      </c>
      <c r="E19" s="174">
        <f>ROUND(VALUE(SUBSTITUTE(実質収支比率等に係る経年分析!I$48,"▲","-")),2)</f>
        <v>10.119999999999999</v>
      </c>
      <c r="F19" s="174">
        <f>ROUND(VALUE(SUBSTITUTE(実質収支比率等に係る経年分析!J$48,"▲","-")),2)</f>
        <v>5.45</v>
      </c>
    </row>
    <row r="20" spans="1:11" x14ac:dyDescent="0.2">
      <c r="A20" s="174" t="s">
        <v>53</v>
      </c>
      <c r="B20" s="174">
        <f>ROUND(VALUE(SUBSTITUTE(実質収支比率等に係る経年分析!F$47,"▲","-")),2)</f>
        <v>3.66</v>
      </c>
      <c r="C20" s="174">
        <f>ROUND(VALUE(SUBSTITUTE(実質収支比率等に係る経年分析!G$47,"▲","-")),2)</f>
        <v>2.4900000000000002</v>
      </c>
      <c r="D20" s="174">
        <f>ROUND(VALUE(SUBSTITUTE(実質収支比率等に係る経年分析!H$47,"▲","-")),2)</f>
        <v>6.78</v>
      </c>
      <c r="E20" s="174">
        <f>ROUND(VALUE(SUBSTITUTE(実質収支比率等に係る経年分析!I$47,"▲","-")),2)</f>
        <v>8.15</v>
      </c>
      <c r="F20" s="174">
        <f>ROUND(VALUE(SUBSTITUTE(実質収支比率等に係る経年分析!J$47,"▲","-")),2)</f>
        <v>10.06</v>
      </c>
    </row>
    <row r="21" spans="1:11" x14ac:dyDescent="0.2">
      <c r="A21" s="174" t="s">
        <v>54</v>
      </c>
      <c r="B21" s="174">
        <f>IF(ISNUMBER(VALUE(SUBSTITUTE(実質収支比率等に係る経年分析!F$49,"▲","-"))),ROUND(VALUE(SUBSTITUTE(実質収支比率等に係る経年分析!F$49,"▲","-")),2),NA())</f>
        <v>-1.48</v>
      </c>
      <c r="C21" s="174">
        <f>IF(ISNUMBER(VALUE(SUBSTITUTE(実質収支比率等に係る経年分析!G$49,"▲","-"))),ROUND(VALUE(SUBSTITUTE(実質収支比率等に係る経年分析!G$49,"▲","-")),2),NA())</f>
        <v>2.09</v>
      </c>
      <c r="D21" s="174">
        <f>IF(ISNUMBER(VALUE(SUBSTITUTE(実質収支比率等に係る経年分析!H$49,"▲","-"))),ROUND(VALUE(SUBSTITUTE(実質収支比率等に係る経年分析!H$49,"▲","-")),2),NA())</f>
        <v>8.51</v>
      </c>
      <c r="E21" s="174">
        <f>IF(ISNUMBER(VALUE(SUBSTITUTE(実質収支比率等に係る経年分析!I$49,"▲","-"))),ROUND(VALUE(SUBSTITUTE(実質収支比率等に係る経年分析!I$49,"▲","-")),2),NA())</f>
        <v>2.9</v>
      </c>
      <c r="F21" s="174">
        <f>IF(ISNUMBER(VALUE(SUBSTITUTE(実質収支比率等に係る経年分析!J$49,"▲","-"))),ROUND(VALUE(SUBSTITUTE(実質収支比率等に係る経年分析!J$49,"▲","-")),2),NA())</f>
        <v>-2.4700000000000002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v>
      </c>
    </row>
    <row r="31" spans="1:11" x14ac:dyDescent="0.2">
      <c r="A31" s="175" t="str">
        <f>IF(連結実質赤字比率に係る赤字・黒字の構成分析!C$39="",NA(),連結実質赤字比率に係る赤字・黒字の構成分析!C$39)</f>
        <v>住宅新築資金等貸付金特別会計</v>
      </c>
      <c r="B31" s="175">
        <f>IF(ROUND(VALUE(SUBSTITUTE(連結実質赤字比率に係る赤字・黒字の構成分析!F$39,"▲", "-")), 2) &lt; 0, ABS(ROUND(VALUE(SUBSTITUTE(連結実質赤字比率に係る赤字・黒字の構成分析!F$39,"▲", "-")), 2)), NA())</f>
        <v>0.35</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0.23</v>
      </c>
      <c r="E31" s="175" t="e">
        <f>IF(ROUND(VALUE(SUBSTITUTE(連結実質赤字比率に係る赤字・黒字の構成分析!G$39,"▲", "-")), 2) &gt;= 0, ABS(ROUND(VALUE(SUBSTITUTE(連結実質赤字比率に係る赤字・黒字の構成分析!G$39,"▲", "-")), 2)), NA())</f>
        <v>#N/A</v>
      </c>
      <c r="F31" s="175">
        <f>IF(ROUND(VALUE(SUBSTITUTE(連結実質赤字比率に係る赤字・黒字の構成分析!H$39,"▲", "-")), 2) &lt; 0, ABS(ROUND(VALUE(SUBSTITUTE(連結実質赤字比率に係る赤字・黒字の構成分析!H$39,"▲", "-")), 2)), NA())</f>
        <v>0.12</v>
      </c>
      <c r="G31" s="175" t="e">
        <f>IF(ROUND(VALUE(SUBSTITUTE(連結実質赤字比率に係る赤字・黒字の構成分析!H$39,"▲", "-")), 2) &gt;= 0, ABS(ROUND(VALUE(SUBSTITUTE(連結実質赤字比率に係る赤字・黒字の構成分析!H$39,"▲", "-")), 2)), NA())</f>
        <v>#N/A</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2.4500000000000002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4.5599999999999996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8.3800000000000008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10.61</v>
      </c>
    </row>
    <row r="36" spans="1:16" x14ac:dyDescent="0.2">
      <c r="A36" s="175" t="str">
        <f>IF(連結実質赤字比率に係る赤字・黒字の構成分析!C$34="",NA(),連結実質赤字比率に係る赤字・黒字の構成分析!C$34)</f>
        <v>駐車場事業特別会計</v>
      </c>
      <c r="B36" s="175">
        <f>IF(ROUND(VALUE(SUBSTITUTE(連結実質赤字比率に係る赤字・黒字の構成分析!F$34,"▲", "-")), 2) &lt; 0, ABS(ROUND(VALUE(SUBSTITUTE(連結実質赤字比率に係る赤字・黒字の構成分析!F$34,"▲", "-")), 2)), NA())</f>
        <v>0.94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0.95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0.94</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0.98</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0.92</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1851</v>
      </c>
      <c r="E42" s="176"/>
      <c r="F42" s="176"/>
      <c r="G42" s="176">
        <f>'実質公債費比率（分子）の構造'!L$52</f>
        <v>1821</v>
      </c>
      <c r="H42" s="176"/>
      <c r="I42" s="176"/>
      <c r="J42" s="176">
        <f>'実質公債費比率（分子）の構造'!M$52</f>
        <v>1752</v>
      </c>
      <c r="K42" s="176"/>
      <c r="L42" s="176"/>
      <c r="M42" s="176">
        <f>'実質公債費比率（分子）の構造'!N$52</f>
        <v>1659</v>
      </c>
      <c r="N42" s="176"/>
      <c r="O42" s="176"/>
      <c r="P42" s="176">
        <f>'実質公債費比率（分子）の構造'!O$52</f>
        <v>1624</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105</v>
      </c>
      <c r="C44" s="176"/>
      <c r="D44" s="176"/>
      <c r="E44" s="176">
        <f>'実質公債費比率（分子）の構造'!L$50</f>
        <v>88</v>
      </c>
      <c r="F44" s="176"/>
      <c r="G44" s="176"/>
      <c r="H44" s="176">
        <f>'実質公債費比率（分子）の構造'!M$50</f>
        <v>89</v>
      </c>
      <c r="I44" s="176"/>
      <c r="J44" s="176"/>
      <c r="K44" s="176">
        <f>'実質公債費比率（分子）の構造'!N$50</f>
        <v>90</v>
      </c>
      <c r="L44" s="176"/>
      <c r="M44" s="176"/>
      <c r="N44" s="176">
        <f>'実質公債費比率（分子）の構造'!O$50</f>
        <v>91</v>
      </c>
      <c r="O44" s="176"/>
      <c r="P44" s="176"/>
    </row>
    <row r="45" spans="1:16" x14ac:dyDescent="0.2">
      <c r="A45" s="176" t="s">
        <v>63</v>
      </c>
      <c r="B45" s="176">
        <f>'実質公債費比率（分子）の構造'!K$49</f>
        <v>62</v>
      </c>
      <c r="C45" s="176"/>
      <c r="D45" s="176"/>
      <c r="E45" s="176">
        <f>'実質公債費比率（分子）の構造'!L$49</f>
        <v>137</v>
      </c>
      <c r="F45" s="176"/>
      <c r="G45" s="176"/>
      <c r="H45" s="176">
        <f>'実質公債費比率（分子）の構造'!M$49</f>
        <v>114</v>
      </c>
      <c r="I45" s="176"/>
      <c r="J45" s="176"/>
      <c r="K45" s="176">
        <f>'実質公債費比率（分子）の構造'!N$49</f>
        <v>108</v>
      </c>
      <c r="L45" s="176"/>
      <c r="M45" s="176"/>
      <c r="N45" s="176">
        <f>'実質公債費比率（分子）の構造'!O$49</f>
        <v>113</v>
      </c>
      <c r="O45" s="176"/>
      <c r="P45" s="176"/>
    </row>
    <row r="46" spans="1:16" x14ac:dyDescent="0.2">
      <c r="A46" s="176" t="s">
        <v>64</v>
      </c>
      <c r="B46" s="176">
        <f>'実質公債費比率（分子）の構造'!K$48</f>
        <v>206</v>
      </c>
      <c r="C46" s="176"/>
      <c r="D46" s="176"/>
      <c r="E46" s="176">
        <f>'実質公債費比率（分子）の構造'!L$48</f>
        <v>164</v>
      </c>
      <c r="F46" s="176"/>
      <c r="G46" s="176"/>
      <c r="H46" s="176">
        <f>'実質公債費比率（分子）の構造'!M$48</f>
        <v>204</v>
      </c>
      <c r="I46" s="176"/>
      <c r="J46" s="176"/>
      <c r="K46" s="176">
        <f>'実質公債費比率（分子）の構造'!N$48</f>
        <v>189</v>
      </c>
      <c r="L46" s="176"/>
      <c r="M46" s="176"/>
      <c r="N46" s="176">
        <f>'実質公債費比率（分子）の構造'!O$48</f>
        <v>184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2217</v>
      </c>
      <c r="C49" s="176"/>
      <c r="D49" s="176"/>
      <c r="E49" s="176">
        <f>'実質公債費比率（分子）の構造'!L$45</f>
        <v>2160</v>
      </c>
      <c r="F49" s="176"/>
      <c r="G49" s="176"/>
      <c r="H49" s="176">
        <f>'実質公債費比率（分子）の構造'!M$45</f>
        <v>2165</v>
      </c>
      <c r="I49" s="176"/>
      <c r="J49" s="176"/>
      <c r="K49" s="176">
        <f>'実質公債費比率（分子）の構造'!N$45</f>
        <v>2117</v>
      </c>
      <c r="L49" s="176"/>
      <c r="M49" s="176"/>
      <c r="N49" s="176">
        <f>'実質公債費比率（分子）の構造'!O$45</f>
        <v>1996</v>
      </c>
      <c r="O49" s="176"/>
      <c r="P49" s="176"/>
    </row>
    <row r="50" spans="1:16" x14ac:dyDescent="0.2">
      <c r="A50" s="176" t="s">
        <v>67</v>
      </c>
      <c r="B50" s="176" t="e">
        <f>NA()</f>
        <v>#N/A</v>
      </c>
      <c r="C50" s="176">
        <f>IF(ISNUMBER('実質公債費比率（分子）の構造'!K$53),'実質公債費比率（分子）の構造'!K$53,NA())</f>
        <v>739</v>
      </c>
      <c r="D50" s="176" t="e">
        <f>NA()</f>
        <v>#N/A</v>
      </c>
      <c r="E50" s="176" t="e">
        <f>NA()</f>
        <v>#N/A</v>
      </c>
      <c r="F50" s="176">
        <f>IF(ISNUMBER('実質公債費比率（分子）の構造'!L$53),'実質公債費比率（分子）の構造'!L$53,NA())</f>
        <v>728</v>
      </c>
      <c r="G50" s="176" t="e">
        <f>NA()</f>
        <v>#N/A</v>
      </c>
      <c r="H50" s="176" t="e">
        <f>NA()</f>
        <v>#N/A</v>
      </c>
      <c r="I50" s="176">
        <f>IF(ISNUMBER('実質公債費比率（分子）の構造'!M$53),'実質公債費比率（分子）の構造'!M$53,NA())</f>
        <v>820</v>
      </c>
      <c r="J50" s="176" t="e">
        <f>NA()</f>
        <v>#N/A</v>
      </c>
      <c r="K50" s="176" t="e">
        <f>NA()</f>
        <v>#N/A</v>
      </c>
      <c r="L50" s="176">
        <f>IF(ISNUMBER('実質公債費比率（分子）の構造'!N$53),'実質公債費比率（分子）の構造'!N$53,NA())</f>
        <v>845</v>
      </c>
      <c r="M50" s="176" t="e">
        <f>NA()</f>
        <v>#N/A</v>
      </c>
      <c r="N50" s="176" t="e">
        <f>NA()</f>
        <v>#N/A</v>
      </c>
      <c r="O50" s="176">
        <f>IF(ISNUMBER('実質公債費比率（分子）の構造'!O$53),'実質公債費比率（分子）の構造'!O$53,NA())</f>
        <v>760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17817</v>
      </c>
      <c r="E56" s="175"/>
      <c r="F56" s="175"/>
      <c r="G56" s="175">
        <f>'将来負担比率（分子）の構造'!J$52</f>
        <v>17521</v>
      </c>
      <c r="H56" s="175"/>
      <c r="I56" s="175"/>
      <c r="J56" s="175">
        <f>'将来負担比率（分子）の構造'!K$52</f>
        <v>16895</v>
      </c>
      <c r="K56" s="175"/>
      <c r="L56" s="175"/>
      <c r="M56" s="175">
        <f>'将来負担比率（分子）の構造'!L$52</f>
        <v>15961</v>
      </c>
      <c r="N56" s="175"/>
      <c r="O56" s="175"/>
      <c r="P56" s="175">
        <f>'将来負担比率（分子）の構造'!M$52</f>
        <v>15156</v>
      </c>
    </row>
    <row r="57" spans="1:16" x14ac:dyDescent="0.2">
      <c r="A57" s="175" t="s">
        <v>42</v>
      </c>
      <c r="B57" s="175"/>
      <c r="C57" s="175"/>
      <c r="D57" s="175">
        <f>'将来負担比率（分子）の構造'!I$51</f>
        <v>3863</v>
      </c>
      <c r="E57" s="175"/>
      <c r="F57" s="175"/>
      <c r="G57" s="175">
        <f>'将来負担比率（分子）の構造'!J$51</f>
        <v>3604</v>
      </c>
      <c r="H57" s="175"/>
      <c r="I57" s="175"/>
      <c r="J57" s="175">
        <f>'将来負担比率（分子）の構造'!K$51</f>
        <v>3456</v>
      </c>
      <c r="K57" s="175"/>
      <c r="L57" s="175"/>
      <c r="M57" s="175">
        <f>'将来負担比率（分子）の構造'!L$51</f>
        <v>3345</v>
      </c>
      <c r="N57" s="175"/>
      <c r="O57" s="175"/>
      <c r="P57" s="175">
        <f>'将来負担比率（分子）の構造'!M$51</f>
        <v>3431</v>
      </c>
    </row>
    <row r="58" spans="1:16" x14ac:dyDescent="0.2">
      <c r="A58" s="175" t="s">
        <v>41</v>
      </c>
      <c r="B58" s="175"/>
      <c r="C58" s="175"/>
      <c r="D58" s="175">
        <f>'将来負担比率（分子）の構造'!I$50</f>
        <v>2226</v>
      </c>
      <c r="E58" s="175"/>
      <c r="F58" s="175"/>
      <c r="G58" s="175">
        <f>'将来負担比率（分子）の構造'!J$50</f>
        <v>2145</v>
      </c>
      <c r="H58" s="175"/>
      <c r="I58" s="175"/>
      <c r="J58" s="175">
        <f>'将来負担比率（分子）の構造'!K$50</f>
        <v>2844</v>
      </c>
      <c r="K58" s="175"/>
      <c r="L58" s="175"/>
      <c r="M58" s="175">
        <f>'将来負担比率（分子）の構造'!L$50</f>
        <v>3420</v>
      </c>
      <c r="N58" s="175"/>
      <c r="O58" s="175"/>
      <c r="P58" s="175">
        <f>'将来負担比率（分子）の構造'!M$50</f>
        <v>4183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3089</v>
      </c>
      <c r="C62" s="175"/>
      <c r="D62" s="175"/>
      <c r="E62" s="175">
        <f>'将来負担比率（分子）の構造'!J$45</f>
        <v>3106</v>
      </c>
      <c r="F62" s="175"/>
      <c r="G62" s="175"/>
      <c r="H62" s="175">
        <f>'将来負担比率（分子）の構造'!K$45</f>
        <v>3172</v>
      </c>
      <c r="I62" s="175"/>
      <c r="J62" s="175"/>
      <c r="K62" s="175">
        <f>'将来負担比率（分子）の構造'!L$45</f>
        <v>2950</v>
      </c>
      <c r="L62" s="175"/>
      <c r="M62" s="175"/>
      <c r="N62" s="175">
        <f>'将来負担比率（分子）の構造'!M$45</f>
        <v>2999</v>
      </c>
      <c r="O62" s="175"/>
      <c r="P62" s="175"/>
    </row>
    <row r="63" spans="1:16" x14ac:dyDescent="0.2">
      <c r="A63" s="175" t="s">
        <v>34</v>
      </c>
      <c r="B63" s="175">
        <f>'将来負担比率（分子）の構造'!I$44</f>
        <v>1092</v>
      </c>
      <c r="C63" s="175"/>
      <c r="D63" s="175"/>
      <c r="E63" s="175">
        <f>'将来負担比率（分子）の構造'!J$44</f>
        <v>955</v>
      </c>
      <c r="F63" s="175"/>
      <c r="G63" s="175"/>
      <c r="H63" s="175">
        <f>'将来負担比率（分子）の構造'!K$44</f>
        <v>696</v>
      </c>
      <c r="I63" s="175"/>
      <c r="J63" s="175"/>
      <c r="K63" s="175">
        <f>'将来負担比率（分子）の構造'!L$44</f>
        <v>634</v>
      </c>
      <c r="L63" s="175"/>
      <c r="M63" s="175"/>
      <c r="N63" s="175">
        <f>'将来負担比率（分子）の構造'!M$44</f>
        <v>559</v>
      </c>
      <c r="O63" s="175"/>
      <c r="P63" s="175"/>
    </row>
    <row r="64" spans="1:16" x14ac:dyDescent="0.2">
      <c r="A64" s="175" t="s">
        <v>33</v>
      </c>
      <c r="B64" s="175">
        <f>'将来負担比率（分子）の構造'!I$43</f>
        <v>8270</v>
      </c>
      <c r="C64" s="175"/>
      <c r="D64" s="175"/>
      <c r="E64" s="175">
        <f>'将来負担比率（分子）の構造'!J$43</f>
        <v>7556</v>
      </c>
      <c r="F64" s="175"/>
      <c r="G64" s="175"/>
      <c r="H64" s="175">
        <f>'将来負担比率（分子）の構造'!K$43</f>
        <v>6922</v>
      </c>
      <c r="I64" s="175"/>
      <c r="J64" s="175"/>
      <c r="K64" s="175">
        <f>'将来負担比率（分子）の構造'!L$43</f>
        <v>6386</v>
      </c>
      <c r="L64" s="175"/>
      <c r="M64" s="175"/>
      <c r="N64" s="175">
        <f>'将来負担比率（分子）の構造'!M$43</f>
        <v>6112</v>
      </c>
      <c r="O64" s="175"/>
      <c r="P64" s="175"/>
    </row>
    <row r="65" spans="1:16" x14ac:dyDescent="0.2">
      <c r="A65" s="175" t="s">
        <v>32</v>
      </c>
      <c r="B65" s="175">
        <f>'将来負担比率（分子）の構造'!I$42</f>
        <v>565</v>
      </c>
      <c r="C65" s="175"/>
      <c r="D65" s="175"/>
      <c r="E65" s="175">
        <f>'将来負担比率（分子）の構造'!J$42</f>
        <v>515</v>
      </c>
      <c r="F65" s="175"/>
      <c r="G65" s="175"/>
      <c r="H65" s="175">
        <f>'将来負担比率（分子）の構造'!K$42</f>
        <v>474</v>
      </c>
      <c r="I65" s="175"/>
      <c r="J65" s="175"/>
      <c r="K65" s="175">
        <f>'将来負担比率（分子）の構造'!L$42</f>
        <v>433</v>
      </c>
      <c r="L65" s="175"/>
      <c r="M65" s="175"/>
      <c r="N65" s="175">
        <f>'将来負担比率（分子）の構造'!M$42</f>
        <v>391</v>
      </c>
      <c r="O65" s="175"/>
      <c r="P65" s="175"/>
    </row>
    <row r="66" spans="1:16" x14ac:dyDescent="0.2">
      <c r="A66" s="175" t="s">
        <v>31</v>
      </c>
      <c r="B66" s="175">
        <f>'将来負担比率（分子）の構造'!I$41</f>
        <v>21118</v>
      </c>
      <c r="C66" s="175"/>
      <c r="D66" s="175"/>
      <c r="E66" s="175">
        <f>'将来負担比率（分子）の構造'!J$41</f>
        <v>22147</v>
      </c>
      <c r="F66" s="175"/>
      <c r="G66" s="175"/>
      <c r="H66" s="175">
        <f>'将来負担比率（分子）の構造'!K$41</f>
        <v>21934</v>
      </c>
      <c r="I66" s="175"/>
      <c r="J66" s="175"/>
      <c r="K66" s="175">
        <f>'将来負担比率（分子）の構造'!L$41</f>
        <v>20547</v>
      </c>
      <c r="L66" s="175"/>
      <c r="M66" s="175"/>
      <c r="N66" s="175">
        <f>'将来負担比率（分子）の構造'!M$41</f>
        <v>19627</v>
      </c>
      <c r="O66" s="175"/>
      <c r="P66" s="175"/>
    </row>
    <row r="67" spans="1:16" x14ac:dyDescent="0.2">
      <c r="A67" s="175" t="s">
        <v>71</v>
      </c>
      <c r="B67" s="175" t="e">
        <f>NA()</f>
        <v>#N/A</v>
      </c>
      <c r="C67" s="175">
        <f>IF(ISNUMBER('将来負担比率（分子）の構造'!I$53), IF('将来負担比率（分子）の構造'!I$53 &lt; 0, 0, '将来負担比率（分子）の構造'!I$53), NA())</f>
        <v>10227</v>
      </c>
      <c r="D67" s="175" t="e">
        <f>NA()</f>
        <v>#N/A</v>
      </c>
      <c r="E67" s="175" t="e">
        <f>NA()</f>
        <v>#N/A</v>
      </c>
      <c r="F67" s="175">
        <f>IF(ISNUMBER('将来負担比率（分子）の構造'!J$53), IF('将来負担比率（分子）の構造'!J$53 &lt; 0, 0, '将来負担比率（分子）の構造'!J$53), NA())</f>
        <v>11009</v>
      </c>
      <c r="G67" s="175" t="e">
        <f>NA()</f>
        <v>#N/A</v>
      </c>
      <c r="H67" s="175" t="e">
        <f>NA()</f>
        <v>#N/A</v>
      </c>
      <c r="I67" s="175">
        <f>IF(ISNUMBER('将来負担比率（分子）の構造'!K$53), IF('将来負担比率（分子）の構造'!K$53 &lt; 0, 0, '将来負担比率（分子）の構造'!K$53), NA())</f>
        <v>10002</v>
      </c>
      <c r="J67" s="175" t="e">
        <f>NA()</f>
        <v>#N/A</v>
      </c>
      <c r="K67" s="175" t="e">
        <f>NA()</f>
        <v>#N/A</v>
      </c>
      <c r="L67" s="175">
        <f>IF(ISNUMBER('将来負担比率（分子）の構造'!L$53), IF('将来負担比率（分子）の構造'!L$53 &lt; 0, 0, '将来負担比率（分子）の構造'!L$53), NA())</f>
        <v>8224</v>
      </c>
      <c r="M67" s="175" t="e">
        <f>NA()</f>
        <v>#N/A</v>
      </c>
      <c r="N67" s="175" t="e">
        <f>NA()</f>
        <v>#N/A</v>
      </c>
      <c r="O67" s="175">
        <f>IF(ISNUMBER('将来負担比率（分子）の構造'!M$53), IF('将来負担比率（分子）の構造'!M$53 &lt; 0, 0, '将来負担比率（分子）の構造'!M$53), NA())</f>
        <v>6918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905</v>
      </c>
      <c r="C72" s="179">
        <f>基金残高に係る経年分析!G55</f>
        <v>1065</v>
      </c>
      <c r="D72" s="179">
        <f>基金残高に係る経年分析!H55</f>
        <v>1335</v>
      </c>
    </row>
    <row r="73" spans="1:16" x14ac:dyDescent="0.2">
      <c r="A73" s="178" t="s">
        <v>74</v>
      </c>
      <c r="B73" s="179">
        <f>基金残高に係る経年分析!F56</f>
        <v>348</v>
      </c>
      <c r="C73" s="179">
        <f>基金残高に係る経年分析!G56</f>
        <v>344</v>
      </c>
      <c r="D73" s="179">
        <f>基金残高に係る経年分析!H56</f>
        <v>400</v>
      </c>
    </row>
    <row r="74" spans="1:16" x14ac:dyDescent="0.2">
      <c r="A74" s="178" t="s">
        <v>75</v>
      </c>
      <c r="B74" s="179">
        <f>基金残高に係る経年分析!F57</f>
        <v>693</v>
      </c>
      <c r="C74" s="179">
        <f>基金残高に係る経年分析!G57</f>
        <v>1026</v>
      </c>
      <c r="D74" s="179">
        <f>基金残高に係る経年分析!H57</f>
        <v>1385</v>
      </c>
    </row>
  </sheetData>
  <sheetProtection algorithmName="SHA-512" hashValue="D9S8SSM2FgrvpMxvnhbTxza41ygOB/ex5jAhBrGbb0FgMkIAucgGSScnVDAZ3Yi4XJHRfYFR6p2JGOQ8zSGSFQ==" saltValue="AwZb+ypN/KRq43FQwwX1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6371498</v>
      </c>
      <c r="S5" s="713"/>
      <c r="T5" s="713"/>
      <c r="U5" s="713"/>
      <c r="V5" s="713"/>
      <c r="W5" s="713"/>
      <c r="X5" s="713"/>
      <c r="Y5" s="738"/>
      <c r="Z5" s="751">
        <v>23.9</v>
      </c>
      <c r="AA5" s="751"/>
      <c r="AB5" s="751"/>
      <c r="AC5" s="751"/>
      <c r="AD5" s="752">
        <v>5923512</v>
      </c>
      <c r="AE5" s="752"/>
      <c r="AF5" s="752"/>
      <c r="AG5" s="752"/>
      <c r="AH5" s="752"/>
      <c r="AI5" s="752"/>
      <c r="AJ5" s="752"/>
      <c r="AK5" s="752"/>
      <c r="AL5" s="739">
        <v>44.3</v>
      </c>
      <c r="AM5" s="721"/>
      <c r="AN5" s="721"/>
      <c r="AO5" s="740"/>
      <c r="AP5" s="715" t="s">
        <v>216</v>
      </c>
      <c r="AQ5" s="716"/>
      <c r="AR5" s="716"/>
      <c r="AS5" s="716"/>
      <c r="AT5" s="716"/>
      <c r="AU5" s="716"/>
      <c r="AV5" s="716"/>
      <c r="AW5" s="716"/>
      <c r="AX5" s="716"/>
      <c r="AY5" s="716"/>
      <c r="AZ5" s="716"/>
      <c r="BA5" s="716"/>
      <c r="BB5" s="716"/>
      <c r="BC5" s="716"/>
      <c r="BD5" s="716"/>
      <c r="BE5" s="716"/>
      <c r="BF5" s="717"/>
      <c r="BG5" s="657">
        <v>5923512</v>
      </c>
      <c r="BH5" s="658"/>
      <c r="BI5" s="658"/>
      <c r="BJ5" s="658"/>
      <c r="BK5" s="658"/>
      <c r="BL5" s="658"/>
      <c r="BM5" s="658"/>
      <c r="BN5" s="659"/>
      <c r="BO5" s="695">
        <v>93</v>
      </c>
      <c r="BP5" s="695"/>
      <c r="BQ5" s="695"/>
      <c r="BR5" s="695"/>
      <c r="BS5" s="696">
        <v>47882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177870</v>
      </c>
      <c r="S6" s="658"/>
      <c r="T6" s="658"/>
      <c r="U6" s="658"/>
      <c r="V6" s="658"/>
      <c r="W6" s="658"/>
      <c r="X6" s="658"/>
      <c r="Y6" s="659"/>
      <c r="Z6" s="695">
        <v>0.7</v>
      </c>
      <c r="AA6" s="695"/>
      <c r="AB6" s="695"/>
      <c r="AC6" s="695"/>
      <c r="AD6" s="696">
        <v>177870</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5923512</v>
      </c>
      <c r="BH6" s="658"/>
      <c r="BI6" s="658"/>
      <c r="BJ6" s="658"/>
      <c r="BK6" s="658"/>
      <c r="BL6" s="658"/>
      <c r="BM6" s="658"/>
      <c r="BN6" s="659"/>
      <c r="BO6" s="695">
        <v>93</v>
      </c>
      <c r="BP6" s="695"/>
      <c r="BQ6" s="695"/>
      <c r="BR6" s="695"/>
      <c r="BS6" s="696">
        <v>47882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192386</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192386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2865</v>
      </c>
      <c r="S7" s="658"/>
      <c r="T7" s="658"/>
      <c r="U7" s="658"/>
      <c r="V7" s="658"/>
      <c r="W7" s="658"/>
      <c r="X7" s="658"/>
      <c r="Y7" s="659"/>
      <c r="Z7" s="695">
        <v>0</v>
      </c>
      <c r="AA7" s="695"/>
      <c r="AB7" s="695"/>
      <c r="AC7" s="695"/>
      <c r="AD7" s="696">
        <v>2865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2788865</v>
      </c>
      <c r="BH7" s="658"/>
      <c r="BI7" s="658"/>
      <c r="BJ7" s="658"/>
      <c r="BK7" s="658"/>
      <c r="BL7" s="658"/>
      <c r="BM7" s="658"/>
      <c r="BN7" s="659"/>
      <c r="BO7" s="695">
        <v>43.8</v>
      </c>
      <c r="BP7" s="695"/>
      <c r="BQ7" s="695"/>
      <c r="BR7" s="695"/>
      <c r="BS7" s="696">
        <v>47882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3652287</v>
      </c>
      <c r="CS7" s="658"/>
      <c r="CT7" s="658"/>
      <c r="CU7" s="658"/>
      <c r="CV7" s="658"/>
      <c r="CW7" s="658"/>
      <c r="CX7" s="658"/>
      <c r="CY7" s="659"/>
      <c r="CZ7" s="695">
        <v>14.1</v>
      </c>
      <c r="DA7" s="695"/>
      <c r="DB7" s="695"/>
      <c r="DC7" s="695"/>
      <c r="DD7" s="663">
        <v>187698</v>
      </c>
      <c r="DE7" s="658"/>
      <c r="DF7" s="658"/>
      <c r="DG7" s="658"/>
      <c r="DH7" s="658"/>
      <c r="DI7" s="658"/>
      <c r="DJ7" s="658"/>
      <c r="DK7" s="658"/>
      <c r="DL7" s="658"/>
      <c r="DM7" s="658"/>
      <c r="DN7" s="658"/>
      <c r="DO7" s="658"/>
      <c r="DP7" s="659"/>
      <c r="DQ7" s="663">
        <v>3154037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80596</v>
      </c>
      <c r="S8" s="658"/>
      <c r="T8" s="658"/>
      <c r="U8" s="658"/>
      <c r="V8" s="658"/>
      <c r="W8" s="658"/>
      <c r="X8" s="658"/>
      <c r="Y8" s="659"/>
      <c r="Z8" s="695">
        <v>0.3</v>
      </c>
      <c r="AA8" s="695"/>
      <c r="AB8" s="695"/>
      <c r="AC8" s="695"/>
      <c r="AD8" s="696">
        <v>80596</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92847</v>
      </c>
      <c r="BH8" s="658"/>
      <c r="BI8" s="658"/>
      <c r="BJ8" s="658"/>
      <c r="BK8" s="658"/>
      <c r="BL8" s="658"/>
      <c r="BM8" s="658"/>
      <c r="BN8" s="659"/>
      <c r="BO8" s="695">
        <v>1.5</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11337317</v>
      </c>
      <c r="CS8" s="658"/>
      <c r="CT8" s="658"/>
      <c r="CU8" s="658"/>
      <c r="CV8" s="658"/>
      <c r="CW8" s="658"/>
      <c r="CX8" s="658"/>
      <c r="CY8" s="659"/>
      <c r="CZ8" s="695">
        <v>43.9</v>
      </c>
      <c r="DA8" s="695"/>
      <c r="DB8" s="695"/>
      <c r="DC8" s="695"/>
      <c r="DD8" s="663">
        <v>17513</v>
      </c>
      <c r="DE8" s="658"/>
      <c r="DF8" s="658"/>
      <c r="DG8" s="658"/>
      <c r="DH8" s="658"/>
      <c r="DI8" s="658"/>
      <c r="DJ8" s="658"/>
      <c r="DK8" s="658"/>
      <c r="DL8" s="658"/>
      <c r="DM8" s="658"/>
      <c r="DN8" s="658"/>
      <c r="DO8" s="658"/>
      <c r="DP8" s="659"/>
      <c r="DQ8" s="663">
        <v>6005867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88323</v>
      </c>
      <c r="S9" s="658"/>
      <c r="T9" s="658"/>
      <c r="U9" s="658"/>
      <c r="V9" s="658"/>
      <c r="W9" s="658"/>
      <c r="X9" s="658"/>
      <c r="Y9" s="659"/>
      <c r="Z9" s="695">
        <v>0.3</v>
      </c>
      <c r="AA9" s="695"/>
      <c r="AB9" s="695"/>
      <c r="AC9" s="695"/>
      <c r="AD9" s="696">
        <v>88323</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2406858</v>
      </c>
      <c r="BH9" s="658"/>
      <c r="BI9" s="658"/>
      <c r="BJ9" s="658"/>
      <c r="BK9" s="658"/>
      <c r="BL9" s="658"/>
      <c r="BM9" s="658"/>
      <c r="BN9" s="659"/>
      <c r="BO9" s="695">
        <v>37.799999999999997</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3519471</v>
      </c>
      <c r="CS9" s="658"/>
      <c r="CT9" s="658"/>
      <c r="CU9" s="658"/>
      <c r="CV9" s="658"/>
      <c r="CW9" s="658"/>
      <c r="CX9" s="658"/>
      <c r="CY9" s="659"/>
      <c r="CZ9" s="695">
        <v>13.6</v>
      </c>
      <c r="DA9" s="695"/>
      <c r="DB9" s="695"/>
      <c r="DC9" s="695"/>
      <c r="DD9" s="663">
        <v>1126940</v>
      </c>
      <c r="DE9" s="658"/>
      <c r="DF9" s="658"/>
      <c r="DG9" s="658"/>
      <c r="DH9" s="658"/>
      <c r="DI9" s="658"/>
      <c r="DJ9" s="658"/>
      <c r="DK9" s="658"/>
      <c r="DL9" s="658"/>
      <c r="DM9" s="658"/>
      <c r="DN9" s="658"/>
      <c r="DO9" s="658"/>
      <c r="DP9" s="659"/>
      <c r="DQ9" s="663">
        <v>2077732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116946</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1189264</v>
      </c>
      <c r="S11" s="658"/>
      <c r="T11" s="658"/>
      <c r="U11" s="658"/>
      <c r="V11" s="658"/>
      <c r="W11" s="658"/>
      <c r="X11" s="658"/>
      <c r="Y11" s="659"/>
      <c r="Z11" s="660">
        <v>4.5</v>
      </c>
      <c r="AA11" s="661"/>
      <c r="AB11" s="661"/>
      <c r="AC11" s="662"/>
      <c r="AD11" s="663">
        <v>1189264</v>
      </c>
      <c r="AE11" s="658"/>
      <c r="AF11" s="658"/>
      <c r="AG11" s="658"/>
      <c r="AH11" s="658"/>
      <c r="AI11" s="658"/>
      <c r="AJ11" s="658"/>
      <c r="AK11" s="659"/>
      <c r="AL11" s="660">
        <v>8.9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172214</v>
      </c>
      <c r="BH11" s="658"/>
      <c r="BI11" s="658"/>
      <c r="BJ11" s="658"/>
      <c r="BK11" s="658"/>
      <c r="BL11" s="658"/>
      <c r="BM11" s="658"/>
      <c r="BN11" s="659"/>
      <c r="BO11" s="695">
        <v>2.7</v>
      </c>
      <c r="BP11" s="695"/>
      <c r="BQ11" s="695"/>
      <c r="BR11" s="695"/>
      <c r="BS11" s="696">
        <v>47882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267760</v>
      </c>
      <c r="CS11" s="658"/>
      <c r="CT11" s="658"/>
      <c r="CU11" s="658"/>
      <c r="CV11" s="658"/>
      <c r="CW11" s="658"/>
      <c r="CX11" s="658"/>
      <c r="CY11" s="659"/>
      <c r="CZ11" s="695">
        <v>1</v>
      </c>
      <c r="DA11" s="695"/>
      <c r="DB11" s="695"/>
      <c r="DC11" s="695"/>
      <c r="DD11" s="663">
        <v>11588</v>
      </c>
      <c r="DE11" s="658"/>
      <c r="DF11" s="658"/>
      <c r="DG11" s="658"/>
      <c r="DH11" s="658"/>
      <c r="DI11" s="658"/>
      <c r="DJ11" s="658"/>
      <c r="DK11" s="658"/>
      <c r="DL11" s="658"/>
      <c r="DM11" s="658"/>
      <c r="DN11" s="658"/>
      <c r="DO11" s="658"/>
      <c r="DP11" s="659"/>
      <c r="DQ11" s="663">
        <v>185002</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11245</v>
      </c>
      <c r="S12" s="658"/>
      <c r="T12" s="658"/>
      <c r="U12" s="658"/>
      <c r="V12" s="658"/>
      <c r="W12" s="658"/>
      <c r="X12" s="658"/>
      <c r="Y12" s="659"/>
      <c r="Z12" s="695">
        <v>0</v>
      </c>
      <c r="AA12" s="695"/>
      <c r="AB12" s="695"/>
      <c r="AC12" s="695"/>
      <c r="AD12" s="696">
        <v>11245</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2564267</v>
      </c>
      <c r="BH12" s="658"/>
      <c r="BI12" s="658"/>
      <c r="BJ12" s="658"/>
      <c r="BK12" s="658"/>
      <c r="BL12" s="658"/>
      <c r="BM12" s="658"/>
      <c r="BN12" s="659"/>
      <c r="BO12" s="695">
        <v>40.200000000000003</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549541</v>
      </c>
      <c r="CS12" s="658"/>
      <c r="CT12" s="658"/>
      <c r="CU12" s="658"/>
      <c r="CV12" s="658"/>
      <c r="CW12" s="658"/>
      <c r="CX12" s="658"/>
      <c r="CY12" s="659"/>
      <c r="CZ12" s="695">
        <v>2.1</v>
      </c>
      <c r="DA12" s="695"/>
      <c r="DB12" s="695"/>
      <c r="DC12" s="695"/>
      <c r="DD12" s="663">
        <v>6093</v>
      </c>
      <c r="DE12" s="658"/>
      <c r="DF12" s="658"/>
      <c r="DG12" s="658"/>
      <c r="DH12" s="658"/>
      <c r="DI12" s="658"/>
      <c r="DJ12" s="658"/>
      <c r="DK12" s="658"/>
      <c r="DL12" s="658"/>
      <c r="DM12" s="658"/>
      <c r="DN12" s="658"/>
      <c r="DO12" s="658"/>
      <c r="DP12" s="659"/>
      <c r="DQ12" s="663">
        <v>351774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2535310</v>
      </c>
      <c r="BH13" s="658"/>
      <c r="BI13" s="658"/>
      <c r="BJ13" s="658"/>
      <c r="BK13" s="658"/>
      <c r="BL13" s="658"/>
      <c r="BM13" s="658"/>
      <c r="BN13" s="659"/>
      <c r="BO13" s="695">
        <v>39.799999999999997</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1316956</v>
      </c>
      <c r="CS13" s="658"/>
      <c r="CT13" s="658"/>
      <c r="CU13" s="658"/>
      <c r="CV13" s="658"/>
      <c r="CW13" s="658"/>
      <c r="CX13" s="658"/>
      <c r="CY13" s="659"/>
      <c r="CZ13" s="695">
        <v>5.0999999999999996</v>
      </c>
      <c r="DA13" s="695"/>
      <c r="DB13" s="695"/>
      <c r="DC13" s="695"/>
      <c r="DD13" s="663">
        <v>298799</v>
      </c>
      <c r="DE13" s="658"/>
      <c r="DF13" s="658"/>
      <c r="DG13" s="658"/>
      <c r="DH13" s="658"/>
      <c r="DI13" s="658"/>
      <c r="DJ13" s="658"/>
      <c r="DK13" s="658"/>
      <c r="DL13" s="658"/>
      <c r="DM13" s="658"/>
      <c r="DN13" s="658"/>
      <c r="DO13" s="658"/>
      <c r="DP13" s="659"/>
      <c r="DQ13" s="663">
        <v>937706</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3585</v>
      </c>
      <c r="S14" s="658"/>
      <c r="T14" s="658"/>
      <c r="U14" s="658"/>
      <c r="V14" s="658"/>
      <c r="W14" s="658"/>
      <c r="X14" s="658"/>
      <c r="Y14" s="659"/>
      <c r="Z14" s="695">
        <v>0</v>
      </c>
      <c r="AA14" s="695"/>
      <c r="AB14" s="695"/>
      <c r="AC14" s="695"/>
      <c r="AD14" s="696">
        <v>3585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191994</v>
      </c>
      <c r="BH14" s="658"/>
      <c r="BI14" s="658"/>
      <c r="BJ14" s="658"/>
      <c r="BK14" s="658"/>
      <c r="BL14" s="658"/>
      <c r="BM14" s="658"/>
      <c r="BN14" s="659"/>
      <c r="BO14" s="695">
        <v>3</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893544</v>
      </c>
      <c r="CS14" s="658"/>
      <c r="CT14" s="658"/>
      <c r="CU14" s="658"/>
      <c r="CV14" s="658"/>
      <c r="CW14" s="658"/>
      <c r="CX14" s="658"/>
      <c r="CY14" s="659"/>
      <c r="CZ14" s="695">
        <v>3.5</v>
      </c>
      <c r="DA14" s="695"/>
      <c r="DB14" s="695"/>
      <c r="DC14" s="695"/>
      <c r="DD14" s="663" t="s">
        <v>122</v>
      </c>
      <c r="DE14" s="658"/>
      <c r="DF14" s="658"/>
      <c r="DG14" s="658"/>
      <c r="DH14" s="658"/>
      <c r="DI14" s="658"/>
      <c r="DJ14" s="658"/>
      <c r="DK14" s="658"/>
      <c r="DL14" s="658"/>
      <c r="DM14" s="658"/>
      <c r="DN14" s="658"/>
      <c r="DO14" s="658"/>
      <c r="DP14" s="659"/>
      <c r="DQ14" s="663">
        <v>868685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378386</v>
      </c>
      <c r="BH15" s="658"/>
      <c r="BI15" s="658"/>
      <c r="BJ15" s="658"/>
      <c r="BK15" s="658"/>
      <c r="BL15" s="658"/>
      <c r="BM15" s="658"/>
      <c r="BN15" s="659"/>
      <c r="BO15" s="695">
        <v>5.9</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2010696</v>
      </c>
      <c r="CS15" s="658"/>
      <c r="CT15" s="658"/>
      <c r="CU15" s="658"/>
      <c r="CV15" s="658"/>
      <c r="CW15" s="658"/>
      <c r="CX15" s="658"/>
      <c r="CY15" s="659"/>
      <c r="CZ15" s="695">
        <v>7.8</v>
      </c>
      <c r="DA15" s="695"/>
      <c r="DB15" s="695"/>
      <c r="DC15" s="695"/>
      <c r="DD15" s="663">
        <v>336613</v>
      </c>
      <c r="DE15" s="658"/>
      <c r="DF15" s="658"/>
      <c r="DG15" s="658"/>
      <c r="DH15" s="658"/>
      <c r="DI15" s="658"/>
      <c r="DJ15" s="658"/>
      <c r="DK15" s="658"/>
      <c r="DL15" s="658"/>
      <c r="DM15" s="658"/>
      <c r="DN15" s="658"/>
      <c r="DO15" s="658"/>
      <c r="DP15" s="659"/>
      <c r="DQ15" s="663">
        <v>1463234</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26262</v>
      </c>
      <c r="S16" s="658"/>
      <c r="T16" s="658"/>
      <c r="U16" s="658"/>
      <c r="V16" s="658"/>
      <c r="W16" s="658"/>
      <c r="X16" s="658"/>
      <c r="Y16" s="659"/>
      <c r="Z16" s="695">
        <v>0.1</v>
      </c>
      <c r="AA16" s="695"/>
      <c r="AB16" s="695"/>
      <c r="AC16" s="695"/>
      <c r="AD16" s="696">
        <v>26262</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106785</v>
      </c>
      <c r="CS16" s="658"/>
      <c r="CT16" s="658"/>
      <c r="CU16" s="658"/>
      <c r="CV16" s="658"/>
      <c r="CW16" s="658"/>
      <c r="CX16" s="658"/>
      <c r="CY16" s="659"/>
      <c r="CZ16" s="695">
        <v>0.4</v>
      </c>
      <c r="DA16" s="695"/>
      <c r="DB16" s="695"/>
      <c r="DC16" s="695"/>
      <c r="DD16" s="663" t="s">
        <v>122</v>
      </c>
      <c r="DE16" s="658"/>
      <c r="DF16" s="658"/>
      <c r="DG16" s="658"/>
      <c r="DH16" s="658"/>
      <c r="DI16" s="658"/>
      <c r="DJ16" s="658"/>
      <c r="DK16" s="658"/>
      <c r="DL16" s="658"/>
      <c r="DM16" s="658"/>
      <c r="DN16" s="658"/>
      <c r="DO16" s="658"/>
      <c r="DP16" s="659"/>
      <c r="DQ16" s="663">
        <v>34023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63532</v>
      </c>
      <c r="S17" s="658"/>
      <c r="T17" s="658"/>
      <c r="U17" s="658"/>
      <c r="V17" s="658"/>
      <c r="W17" s="658"/>
      <c r="X17" s="658"/>
      <c r="Y17" s="659"/>
      <c r="Z17" s="695">
        <v>0.2</v>
      </c>
      <c r="AA17" s="695"/>
      <c r="AB17" s="695"/>
      <c r="AC17" s="695"/>
      <c r="AD17" s="696">
        <v>63532</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1996533</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1996517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69307</v>
      </c>
      <c r="S18" s="658"/>
      <c r="T18" s="658"/>
      <c r="U18" s="658"/>
      <c r="V18" s="658"/>
      <c r="W18" s="658"/>
      <c r="X18" s="658"/>
      <c r="Y18" s="659"/>
      <c r="Z18" s="695">
        <v>0.3</v>
      </c>
      <c r="AA18" s="695"/>
      <c r="AB18" s="695"/>
      <c r="AC18" s="695"/>
      <c r="AD18" s="696">
        <v>69307</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61512</v>
      </c>
      <c r="S19" s="658"/>
      <c r="T19" s="658"/>
      <c r="U19" s="658"/>
      <c r="V19" s="658"/>
      <c r="W19" s="658"/>
      <c r="X19" s="658"/>
      <c r="Y19" s="659"/>
      <c r="Z19" s="695">
        <v>0.2</v>
      </c>
      <c r="AA19" s="695"/>
      <c r="AB19" s="695"/>
      <c r="AC19" s="695"/>
      <c r="AD19" s="696">
        <v>61512</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447986</v>
      </c>
      <c r="BH19" s="658"/>
      <c r="BI19" s="658"/>
      <c r="BJ19" s="658"/>
      <c r="BK19" s="658"/>
      <c r="BL19" s="658"/>
      <c r="BM19" s="658"/>
      <c r="BN19" s="659"/>
      <c r="BO19" s="695">
        <v>7</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7795</v>
      </c>
      <c r="S20" s="658"/>
      <c r="T20" s="658"/>
      <c r="U20" s="658"/>
      <c r="V20" s="658"/>
      <c r="W20" s="658"/>
      <c r="X20" s="658"/>
      <c r="Y20" s="659"/>
      <c r="Z20" s="695">
        <v>0</v>
      </c>
      <c r="AA20" s="695"/>
      <c r="AB20" s="695"/>
      <c r="AC20" s="695"/>
      <c r="AD20" s="696">
        <v>7795</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447986</v>
      </c>
      <c r="BH20" s="658"/>
      <c r="BI20" s="658"/>
      <c r="BJ20" s="658"/>
      <c r="BK20" s="658"/>
      <c r="BL20" s="658"/>
      <c r="BM20" s="658"/>
      <c r="BN20" s="659"/>
      <c r="BO20" s="695">
        <v>7</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25843276</v>
      </c>
      <c r="CS20" s="658"/>
      <c r="CT20" s="658"/>
      <c r="CU20" s="658"/>
      <c r="CV20" s="658"/>
      <c r="CW20" s="658"/>
      <c r="CX20" s="658"/>
      <c r="CY20" s="659"/>
      <c r="CZ20" s="695">
        <v>100</v>
      </c>
      <c r="DA20" s="695"/>
      <c r="DB20" s="695"/>
      <c r="DC20" s="695"/>
      <c r="DD20" s="663">
        <v>1985244</v>
      </c>
      <c r="DE20" s="658"/>
      <c r="DF20" s="658"/>
      <c r="DG20" s="658"/>
      <c r="DH20" s="658"/>
      <c r="DI20" s="658"/>
      <c r="DJ20" s="658"/>
      <c r="DK20" s="658"/>
      <c r="DL20" s="658"/>
      <c r="DM20" s="658"/>
      <c r="DN20" s="658"/>
      <c r="DO20" s="658"/>
      <c r="DP20" s="659"/>
      <c r="DQ20" s="663">
        <v>17266963</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6802523</v>
      </c>
      <c r="S21" s="658"/>
      <c r="T21" s="658"/>
      <c r="U21" s="658"/>
      <c r="V21" s="658"/>
      <c r="W21" s="658"/>
      <c r="X21" s="658"/>
      <c r="Y21" s="659"/>
      <c r="Z21" s="695">
        <v>25.6</v>
      </c>
      <c r="AA21" s="695"/>
      <c r="AB21" s="695"/>
      <c r="AC21" s="695"/>
      <c r="AD21" s="696">
        <v>5652961</v>
      </c>
      <c r="AE21" s="696"/>
      <c r="AF21" s="696"/>
      <c r="AG21" s="696"/>
      <c r="AH21" s="696"/>
      <c r="AI21" s="696"/>
      <c r="AJ21" s="696"/>
      <c r="AK21" s="696"/>
      <c r="AL21" s="660">
        <v>42.3</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5652961</v>
      </c>
      <c r="S22" s="658"/>
      <c r="T22" s="658"/>
      <c r="U22" s="658"/>
      <c r="V22" s="658"/>
      <c r="W22" s="658"/>
      <c r="X22" s="658"/>
      <c r="Y22" s="659"/>
      <c r="Z22" s="695">
        <v>21.2</v>
      </c>
      <c r="AA22" s="695"/>
      <c r="AB22" s="695"/>
      <c r="AC22" s="695"/>
      <c r="AD22" s="696">
        <v>5652961</v>
      </c>
      <c r="AE22" s="696"/>
      <c r="AF22" s="696"/>
      <c r="AG22" s="696"/>
      <c r="AH22" s="696"/>
      <c r="AI22" s="696"/>
      <c r="AJ22" s="696"/>
      <c r="AK22" s="696"/>
      <c r="AL22" s="660">
        <v>42.3</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1149562</v>
      </c>
      <c r="S23" s="658"/>
      <c r="T23" s="658"/>
      <c r="U23" s="658"/>
      <c r="V23" s="658"/>
      <c r="W23" s="658"/>
      <c r="X23" s="658"/>
      <c r="Y23" s="659"/>
      <c r="Z23" s="695">
        <v>4.3</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447986</v>
      </c>
      <c r="BH23" s="658"/>
      <c r="BI23" s="658"/>
      <c r="BJ23" s="658"/>
      <c r="BK23" s="658"/>
      <c r="BL23" s="658"/>
      <c r="BM23" s="658"/>
      <c r="BN23" s="659"/>
      <c r="BO23" s="695">
        <v>7</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12943263</v>
      </c>
      <c r="CS24" s="713"/>
      <c r="CT24" s="713"/>
      <c r="CU24" s="713"/>
      <c r="CV24" s="713"/>
      <c r="CW24" s="713"/>
      <c r="CX24" s="713"/>
      <c r="CY24" s="738"/>
      <c r="CZ24" s="739">
        <v>50.1</v>
      </c>
      <c r="DA24" s="721"/>
      <c r="DB24" s="721"/>
      <c r="DC24" s="741"/>
      <c r="DD24" s="737">
        <v>8187758</v>
      </c>
      <c r="DE24" s="713"/>
      <c r="DF24" s="713"/>
      <c r="DG24" s="713"/>
      <c r="DH24" s="713"/>
      <c r="DI24" s="713"/>
      <c r="DJ24" s="713"/>
      <c r="DK24" s="738"/>
      <c r="DL24" s="737">
        <v>7427372</v>
      </c>
      <c r="DM24" s="713"/>
      <c r="DN24" s="713"/>
      <c r="DO24" s="713"/>
      <c r="DP24" s="713"/>
      <c r="DQ24" s="713"/>
      <c r="DR24" s="713"/>
      <c r="DS24" s="713"/>
      <c r="DT24" s="713"/>
      <c r="DU24" s="713"/>
      <c r="DV24" s="738"/>
      <c r="DW24" s="739">
        <v>55.2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14886870</v>
      </c>
      <c r="S25" s="658"/>
      <c r="T25" s="658"/>
      <c r="U25" s="658"/>
      <c r="V25" s="658"/>
      <c r="W25" s="658"/>
      <c r="X25" s="658"/>
      <c r="Y25" s="659"/>
      <c r="Z25" s="695">
        <v>56</v>
      </c>
      <c r="AA25" s="695"/>
      <c r="AB25" s="695"/>
      <c r="AC25" s="695"/>
      <c r="AD25" s="696">
        <v>13289322</v>
      </c>
      <c r="AE25" s="696"/>
      <c r="AF25" s="696"/>
      <c r="AG25" s="696"/>
      <c r="AH25" s="696"/>
      <c r="AI25" s="696"/>
      <c r="AJ25" s="696"/>
      <c r="AK25" s="696"/>
      <c r="AL25" s="660">
        <v>99.5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4246136</v>
      </c>
      <c r="CS25" s="670"/>
      <c r="CT25" s="670"/>
      <c r="CU25" s="670"/>
      <c r="CV25" s="670"/>
      <c r="CW25" s="670"/>
      <c r="CX25" s="670"/>
      <c r="CY25" s="671"/>
      <c r="CZ25" s="660">
        <v>16.399999999999999</v>
      </c>
      <c r="DA25" s="672"/>
      <c r="DB25" s="672"/>
      <c r="DC25" s="673"/>
      <c r="DD25" s="663">
        <v>3894627</v>
      </c>
      <c r="DE25" s="670"/>
      <c r="DF25" s="670"/>
      <c r="DG25" s="670"/>
      <c r="DH25" s="670"/>
      <c r="DI25" s="670"/>
      <c r="DJ25" s="670"/>
      <c r="DK25" s="671"/>
      <c r="DL25" s="663">
        <v>3827458</v>
      </c>
      <c r="DM25" s="670"/>
      <c r="DN25" s="670"/>
      <c r="DO25" s="670"/>
      <c r="DP25" s="670"/>
      <c r="DQ25" s="670"/>
      <c r="DR25" s="670"/>
      <c r="DS25" s="670"/>
      <c r="DT25" s="670"/>
      <c r="DU25" s="670"/>
      <c r="DV25" s="671"/>
      <c r="DW25" s="660">
        <v>28.4</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4513</v>
      </c>
      <c r="S26" s="658"/>
      <c r="T26" s="658"/>
      <c r="U26" s="658"/>
      <c r="V26" s="658"/>
      <c r="W26" s="658"/>
      <c r="X26" s="658"/>
      <c r="Y26" s="659"/>
      <c r="Z26" s="695">
        <v>0</v>
      </c>
      <c r="AA26" s="695"/>
      <c r="AB26" s="695"/>
      <c r="AC26" s="695"/>
      <c r="AD26" s="696">
        <v>4513</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2898376</v>
      </c>
      <c r="CS26" s="658"/>
      <c r="CT26" s="658"/>
      <c r="CU26" s="658"/>
      <c r="CV26" s="658"/>
      <c r="CW26" s="658"/>
      <c r="CX26" s="658"/>
      <c r="CY26" s="659"/>
      <c r="CZ26" s="660">
        <v>11.2</v>
      </c>
      <c r="DA26" s="672"/>
      <c r="DB26" s="672"/>
      <c r="DC26" s="673"/>
      <c r="DD26" s="663">
        <v>2603787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249390</v>
      </c>
      <c r="S27" s="658"/>
      <c r="T27" s="658"/>
      <c r="U27" s="658"/>
      <c r="V27" s="658"/>
      <c r="W27" s="658"/>
      <c r="X27" s="658"/>
      <c r="Y27" s="659"/>
      <c r="Z27" s="695">
        <v>0.9</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6371498</v>
      </c>
      <c r="BH27" s="658"/>
      <c r="BI27" s="658"/>
      <c r="BJ27" s="658"/>
      <c r="BK27" s="658"/>
      <c r="BL27" s="658"/>
      <c r="BM27" s="658"/>
      <c r="BN27" s="659"/>
      <c r="BO27" s="695">
        <v>100</v>
      </c>
      <c r="BP27" s="695"/>
      <c r="BQ27" s="695"/>
      <c r="BR27" s="695"/>
      <c r="BS27" s="696">
        <v>47882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6700901</v>
      </c>
      <c r="CS27" s="670"/>
      <c r="CT27" s="670"/>
      <c r="CU27" s="670"/>
      <c r="CV27" s="670"/>
      <c r="CW27" s="670"/>
      <c r="CX27" s="670"/>
      <c r="CY27" s="671"/>
      <c r="CZ27" s="660">
        <v>25.9</v>
      </c>
      <c r="DA27" s="672"/>
      <c r="DB27" s="672"/>
      <c r="DC27" s="673"/>
      <c r="DD27" s="663">
        <v>2296921</v>
      </c>
      <c r="DE27" s="670"/>
      <c r="DF27" s="670"/>
      <c r="DG27" s="670"/>
      <c r="DH27" s="670"/>
      <c r="DI27" s="670"/>
      <c r="DJ27" s="670"/>
      <c r="DK27" s="671"/>
      <c r="DL27" s="663">
        <v>1603704</v>
      </c>
      <c r="DM27" s="670"/>
      <c r="DN27" s="670"/>
      <c r="DO27" s="670"/>
      <c r="DP27" s="670"/>
      <c r="DQ27" s="670"/>
      <c r="DR27" s="670"/>
      <c r="DS27" s="670"/>
      <c r="DT27" s="670"/>
      <c r="DU27" s="670"/>
      <c r="DV27" s="671"/>
      <c r="DW27" s="660">
        <v>11.9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255486</v>
      </c>
      <c r="S28" s="658"/>
      <c r="T28" s="658"/>
      <c r="U28" s="658"/>
      <c r="V28" s="658"/>
      <c r="W28" s="658"/>
      <c r="X28" s="658"/>
      <c r="Y28" s="659"/>
      <c r="Z28" s="695">
        <v>1</v>
      </c>
      <c r="AA28" s="695"/>
      <c r="AB28" s="695"/>
      <c r="AC28" s="695"/>
      <c r="AD28" s="696">
        <v>33378</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1996226</v>
      </c>
      <c r="CS28" s="658"/>
      <c r="CT28" s="658"/>
      <c r="CU28" s="658"/>
      <c r="CV28" s="658"/>
      <c r="CW28" s="658"/>
      <c r="CX28" s="658"/>
      <c r="CY28" s="659"/>
      <c r="CZ28" s="660">
        <v>7.7</v>
      </c>
      <c r="DA28" s="672"/>
      <c r="DB28" s="672"/>
      <c r="DC28" s="673"/>
      <c r="DD28" s="663">
        <v>1996210</v>
      </c>
      <c r="DE28" s="658"/>
      <c r="DF28" s="658"/>
      <c r="DG28" s="658"/>
      <c r="DH28" s="658"/>
      <c r="DI28" s="658"/>
      <c r="DJ28" s="658"/>
      <c r="DK28" s="659"/>
      <c r="DL28" s="663">
        <v>1996210</v>
      </c>
      <c r="DM28" s="658"/>
      <c r="DN28" s="658"/>
      <c r="DO28" s="658"/>
      <c r="DP28" s="658"/>
      <c r="DQ28" s="658"/>
      <c r="DR28" s="658"/>
      <c r="DS28" s="658"/>
      <c r="DT28" s="658"/>
      <c r="DU28" s="658"/>
      <c r="DV28" s="659"/>
      <c r="DW28" s="660">
        <v>14.8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402990</v>
      </c>
      <c r="S29" s="658"/>
      <c r="T29" s="658"/>
      <c r="U29" s="658"/>
      <c r="V29" s="658"/>
      <c r="W29" s="658"/>
      <c r="X29" s="658"/>
      <c r="Y29" s="659"/>
      <c r="Z29" s="695">
        <v>1.5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1996226</v>
      </c>
      <c r="CS29" s="670"/>
      <c r="CT29" s="670"/>
      <c r="CU29" s="670"/>
      <c r="CV29" s="670"/>
      <c r="CW29" s="670"/>
      <c r="CX29" s="670"/>
      <c r="CY29" s="671"/>
      <c r="CZ29" s="660">
        <v>7.7</v>
      </c>
      <c r="DA29" s="672"/>
      <c r="DB29" s="672"/>
      <c r="DC29" s="673"/>
      <c r="DD29" s="663">
        <v>1996210</v>
      </c>
      <c r="DE29" s="670"/>
      <c r="DF29" s="670"/>
      <c r="DG29" s="670"/>
      <c r="DH29" s="670"/>
      <c r="DI29" s="670"/>
      <c r="DJ29" s="670"/>
      <c r="DK29" s="671"/>
      <c r="DL29" s="663">
        <v>1996210</v>
      </c>
      <c r="DM29" s="670"/>
      <c r="DN29" s="670"/>
      <c r="DO29" s="670"/>
      <c r="DP29" s="670"/>
      <c r="DQ29" s="670"/>
      <c r="DR29" s="670"/>
      <c r="DS29" s="670"/>
      <c r="DT29" s="670"/>
      <c r="DU29" s="670"/>
      <c r="DV29" s="671"/>
      <c r="DW29" s="660">
        <v>14.8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5393687</v>
      </c>
      <c r="S30" s="658"/>
      <c r="T30" s="658"/>
      <c r="U30" s="658"/>
      <c r="V30" s="658"/>
      <c r="W30" s="658"/>
      <c r="X30" s="658"/>
      <c r="Y30" s="659"/>
      <c r="Z30" s="695">
        <v>20.3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1934274</v>
      </c>
      <c r="CS30" s="658"/>
      <c r="CT30" s="658"/>
      <c r="CU30" s="658"/>
      <c r="CV30" s="658"/>
      <c r="CW30" s="658"/>
      <c r="CX30" s="658"/>
      <c r="CY30" s="659"/>
      <c r="CZ30" s="660">
        <v>7.5</v>
      </c>
      <c r="DA30" s="672"/>
      <c r="DB30" s="672"/>
      <c r="DC30" s="673"/>
      <c r="DD30" s="663">
        <v>1934258</v>
      </c>
      <c r="DE30" s="658"/>
      <c r="DF30" s="658"/>
      <c r="DG30" s="658"/>
      <c r="DH30" s="658"/>
      <c r="DI30" s="658"/>
      <c r="DJ30" s="658"/>
      <c r="DK30" s="659"/>
      <c r="DL30" s="663">
        <v>1934258</v>
      </c>
      <c r="DM30" s="658"/>
      <c r="DN30" s="658"/>
      <c r="DO30" s="658"/>
      <c r="DP30" s="658"/>
      <c r="DQ30" s="658"/>
      <c r="DR30" s="658"/>
      <c r="DS30" s="658"/>
      <c r="DT30" s="658"/>
      <c r="DU30" s="658"/>
      <c r="DV30" s="659"/>
      <c r="DW30" s="660">
        <v>14.4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99</v>
      </c>
      <c r="BN31" s="720"/>
      <c r="BO31" s="720"/>
      <c r="BP31" s="720"/>
      <c r="BQ31" s="722"/>
      <c r="BR31" s="719">
        <v>99.5</v>
      </c>
      <c r="BS31" s="720"/>
      <c r="BT31" s="720"/>
      <c r="BU31" s="720"/>
      <c r="BV31" s="720"/>
      <c r="BW31" s="720"/>
      <c r="BX31" s="721">
        <v>99.1</v>
      </c>
      <c r="BY31" s="720"/>
      <c r="BZ31" s="720"/>
      <c r="CA31" s="720"/>
      <c r="CB31" s="722"/>
      <c r="CD31" s="678"/>
      <c r="CE31" s="679"/>
      <c r="CF31" s="654" t="s">
        <v>300</v>
      </c>
      <c r="CG31" s="655"/>
      <c r="CH31" s="655"/>
      <c r="CI31" s="655"/>
      <c r="CJ31" s="655"/>
      <c r="CK31" s="655"/>
      <c r="CL31" s="655"/>
      <c r="CM31" s="655"/>
      <c r="CN31" s="655"/>
      <c r="CO31" s="655"/>
      <c r="CP31" s="655"/>
      <c r="CQ31" s="656"/>
      <c r="CR31" s="657">
        <v>61952</v>
      </c>
      <c r="CS31" s="670"/>
      <c r="CT31" s="670"/>
      <c r="CU31" s="670"/>
      <c r="CV31" s="670"/>
      <c r="CW31" s="670"/>
      <c r="CX31" s="670"/>
      <c r="CY31" s="671"/>
      <c r="CZ31" s="660">
        <v>0.2</v>
      </c>
      <c r="DA31" s="672"/>
      <c r="DB31" s="672"/>
      <c r="DC31" s="673"/>
      <c r="DD31" s="663">
        <v>61952</v>
      </c>
      <c r="DE31" s="670"/>
      <c r="DF31" s="670"/>
      <c r="DG31" s="670"/>
      <c r="DH31" s="670"/>
      <c r="DI31" s="670"/>
      <c r="DJ31" s="670"/>
      <c r="DK31" s="671"/>
      <c r="DL31" s="663">
        <v>61952</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1718977</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99.6</v>
      </c>
      <c r="BH32" s="670"/>
      <c r="BI32" s="670"/>
      <c r="BJ32" s="670"/>
      <c r="BK32" s="670"/>
      <c r="BL32" s="670"/>
      <c r="BM32" s="661">
        <v>99.2</v>
      </c>
      <c r="BN32" s="670"/>
      <c r="BO32" s="670"/>
      <c r="BP32" s="670"/>
      <c r="BQ32" s="693"/>
      <c r="BR32" s="723">
        <v>99.6</v>
      </c>
      <c r="BS32" s="670"/>
      <c r="BT32" s="670"/>
      <c r="BU32" s="670"/>
      <c r="BV32" s="670"/>
      <c r="BW32" s="670"/>
      <c r="BX32" s="661">
        <v>99.3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31053</v>
      </c>
      <c r="S33" s="658"/>
      <c r="T33" s="658"/>
      <c r="U33" s="658"/>
      <c r="V33" s="658"/>
      <c r="W33" s="658"/>
      <c r="X33" s="658"/>
      <c r="Y33" s="659"/>
      <c r="Z33" s="695">
        <v>0.1</v>
      </c>
      <c r="AA33" s="695"/>
      <c r="AB33" s="695"/>
      <c r="AC33" s="695"/>
      <c r="AD33" s="696">
        <v>20697</v>
      </c>
      <c r="AE33" s="696"/>
      <c r="AF33" s="696"/>
      <c r="AG33" s="696"/>
      <c r="AH33" s="696"/>
      <c r="AI33" s="696"/>
      <c r="AJ33" s="696"/>
      <c r="AK33" s="696"/>
      <c r="AL33" s="660">
        <v>0.2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99.4</v>
      </c>
      <c r="BH33" s="642"/>
      <c r="BI33" s="642"/>
      <c r="BJ33" s="642"/>
      <c r="BK33" s="642"/>
      <c r="BL33" s="642"/>
      <c r="BM33" s="688">
        <v>98.7</v>
      </c>
      <c r="BN33" s="642"/>
      <c r="BO33" s="642"/>
      <c r="BP33" s="642"/>
      <c r="BQ33" s="705"/>
      <c r="BR33" s="718">
        <v>99.4</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10807984</v>
      </c>
      <c r="CS33" s="670"/>
      <c r="CT33" s="670"/>
      <c r="CU33" s="670"/>
      <c r="CV33" s="670"/>
      <c r="CW33" s="670"/>
      <c r="CX33" s="670"/>
      <c r="CY33" s="671"/>
      <c r="CZ33" s="660">
        <v>41.8</v>
      </c>
      <c r="DA33" s="672"/>
      <c r="DB33" s="672"/>
      <c r="DC33" s="673"/>
      <c r="DD33" s="663">
        <v>8610892</v>
      </c>
      <c r="DE33" s="670"/>
      <c r="DF33" s="670"/>
      <c r="DG33" s="670"/>
      <c r="DH33" s="670"/>
      <c r="DI33" s="670"/>
      <c r="DJ33" s="670"/>
      <c r="DK33" s="671"/>
      <c r="DL33" s="663">
        <v>5689295</v>
      </c>
      <c r="DM33" s="670"/>
      <c r="DN33" s="670"/>
      <c r="DO33" s="670"/>
      <c r="DP33" s="670"/>
      <c r="DQ33" s="670"/>
      <c r="DR33" s="670"/>
      <c r="DS33" s="670"/>
      <c r="DT33" s="670"/>
      <c r="DU33" s="670"/>
      <c r="DV33" s="671"/>
      <c r="DW33" s="660">
        <v>42.3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290608</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4312005</v>
      </c>
      <c r="CS34" s="658"/>
      <c r="CT34" s="658"/>
      <c r="CU34" s="658"/>
      <c r="CV34" s="658"/>
      <c r="CW34" s="658"/>
      <c r="CX34" s="658"/>
      <c r="CY34" s="659"/>
      <c r="CZ34" s="660">
        <v>16.7</v>
      </c>
      <c r="DA34" s="672"/>
      <c r="DB34" s="672"/>
      <c r="DC34" s="673"/>
      <c r="DD34" s="663">
        <v>3152912</v>
      </c>
      <c r="DE34" s="658"/>
      <c r="DF34" s="658"/>
      <c r="DG34" s="658"/>
      <c r="DH34" s="658"/>
      <c r="DI34" s="658"/>
      <c r="DJ34" s="658"/>
      <c r="DK34" s="659"/>
      <c r="DL34" s="663">
        <v>2482125</v>
      </c>
      <c r="DM34" s="658"/>
      <c r="DN34" s="658"/>
      <c r="DO34" s="658"/>
      <c r="DP34" s="658"/>
      <c r="DQ34" s="658"/>
      <c r="DR34" s="658"/>
      <c r="DS34" s="658"/>
      <c r="DT34" s="658"/>
      <c r="DU34" s="658"/>
      <c r="DV34" s="659"/>
      <c r="DW34" s="660">
        <v>18.399999999999999</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628849</v>
      </c>
      <c r="S35" s="658"/>
      <c r="T35" s="658"/>
      <c r="U35" s="658"/>
      <c r="V35" s="658"/>
      <c r="W35" s="658"/>
      <c r="X35" s="658"/>
      <c r="Y35" s="659"/>
      <c r="Z35" s="695">
        <v>2.4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117229</v>
      </c>
      <c r="CS35" s="670"/>
      <c r="CT35" s="670"/>
      <c r="CU35" s="670"/>
      <c r="CV35" s="670"/>
      <c r="CW35" s="670"/>
      <c r="CX35" s="670"/>
      <c r="CY35" s="671"/>
      <c r="CZ35" s="660">
        <v>0.5</v>
      </c>
      <c r="DA35" s="672"/>
      <c r="DB35" s="672"/>
      <c r="DC35" s="673"/>
      <c r="DD35" s="663">
        <v>69770</v>
      </c>
      <c r="DE35" s="670"/>
      <c r="DF35" s="670"/>
      <c r="DG35" s="670"/>
      <c r="DH35" s="670"/>
      <c r="DI35" s="670"/>
      <c r="DJ35" s="670"/>
      <c r="DK35" s="671"/>
      <c r="DL35" s="663">
        <v>69770</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1396370</v>
      </c>
      <c r="S36" s="658"/>
      <c r="T36" s="658"/>
      <c r="U36" s="658"/>
      <c r="V36" s="658"/>
      <c r="W36" s="658"/>
      <c r="X36" s="658"/>
      <c r="Y36" s="659"/>
      <c r="Z36" s="695">
        <v>5.2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2951741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325578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2523591</v>
      </c>
      <c r="CS36" s="658"/>
      <c r="CT36" s="658"/>
      <c r="CU36" s="658"/>
      <c r="CV36" s="658"/>
      <c r="CW36" s="658"/>
      <c r="CX36" s="658"/>
      <c r="CY36" s="659"/>
      <c r="CZ36" s="660">
        <v>9.8000000000000007</v>
      </c>
      <c r="DA36" s="672"/>
      <c r="DB36" s="672"/>
      <c r="DC36" s="673"/>
      <c r="DD36" s="663">
        <v>2280767</v>
      </c>
      <c r="DE36" s="658"/>
      <c r="DF36" s="658"/>
      <c r="DG36" s="658"/>
      <c r="DH36" s="658"/>
      <c r="DI36" s="658"/>
      <c r="DJ36" s="658"/>
      <c r="DK36" s="659"/>
      <c r="DL36" s="663">
        <v>1322695</v>
      </c>
      <c r="DM36" s="658"/>
      <c r="DN36" s="658"/>
      <c r="DO36" s="658"/>
      <c r="DP36" s="658"/>
      <c r="DQ36" s="658"/>
      <c r="DR36" s="658"/>
      <c r="DS36" s="658"/>
      <c r="DT36" s="658"/>
      <c r="DU36" s="658"/>
      <c r="DV36" s="659"/>
      <c r="DW36" s="660">
        <v>9.8000000000000007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332606</v>
      </c>
      <c r="S37" s="658"/>
      <c r="T37" s="658"/>
      <c r="U37" s="658"/>
      <c r="V37" s="658"/>
      <c r="W37" s="658"/>
      <c r="X37" s="658"/>
      <c r="Y37" s="659"/>
      <c r="Z37" s="695">
        <v>1.3</v>
      </c>
      <c r="AA37" s="695"/>
      <c r="AB37" s="695"/>
      <c r="AC37" s="695"/>
      <c r="AD37" s="696">
        <v>13410</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505000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227725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826359</v>
      </c>
      <c r="CS37" s="670"/>
      <c r="CT37" s="670"/>
      <c r="CU37" s="670"/>
      <c r="CV37" s="670"/>
      <c r="CW37" s="670"/>
      <c r="CX37" s="670"/>
      <c r="CY37" s="671"/>
      <c r="CZ37" s="660">
        <v>3.2</v>
      </c>
      <c r="DA37" s="672"/>
      <c r="DB37" s="672"/>
      <c r="DC37" s="673"/>
      <c r="DD37" s="663">
        <v>810648</v>
      </c>
      <c r="DE37" s="670"/>
      <c r="DF37" s="670"/>
      <c r="DG37" s="670"/>
      <c r="DH37" s="670"/>
      <c r="DI37" s="670"/>
      <c r="DJ37" s="670"/>
      <c r="DK37" s="671"/>
      <c r="DL37" s="663">
        <v>785695</v>
      </c>
      <c r="DM37" s="670"/>
      <c r="DN37" s="670"/>
      <c r="DO37" s="670"/>
      <c r="DP37" s="670"/>
      <c r="DQ37" s="670"/>
      <c r="DR37" s="670"/>
      <c r="DS37" s="670"/>
      <c r="DT37" s="670"/>
      <c r="DU37" s="670"/>
      <c r="DV37" s="671"/>
      <c r="DW37" s="660">
        <v>5.8</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1013800</v>
      </c>
      <c r="S38" s="658"/>
      <c r="T38" s="658"/>
      <c r="U38" s="658"/>
      <c r="V38" s="658"/>
      <c r="W38" s="658"/>
      <c r="X38" s="658"/>
      <c r="Y38" s="659"/>
      <c r="Z38" s="695">
        <v>3.8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14964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7829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2431777</v>
      </c>
      <c r="CS38" s="658"/>
      <c r="CT38" s="658"/>
      <c r="CU38" s="658"/>
      <c r="CV38" s="658"/>
      <c r="CW38" s="658"/>
      <c r="CX38" s="658"/>
      <c r="CY38" s="659"/>
      <c r="CZ38" s="660">
        <v>9.4</v>
      </c>
      <c r="DA38" s="672"/>
      <c r="DB38" s="672"/>
      <c r="DC38" s="673"/>
      <c r="DD38" s="663">
        <v>1920978</v>
      </c>
      <c r="DE38" s="658"/>
      <c r="DF38" s="658"/>
      <c r="DG38" s="658"/>
      <c r="DH38" s="658"/>
      <c r="DI38" s="658"/>
      <c r="DJ38" s="658"/>
      <c r="DK38" s="659"/>
      <c r="DL38" s="663">
        <v>1814705</v>
      </c>
      <c r="DM38" s="658"/>
      <c r="DN38" s="658"/>
      <c r="DO38" s="658"/>
      <c r="DP38" s="658"/>
      <c r="DQ38" s="658"/>
      <c r="DR38" s="658"/>
      <c r="DS38" s="658"/>
      <c r="DT38" s="658"/>
      <c r="DU38" s="658"/>
      <c r="DV38" s="659"/>
      <c r="DW38" s="660">
        <v>13.5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257</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12384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1310460</v>
      </c>
      <c r="CS39" s="670"/>
      <c r="CT39" s="670"/>
      <c r="CU39" s="670"/>
      <c r="CV39" s="670"/>
      <c r="CW39" s="670"/>
      <c r="CX39" s="670"/>
      <c r="CY39" s="671"/>
      <c r="CZ39" s="660">
        <v>5.0999999999999996</v>
      </c>
      <c r="DA39" s="672"/>
      <c r="DB39" s="672"/>
      <c r="DC39" s="673"/>
      <c r="DD39" s="663">
        <v>1186465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103700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112922</v>
      </c>
      <c r="CS40" s="658"/>
      <c r="CT40" s="658"/>
      <c r="CU40" s="658"/>
      <c r="CV40" s="658"/>
      <c r="CW40" s="658"/>
      <c r="CX40" s="658"/>
      <c r="CY40" s="659"/>
      <c r="CZ40" s="660">
        <v>0.4</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26605199</v>
      </c>
      <c r="S41" s="682"/>
      <c r="T41" s="682"/>
      <c r="U41" s="682"/>
      <c r="V41" s="682"/>
      <c r="W41" s="682"/>
      <c r="X41" s="682"/>
      <c r="Y41" s="685"/>
      <c r="Z41" s="686">
        <v>100</v>
      </c>
      <c r="AA41" s="686"/>
      <c r="AB41" s="686"/>
      <c r="AC41" s="686"/>
      <c r="AD41" s="687">
        <v>13361320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517465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1914055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2092029</v>
      </c>
      <c r="CS42" s="670"/>
      <c r="CT42" s="670"/>
      <c r="CU42" s="670"/>
      <c r="CV42" s="670"/>
      <c r="CW42" s="670"/>
      <c r="CX42" s="670"/>
      <c r="CY42" s="671"/>
      <c r="CZ42" s="660">
        <v>8.1</v>
      </c>
      <c r="DA42" s="672"/>
      <c r="DB42" s="672"/>
      <c r="DC42" s="673"/>
      <c r="DD42" s="663">
        <v>468313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90644</v>
      </c>
      <c r="CS43" s="670"/>
      <c r="CT43" s="670"/>
      <c r="CU43" s="670"/>
      <c r="CV43" s="670"/>
      <c r="CW43" s="670"/>
      <c r="CX43" s="670"/>
      <c r="CY43" s="671"/>
      <c r="CZ43" s="660">
        <v>0.4</v>
      </c>
      <c r="DA43" s="672"/>
      <c r="DB43" s="672"/>
      <c r="DC43" s="673"/>
      <c r="DD43" s="663">
        <v>90644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1985244</v>
      </c>
      <c r="CS44" s="658"/>
      <c r="CT44" s="658"/>
      <c r="CU44" s="658"/>
      <c r="CV44" s="658"/>
      <c r="CW44" s="658"/>
      <c r="CX44" s="658"/>
      <c r="CY44" s="659"/>
      <c r="CZ44" s="660">
        <v>7.7</v>
      </c>
      <c r="DA44" s="661"/>
      <c r="DB44" s="661"/>
      <c r="DC44" s="662"/>
      <c r="DD44" s="663">
        <v>434290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1167131</v>
      </c>
      <c r="CS45" s="670"/>
      <c r="CT45" s="670"/>
      <c r="CU45" s="670"/>
      <c r="CV45" s="670"/>
      <c r="CW45" s="670"/>
      <c r="CX45" s="670"/>
      <c r="CY45" s="671"/>
      <c r="CZ45" s="660">
        <v>4.5</v>
      </c>
      <c r="DA45" s="672"/>
      <c r="DB45" s="672"/>
      <c r="DC45" s="673"/>
      <c r="DD45" s="663">
        <v>91324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797262</v>
      </c>
      <c r="CS46" s="658"/>
      <c r="CT46" s="658"/>
      <c r="CU46" s="658"/>
      <c r="CV46" s="658"/>
      <c r="CW46" s="658"/>
      <c r="CX46" s="658"/>
      <c r="CY46" s="659"/>
      <c r="CZ46" s="660">
        <v>3.1</v>
      </c>
      <c r="DA46" s="661"/>
      <c r="DB46" s="661"/>
      <c r="DC46" s="662"/>
      <c r="DD46" s="663">
        <v>336375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106785</v>
      </c>
      <c r="CS47" s="670"/>
      <c r="CT47" s="670"/>
      <c r="CU47" s="670"/>
      <c r="CV47" s="670"/>
      <c r="CW47" s="670"/>
      <c r="CX47" s="670"/>
      <c r="CY47" s="671"/>
      <c r="CZ47" s="660">
        <v>0.4</v>
      </c>
      <c r="DA47" s="672"/>
      <c r="DB47" s="672"/>
      <c r="DC47" s="673"/>
      <c r="DD47" s="663">
        <v>34023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25843276</v>
      </c>
      <c r="CS49" s="642"/>
      <c r="CT49" s="642"/>
      <c r="CU49" s="642"/>
      <c r="CV49" s="642"/>
      <c r="CW49" s="642"/>
      <c r="CX49" s="642"/>
      <c r="CY49" s="643"/>
      <c r="CZ49" s="644">
        <v>100</v>
      </c>
      <c r="DA49" s="645"/>
      <c r="DB49" s="645"/>
      <c r="DC49" s="646"/>
      <c r="DD49" s="647">
        <v>17266963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k3g87Ps6mSVaGFblkJC/02uX3BQQ1G41mgwlA26OUzq+NRv4EN09YrOibX9j54GgOwj077yF1T8JjwUX+9lsg==" saltValue="3pXiFf1MUq53yxenpzoR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c r="R7" s="1139"/>
      <c r="S7" s="1139"/>
      <c r="T7" s="1139"/>
      <c r="U7" s="1139"/>
      <c r="V7" s="1139"/>
      <c r="W7" s="1139"/>
      <c r="X7" s="1139"/>
      <c r="Y7" s="1139"/>
      <c r="Z7" s="1139"/>
      <c r="AA7" s="1139"/>
      <c r="AB7" s="1139"/>
      <c r="AC7" s="1139"/>
      <c r="AD7" s="1139"/>
      <c r="AE7" s="1140"/>
      <c r="AF7" s="1141">
        <v>680</v>
      </c>
      <c r="AG7" s="1142"/>
      <c r="AH7" s="1142"/>
      <c r="AI7" s="1142"/>
      <c r="AJ7" s="1143"/>
      <c r="AK7" s="1144"/>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v>43</v>
      </c>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723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326</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142</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1</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v>-123</v>
      </c>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v>1410</v>
      </c>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v>41</v>
      </c>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1797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2164670</v>
      </c>
      <c r="AB110" s="925"/>
      <c r="AC110" s="925"/>
      <c r="AD110" s="925"/>
      <c r="AE110" s="926"/>
      <c r="AF110" s="927">
        <v>2117252</v>
      </c>
      <c r="AG110" s="925"/>
      <c r="AH110" s="925"/>
      <c r="AI110" s="925"/>
      <c r="AJ110" s="926"/>
      <c r="AK110" s="927">
        <v>1996226</v>
      </c>
      <c r="AL110" s="925"/>
      <c r="AM110" s="925"/>
      <c r="AN110" s="925"/>
      <c r="AO110" s="926"/>
      <c r="AP110" s="928">
        <v>16.8</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21934469</v>
      </c>
      <c r="BR110" s="878"/>
      <c r="BS110" s="878"/>
      <c r="BT110" s="878"/>
      <c r="BU110" s="878"/>
      <c r="BV110" s="878">
        <v>20547194</v>
      </c>
      <c r="BW110" s="878"/>
      <c r="BX110" s="878"/>
      <c r="BY110" s="878"/>
      <c r="BZ110" s="878"/>
      <c r="CA110" s="878">
        <v>19626720</v>
      </c>
      <c r="CB110" s="878"/>
      <c r="CC110" s="878"/>
      <c r="CD110" s="878"/>
      <c r="CE110" s="878"/>
      <c r="CF110" s="902">
        <v>165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473824</v>
      </c>
      <c r="DH110" s="878"/>
      <c r="DI110" s="878"/>
      <c r="DJ110" s="878"/>
      <c r="DK110" s="878"/>
      <c r="DL110" s="878">
        <v>432686</v>
      </c>
      <c r="DM110" s="878"/>
      <c r="DN110" s="878"/>
      <c r="DO110" s="878"/>
      <c r="DP110" s="878"/>
      <c r="DQ110" s="878">
        <v>391182</v>
      </c>
      <c r="DR110" s="878"/>
      <c r="DS110" s="878"/>
      <c r="DT110" s="878"/>
      <c r="DU110" s="878"/>
      <c r="DV110" s="879">
        <v>3.3</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473824</v>
      </c>
      <c r="BR111" s="853"/>
      <c r="BS111" s="853"/>
      <c r="BT111" s="853"/>
      <c r="BU111" s="853"/>
      <c r="BV111" s="853">
        <v>432686</v>
      </c>
      <c r="BW111" s="853"/>
      <c r="BX111" s="853"/>
      <c r="BY111" s="853"/>
      <c r="BZ111" s="853"/>
      <c r="CA111" s="853">
        <v>391182</v>
      </c>
      <c r="CB111" s="853"/>
      <c r="CC111" s="853"/>
      <c r="CD111" s="853"/>
      <c r="CE111" s="853"/>
      <c r="CF111" s="911">
        <v>3.3</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6922035</v>
      </c>
      <c r="BR112" s="853"/>
      <c r="BS112" s="853"/>
      <c r="BT112" s="853"/>
      <c r="BU112" s="853"/>
      <c r="BV112" s="853">
        <v>6386349</v>
      </c>
      <c r="BW112" s="853"/>
      <c r="BX112" s="853"/>
      <c r="BY112" s="853"/>
      <c r="BZ112" s="853"/>
      <c r="CA112" s="853">
        <v>6112011</v>
      </c>
      <c r="CB112" s="853"/>
      <c r="CC112" s="853"/>
      <c r="CD112" s="853"/>
      <c r="CE112" s="853"/>
      <c r="CF112" s="911">
        <v>51.4</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203758</v>
      </c>
      <c r="AB113" s="955"/>
      <c r="AC113" s="955"/>
      <c r="AD113" s="955"/>
      <c r="AE113" s="956"/>
      <c r="AF113" s="957">
        <v>189335</v>
      </c>
      <c r="AG113" s="955"/>
      <c r="AH113" s="955"/>
      <c r="AI113" s="955"/>
      <c r="AJ113" s="956"/>
      <c r="AK113" s="957">
        <v>184202</v>
      </c>
      <c r="AL113" s="955"/>
      <c r="AM113" s="955"/>
      <c r="AN113" s="955"/>
      <c r="AO113" s="956"/>
      <c r="AP113" s="958">
        <v>1.5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695942</v>
      </c>
      <c r="BR113" s="853"/>
      <c r="BS113" s="853"/>
      <c r="BT113" s="853"/>
      <c r="BU113" s="853"/>
      <c r="BV113" s="853">
        <v>633761</v>
      </c>
      <c r="BW113" s="853"/>
      <c r="BX113" s="853"/>
      <c r="BY113" s="853"/>
      <c r="BZ113" s="853"/>
      <c r="CA113" s="853">
        <v>558925</v>
      </c>
      <c r="CB113" s="853"/>
      <c r="CC113" s="853"/>
      <c r="CD113" s="853"/>
      <c r="CE113" s="853"/>
      <c r="CF113" s="911">
        <v>4.7</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114357</v>
      </c>
      <c r="AB114" s="816"/>
      <c r="AC114" s="816"/>
      <c r="AD114" s="816"/>
      <c r="AE114" s="817"/>
      <c r="AF114" s="818">
        <v>108311</v>
      </c>
      <c r="AG114" s="816"/>
      <c r="AH114" s="816"/>
      <c r="AI114" s="816"/>
      <c r="AJ114" s="817"/>
      <c r="AK114" s="818">
        <v>113393</v>
      </c>
      <c r="AL114" s="816"/>
      <c r="AM114" s="816"/>
      <c r="AN114" s="816"/>
      <c r="AO114" s="817"/>
      <c r="AP114" s="860">
        <v>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3172263</v>
      </c>
      <c r="BR114" s="853"/>
      <c r="BS114" s="853"/>
      <c r="BT114" s="853"/>
      <c r="BU114" s="853"/>
      <c r="BV114" s="853">
        <v>2949987</v>
      </c>
      <c r="BW114" s="853"/>
      <c r="BX114" s="853"/>
      <c r="BY114" s="853"/>
      <c r="BZ114" s="853"/>
      <c r="CA114" s="853">
        <v>2998931</v>
      </c>
      <c r="CB114" s="853"/>
      <c r="CC114" s="853"/>
      <c r="CD114" s="853"/>
      <c r="CE114" s="853"/>
      <c r="CF114" s="911">
        <v>25.2</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89086</v>
      </c>
      <c r="AB115" s="955"/>
      <c r="AC115" s="955"/>
      <c r="AD115" s="955"/>
      <c r="AE115" s="956"/>
      <c r="AF115" s="957">
        <v>90277</v>
      </c>
      <c r="AG115" s="955"/>
      <c r="AH115" s="955"/>
      <c r="AI115" s="955"/>
      <c r="AJ115" s="956"/>
      <c r="AK115" s="957">
        <v>90777</v>
      </c>
      <c r="AL115" s="955"/>
      <c r="AM115" s="955"/>
      <c r="AN115" s="955"/>
      <c r="AO115" s="956"/>
      <c r="AP115" s="958">
        <v>0.8</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55</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2571926</v>
      </c>
      <c r="AB117" s="939"/>
      <c r="AC117" s="939"/>
      <c r="AD117" s="939"/>
      <c r="AE117" s="940"/>
      <c r="AF117" s="941">
        <v>2505175</v>
      </c>
      <c r="AG117" s="939"/>
      <c r="AH117" s="939"/>
      <c r="AI117" s="939"/>
      <c r="AJ117" s="940"/>
      <c r="AK117" s="941">
        <v>2384598</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89086</v>
      </c>
      <c r="AB119" s="925"/>
      <c r="AC119" s="925"/>
      <c r="AD119" s="925"/>
      <c r="AE119" s="926"/>
      <c r="AF119" s="927">
        <v>90277</v>
      </c>
      <c r="AG119" s="925"/>
      <c r="AH119" s="925"/>
      <c r="AI119" s="925"/>
      <c r="AJ119" s="926"/>
      <c r="AK119" s="927">
        <v>90777</v>
      </c>
      <c r="AL119" s="925"/>
      <c r="AM119" s="925"/>
      <c r="AN119" s="925"/>
      <c r="AO119" s="926"/>
      <c r="AP119" s="928">
        <v>0.8</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33198533</v>
      </c>
      <c r="BR119" s="881"/>
      <c r="BS119" s="881"/>
      <c r="BT119" s="881"/>
      <c r="BU119" s="881"/>
      <c r="BV119" s="881">
        <v>30949977</v>
      </c>
      <c r="BW119" s="881"/>
      <c r="BX119" s="881"/>
      <c r="BY119" s="881"/>
      <c r="BZ119" s="881"/>
      <c r="CA119" s="881">
        <v>29687769</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2844468</v>
      </c>
      <c r="BR120" s="878"/>
      <c r="BS120" s="878"/>
      <c r="BT120" s="878"/>
      <c r="BU120" s="878"/>
      <c r="BV120" s="878">
        <v>3419731</v>
      </c>
      <c r="BW120" s="878"/>
      <c r="BX120" s="878"/>
      <c r="BY120" s="878"/>
      <c r="BZ120" s="878"/>
      <c r="CA120" s="878">
        <v>4182878</v>
      </c>
      <c r="CB120" s="878"/>
      <c r="CC120" s="878"/>
      <c r="CD120" s="878"/>
      <c r="CE120" s="878"/>
      <c r="CF120" s="902">
        <v>35.200000000000003</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6632381</v>
      </c>
      <c r="DH120" s="878"/>
      <c r="DI120" s="878"/>
      <c r="DJ120" s="878"/>
      <c r="DK120" s="878"/>
      <c r="DL120" s="878">
        <v>6099054</v>
      </c>
      <c r="DM120" s="878"/>
      <c r="DN120" s="878"/>
      <c r="DO120" s="878"/>
      <c r="DP120" s="878"/>
      <c r="DQ120" s="878">
        <v>5847822</v>
      </c>
      <c r="DR120" s="878"/>
      <c r="DS120" s="878"/>
      <c r="DT120" s="878"/>
      <c r="DU120" s="878"/>
      <c r="DV120" s="879">
        <v>49.2</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3456439</v>
      </c>
      <c r="BR121" s="853"/>
      <c r="BS121" s="853"/>
      <c r="BT121" s="853"/>
      <c r="BU121" s="853"/>
      <c r="BV121" s="853">
        <v>3344569</v>
      </c>
      <c r="BW121" s="853"/>
      <c r="BX121" s="853"/>
      <c r="BY121" s="853"/>
      <c r="BZ121" s="853"/>
      <c r="CA121" s="853">
        <v>3431407</v>
      </c>
      <c r="CB121" s="853"/>
      <c r="CC121" s="853"/>
      <c r="CD121" s="853"/>
      <c r="CE121" s="853"/>
      <c r="CF121" s="911">
        <v>28.9</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289654</v>
      </c>
      <c r="DH121" s="853"/>
      <c r="DI121" s="853"/>
      <c r="DJ121" s="853"/>
      <c r="DK121" s="853"/>
      <c r="DL121" s="853">
        <v>287295</v>
      </c>
      <c r="DM121" s="853"/>
      <c r="DN121" s="853"/>
      <c r="DO121" s="853"/>
      <c r="DP121" s="853"/>
      <c r="DQ121" s="853">
        <v>264189</v>
      </c>
      <c r="DR121" s="853"/>
      <c r="DS121" s="853"/>
      <c r="DT121" s="853"/>
      <c r="DU121" s="853"/>
      <c r="DV121" s="830">
        <v>2.2000000000000002</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16895470</v>
      </c>
      <c r="BR122" s="881"/>
      <c r="BS122" s="881"/>
      <c r="BT122" s="881"/>
      <c r="BU122" s="881"/>
      <c r="BV122" s="881">
        <v>15961289</v>
      </c>
      <c r="BW122" s="881"/>
      <c r="BX122" s="881"/>
      <c r="BY122" s="881"/>
      <c r="BZ122" s="881"/>
      <c r="CA122" s="881">
        <v>15155944</v>
      </c>
      <c r="CB122" s="881"/>
      <c r="CC122" s="881"/>
      <c r="CD122" s="881"/>
      <c r="CE122" s="881"/>
      <c r="CF122" s="882">
        <v>127.4</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23196377</v>
      </c>
      <c r="BR123" s="869"/>
      <c r="BS123" s="869"/>
      <c r="BT123" s="869"/>
      <c r="BU123" s="869"/>
      <c r="BV123" s="869">
        <v>22725589</v>
      </c>
      <c r="BW123" s="869"/>
      <c r="BX123" s="869"/>
      <c r="BY123" s="869"/>
      <c r="BZ123" s="869"/>
      <c r="CA123" s="869">
        <v>22770229</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84</v>
      </c>
      <c r="BR124" s="867"/>
      <c r="BS124" s="867"/>
      <c r="BT124" s="867"/>
      <c r="BU124" s="867"/>
      <c r="BV124" s="867">
        <v>70.5</v>
      </c>
      <c r="BW124" s="867"/>
      <c r="BX124" s="867"/>
      <c r="BY124" s="867"/>
      <c r="BZ124" s="867"/>
      <c r="CA124" s="867">
        <v>58.1</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287607</v>
      </c>
      <c r="AB128" s="837"/>
      <c r="AC128" s="837"/>
      <c r="AD128" s="837"/>
      <c r="AE128" s="838"/>
      <c r="AF128" s="839">
        <v>254813</v>
      </c>
      <c r="AG128" s="837"/>
      <c r="AH128" s="837"/>
      <c r="AI128" s="837"/>
      <c r="AJ128" s="838"/>
      <c r="AK128" s="839">
        <v>239110</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12.92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13360786</v>
      </c>
      <c r="AB129" s="816"/>
      <c r="AC129" s="816"/>
      <c r="AD129" s="816"/>
      <c r="AE129" s="817"/>
      <c r="AF129" s="818">
        <v>13065601</v>
      </c>
      <c r="AG129" s="816"/>
      <c r="AH129" s="816"/>
      <c r="AI129" s="816"/>
      <c r="AJ129" s="817"/>
      <c r="AK129" s="818">
        <v>13276084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17.920000000000002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1463282</v>
      </c>
      <c r="AB130" s="816"/>
      <c r="AC130" s="816"/>
      <c r="AD130" s="816"/>
      <c r="AE130" s="817"/>
      <c r="AF130" s="818">
        <v>1403397</v>
      </c>
      <c r="AG130" s="816"/>
      <c r="AH130" s="816"/>
      <c r="AI130" s="816"/>
      <c r="AJ130" s="817"/>
      <c r="AK130" s="818">
        <v>1384401</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6.8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11897504</v>
      </c>
      <c r="AB131" s="800"/>
      <c r="AC131" s="800"/>
      <c r="AD131" s="800"/>
      <c r="AE131" s="801"/>
      <c r="AF131" s="802">
        <v>11662204</v>
      </c>
      <c r="AG131" s="800"/>
      <c r="AH131" s="800"/>
      <c r="AI131" s="800"/>
      <c r="AJ131" s="801"/>
      <c r="AK131" s="802">
        <v>11891683</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58.1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6.9009180409999997</v>
      </c>
      <c r="AB132" s="781"/>
      <c r="AC132" s="781"/>
      <c r="AD132" s="781"/>
      <c r="AE132" s="782"/>
      <c r="AF132" s="783">
        <v>7.2624780019999999</v>
      </c>
      <c r="AG132" s="781"/>
      <c r="AH132" s="781"/>
      <c r="AI132" s="781"/>
      <c r="AJ132" s="782"/>
      <c r="AK132" s="783">
        <v>6.4001621970000002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6.7</v>
      </c>
      <c r="AB133" s="760"/>
      <c r="AC133" s="760"/>
      <c r="AD133" s="760"/>
      <c r="AE133" s="761"/>
      <c r="AF133" s="759">
        <v>6.8</v>
      </c>
      <c r="AG133" s="760"/>
      <c r="AH133" s="760"/>
      <c r="AI133" s="760"/>
      <c r="AJ133" s="761"/>
      <c r="AK133" s="759">
        <v>6.8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PtF41ivTfVDp5NjZ0XtziSPY3cLkXkvMb7YQj7zkfD2HDkTLbSFxW71JcZJjIWlcmttSYU0q7mOZN3hoZJJ0Q==" saltValue="oLABPO/LtfriNB5JcqH4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aiSmkuJ1uTyBWG8YnCZXnSljc5zYNq1bkS1Hbgtab01SN4ARrJklgtfbkLdxhB+miqc2EnqLdJfCA/Yc/bPlw==" saltValue="gq9DhZVDfKdQpPs3v6PUU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jgSbFk+W+abfmp72wgXv/qpJD0y9QXiqnlARgD7JfDw2mHj581MwOgMxpZWGy+U/wTgqBqryYJtb3X/R1M9Sg==" saltValue="1zf4KY8LFj2w1daXMvvcV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4246136</v>
      </c>
      <c r="AP9" s="281">
        <v>77374</v>
      </c>
      <c r="AQ9" s="282">
        <v>66486</v>
      </c>
      <c r="AR9" s="283">
        <v>16.399999999999999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616291</v>
      </c>
      <c r="AP10" s="284">
        <v>11230</v>
      </c>
      <c r="AQ10" s="285">
        <v>6147</v>
      </c>
      <c r="AR10" s="286">
        <v>82.7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87788</v>
      </c>
      <c r="AP11" s="284">
        <v>1600</v>
      </c>
      <c r="AQ11" s="285">
        <v>1219</v>
      </c>
      <c r="AR11" s="286">
        <v>31.3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89744</v>
      </c>
      <c r="AP13" s="284">
        <v>1635</v>
      </c>
      <c r="AQ13" s="285">
        <v>2955</v>
      </c>
      <c r="AR13" s="286">
        <v>-44.7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90644</v>
      </c>
      <c r="AP14" s="284">
        <v>1652</v>
      </c>
      <c r="AQ14" s="285">
        <v>1434</v>
      </c>
      <c r="AR14" s="286">
        <v>15.2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-210720</v>
      </c>
      <c r="AP15" s="284">
        <v>-3840</v>
      </c>
      <c r="AQ15" s="285">
        <v>-3102</v>
      </c>
      <c r="AR15" s="286">
        <v>23.8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4919883</v>
      </c>
      <c r="AP16" s="284">
        <v>89651</v>
      </c>
      <c r="AQ16" s="285">
        <v>75147</v>
      </c>
      <c r="AR16" s="286">
        <v>19.3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7.8</v>
      </c>
      <c r="AP21" s="298">
        <v>6.62</v>
      </c>
      <c r="AQ21" s="299">
        <v>1.18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100</v>
      </c>
      <c r="AP22" s="303">
        <v>98.3</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1996226</v>
      </c>
      <c r="AP32" s="312">
        <v>36376</v>
      </c>
      <c r="AQ32" s="313">
        <v>34847</v>
      </c>
      <c r="AR32" s="314">
        <v>4.4000000000000004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184202</v>
      </c>
      <c r="AP35" s="312">
        <v>3357</v>
      </c>
      <c r="AQ35" s="313">
        <v>8260</v>
      </c>
      <c r="AR35" s="314">
        <v>-59.4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113393</v>
      </c>
      <c r="AP36" s="312">
        <v>2066</v>
      </c>
      <c r="AQ36" s="313">
        <v>1689</v>
      </c>
      <c r="AR36" s="314">
        <v>22.3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90777</v>
      </c>
      <c r="AP37" s="312">
        <v>1654</v>
      </c>
      <c r="AQ37" s="313">
        <v>748</v>
      </c>
      <c r="AR37" s="314">
        <v>121.1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488</v>
      </c>
      <c r="AP38" s="315" t="s">
        <v>488</v>
      </c>
      <c r="AQ38" s="316">
        <v>1</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-239110</v>
      </c>
      <c r="AP39" s="312">
        <v>-4357</v>
      </c>
      <c r="AQ39" s="313">
        <v>-5762</v>
      </c>
      <c r="AR39" s="314">
        <v>-24.4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-1384401</v>
      </c>
      <c r="AP40" s="312">
        <v>-25227</v>
      </c>
      <c r="AQ40" s="313">
        <v>-27609</v>
      </c>
      <c r="AR40" s="314">
        <v>-8.6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761087</v>
      </c>
      <c r="AP41" s="312">
        <v>13869</v>
      </c>
      <c r="AQ41" s="313">
        <v>12179</v>
      </c>
      <c r="AR41" s="314">
        <v>13.9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2444946</v>
      </c>
      <c r="AN51" s="334">
        <v>43057</v>
      </c>
      <c r="AO51" s="335">
        <v>48</v>
      </c>
      <c r="AP51" s="336">
        <v>45588</v>
      </c>
      <c r="AQ51" s="337">
        <v>8.6999999999999993</v>
      </c>
      <c r="AR51" s="338">
        <v>39.299999999999997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1609041</v>
      </c>
      <c r="AN52" s="342">
        <v>28336</v>
      </c>
      <c r="AO52" s="343">
        <v>139</v>
      </c>
      <c r="AP52" s="344">
        <v>24150</v>
      </c>
      <c r="AQ52" s="345">
        <v>3.4</v>
      </c>
      <c r="AR52" s="346">
        <v>135.6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3322592</v>
      </c>
      <c r="AN53" s="334">
        <v>58974</v>
      </c>
      <c r="AO53" s="335">
        <v>37</v>
      </c>
      <c r="AP53" s="336">
        <v>45483</v>
      </c>
      <c r="AQ53" s="337">
        <v>-0.2</v>
      </c>
      <c r="AR53" s="338">
        <v>37.200000000000003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2866172</v>
      </c>
      <c r="AN54" s="342">
        <v>50873</v>
      </c>
      <c r="AO54" s="343">
        <v>79.5</v>
      </c>
      <c r="AP54" s="344">
        <v>24241</v>
      </c>
      <c r="AQ54" s="345">
        <v>0.4</v>
      </c>
      <c r="AR54" s="346">
        <v>79.099999999999994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1417885</v>
      </c>
      <c r="AN55" s="334">
        <v>25428</v>
      </c>
      <c r="AO55" s="335">
        <v>-56.9</v>
      </c>
      <c r="AP55" s="336">
        <v>45945</v>
      </c>
      <c r="AQ55" s="337">
        <v>1</v>
      </c>
      <c r="AR55" s="338">
        <v>-57.9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1111473</v>
      </c>
      <c r="AN56" s="342">
        <v>19933</v>
      </c>
      <c r="AO56" s="343">
        <v>-60.8</v>
      </c>
      <c r="AP56" s="344">
        <v>25180</v>
      </c>
      <c r="AQ56" s="345">
        <v>3.9</v>
      </c>
      <c r="AR56" s="346">
        <v>-64.7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913235</v>
      </c>
      <c r="AN57" s="334">
        <v>16452</v>
      </c>
      <c r="AO57" s="335">
        <v>-35.299999999999997</v>
      </c>
      <c r="AP57" s="336">
        <v>44475</v>
      </c>
      <c r="AQ57" s="337">
        <v>-3.2</v>
      </c>
      <c r="AR57" s="338">
        <v>-32.1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676467</v>
      </c>
      <c r="AN58" s="342">
        <v>12187</v>
      </c>
      <c r="AO58" s="343">
        <v>-38.9</v>
      </c>
      <c r="AP58" s="344">
        <v>24780</v>
      </c>
      <c r="AQ58" s="345">
        <v>-1.6</v>
      </c>
      <c r="AR58" s="346">
        <v>-37.299999999999997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1985244</v>
      </c>
      <c r="AN59" s="334">
        <v>36176</v>
      </c>
      <c r="AO59" s="335">
        <v>119.9</v>
      </c>
      <c r="AP59" s="336">
        <v>45982</v>
      </c>
      <c r="AQ59" s="337">
        <v>3.4</v>
      </c>
      <c r="AR59" s="338">
        <v>116.5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797262</v>
      </c>
      <c r="AN60" s="342">
        <v>14528</v>
      </c>
      <c r="AO60" s="343">
        <v>19.2</v>
      </c>
      <c r="AP60" s="344">
        <v>25583</v>
      </c>
      <c r="AQ60" s="345">
        <v>3.2</v>
      </c>
      <c r="AR60" s="346">
        <v>16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2016780</v>
      </c>
      <c r="AN61" s="349">
        <v>36017</v>
      </c>
      <c r="AO61" s="350">
        <v>22.5</v>
      </c>
      <c r="AP61" s="351">
        <v>45495</v>
      </c>
      <c r="AQ61" s="352">
        <v>1.9</v>
      </c>
      <c r="AR61" s="338">
        <v>20.6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1412083</v>
      </c>
      <c r="AN62" s="342">
        <v>25171</v>
      </c>
      <c r="AO62" s="343">
        <v>27.6</v>
      </c>
      <c r="AP62" s="344">
        <v>24787</v>
      </c>
      <c r="AQ62" s="345">
        <v>1.9</v>
      </c>
      <c r="AR62" s="346">
        <v>25.7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3pqelt9gzVVha1+ELS+WCsNXXTc6XGMemIyMmCicqwfeh46UKpdgaCPvwpRXPbqPWA8QJ+ffrsq95tB80AlTPQ==" saltValue="YBLIPU2zPSZN3OO9FaDV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kvcZYSzYSpigRFZWTBeCTIDgs9Y40gTmcVrxsKXEoTW+L/lfazJTEpUpRKVFrs3qMj+hemGPUHmukw48TwSVdw==" saltValue="KrQue8E8jwN4Mb4Rjmnhq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JzR4lTpJVrD/5KHDfUXapF7rVzCz3/nrlJDuo2meH/tnhrUgSvbXWoDeBcce5bdssQwYIazzARFWBOs4RAVQBQ==" saltValue="haQJazZaUaPUIr3/rG+C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3.66</v>
      </c>
      <c r="G47" s="12">
        <v>2.4900000000000002</v>
      </c>
      <c r="H47" s="12">
        <v>6.78</v>
      </c>
      <c r="I47" s="12">
        <v>8.15</v>
      </c>
      <c r="J47" s="13">
        <v>10.06</v>
      </c>
    </row>
    <row r="48" spans="2:10" ht="57.75" customHeight="1" x14ac:dyDescent="0.2">
      <c r="B48" s="14"/>
      <c r="C48" s="1177" t="s">
        <v>4</v>
      </c>
      <c r="D48" s="1177"/>
      <c r="E48" s="1178"/>
      <c r="F48" s="15">
        <v>1.21</v>
      </c>
      <c r="G48" s="16">
        <v>4.33</v>
      </c>
      <c r="H48" s="16">
        <v>8.25</v>
      </c>
      <c r="I48" s="16">
        <v>10.119999999999999</v>
      </c>
      <c r="J48" s="17">
        <v>5.45</v>
      </c>
    </row>
    <row r="49" spans="2:10" ht="57.75" customHeight="1" thickBot="1" x14ac:dyDescent="0.25">
      <c r="B49" s="18"/>
      <c r="C49" s="1179" t="s">
        <v>5</v>
      </c>
      <c r="D49" s="1179"/>
      <c r="E49" s="1180"/>
      <c r="F49" s="19" t="s">
        <v>531</v>
      </c>
      <c r="G49" s="20">
        <v>2.09</v>
      </c>
      <c r="H49" s="20">
        <v>8.51</v>
      </c>
      <c r="I49" s="20">
        <v>2.9</v>
      </c>
      <c r="J49" s="21" t="s">
        <v>532</v>
      </c>
    </row>
    <row r="50" spans="2:10" ht="13.2" x14ac:dyDescent="0.2"/>
  </sheetData>
  <sheetProtection algorithmName="SHA-512" hashValue="MqS+43WB8D07+Tpf0UC8dPgHyjLwVeTOfo4hNp14CauVG6f6N6FvaXIe4C2fS+wW6drXDsKnU9p9LHlQwpoQ6Q==" saltValue="Bkui8O1I2NoeffxVkJ5i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2025-03-06T08:20:42Z</cp:lastPrinted>
  <dcterms:created xsi:type="dcterms:W3CDTF">2025-02-19T03:44:29Z</dcterms:created>
  <dcterms:modified xsi:type="dcterms:W3CDTF">2025-09-09T04:13:56Z</dcterms:modified>
  <cp:category/>
</cp:coreProperties>
</file>